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2"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 name="_xlnm.Print_Titles" localSheetId="7">'部门项目支出预算表05-1'!$A:$H,'部门项目支出预算表05-1'!$1:$8</definedName>
  </definedNames>
  <calcPr calcId="144525"/>
</workbook>
</file>

<file path=xl/sharedStrings.xml><?xml version="1.0" encoding="utf-8"?>
<sst xmlns="http://schemas.openxmlformats.org/spreadsheetml/2006/main" count="1737" uniqueCount="520">
  <si>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</si>
  <si>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</si>
  <si>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</si>
  <si>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</si>
  <si>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</si>
  <si>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</si>
  <si>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</si>
  <si>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</si>
  <si>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</si>
  <si>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</si>
  <si>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</si>
  <si>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</si>
  <si>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</si>
  <si>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</si>
  <si>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</si>
  <si>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</si>
  <si>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</si>
  <si>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</si>
  <si>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</si>
  <si>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</si>
  <si>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</si>
  <si>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</si>
  <si>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</si>
  <si>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</si>
  <si>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</si>
  <si>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</si>
  <si>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</si>
  <si>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</si>
  <si>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</si>
  <si>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</si>
  <si>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</si>
  <si>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</si>
  <si>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</si>
  <si>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</si>
  <si>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</si>
  <si>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</si>
  <si>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</si>
  <si>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</si>
  <si>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</si>
  <si>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</si>
  <si>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</si>
  <si>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</si>
  <si>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</si>
  <si>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</si>
  <si>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</si>
  <si>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</si>
  <si>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</si>
  <si>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</si>
  <si>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</si>
  <si>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</si>
  <si>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</si>
  <si>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</si>
  <si>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</si>
  <si>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</si>
  <si>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</si>
  <si>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</si>
  <si>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</si>
  <si>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</si>
  <si>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</si>
  <si>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</si>
  <si>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</si>
  <si>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</si>
  <si>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</si>
  <si>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</si>
  <si>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</si>
  <si>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</si>
  <si>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</si>
  <si>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</si>
  <si>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</si>
  <si>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</si>
  <si>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131010</t>
  </si>
  <si>
    <t>临沧市人民医院</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</si>
  <si>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</si>
  <si>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</si>
  <si>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</si>
  <si>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</si>
  <si>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</si>
  <si>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</si>
  <si>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</si>
  <si>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</si>
  <si>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</si>
  <si>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</si>
  <si>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</si>
  <si>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</si>
  <si>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</si>
  <si>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</si>
  <si>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</si>
  <si>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</si>
  <si>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</si>
  <si>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</si>
  <si>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</si>
  <si>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</si>
  <si>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</si>
  <si>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</si>
  <si>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</si>
  <si>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</si>
  <si>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</si>
  <si>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</si>
  <si>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</si>
  <si>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</si>
  <si>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21002</t>
  </si>
  <si>
    <t>公立医院</t>
  </si>
  <si>
    <t>2100201</t>
  </si>
  <si>
    <t>综合医院</t>
  </si>
  <si>
    <t>2100299</t>
  </si>
  <si>
    <t>其他公立医院支出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</si>
  <si>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</si>
  <si>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</si>
  <si>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</si>
  <si>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</si>
  <si>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</si>
  <si>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</si>
  <si>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</si>
  <si>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</si>
  <si>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</si>
  <si>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</si>
  <si>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</si>
  <si>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</si>
  <si>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</si>
  <si>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</si>
  <si>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</si>
  <si>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</si>
  <si>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</si>
  <si>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</si>
  <si>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</si>
  <si>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</si>
  <si>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</si>
  <si>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</si>
  <si>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</si>
  <si>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</si>
  <si>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</si>
  <si>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</si>
  <si>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</si>
  <si>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</si>
  <si>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</si>
  <si>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</si>
  <si>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</si>
  <si>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</si>
  <si>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</si>
  <si>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</si>
  <si>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</si>
  <si>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</si>
  <si>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</si>
  <si>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</si>
  <si>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</si>
  <si>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</si>
  <si>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</si>
  <si>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</si>
  <si>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</si>
  <si>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</si>
  <si>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</si>
  <si>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</si>
  <si>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</si>
  <si>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</si>
  <si>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</si>
  <si>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</si>
  <si>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</si>
  <si>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</si>
  <si>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</si>
  <si>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</si>
  <si>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</si>
  <si>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</si>
  <si>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</si>
  <si>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</si>
  <si>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</si>
  <si>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</si>
  <si>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</si>
  <si>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</si>
  <si>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</si>
  <si>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</si>
  <si>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</si>
  <si>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</si>
  <si>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</si>
  <si>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</si>
  <si>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</si>
  <si>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</si>
  <si>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</si>
  <si>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</si>
  <si>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</si>
  <si>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</si>
  <si>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</si>
  <si>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</si>
  <si>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</si>
  <si>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</si>
  <si>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</si>
  <si>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</si>
  <si>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</si>
  <si>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</si>
  <si>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</si>
  <si>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</si>
  <si>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</si>
  <si>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</si>
  <si>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</si>
  <si>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</si>
  <si>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</si>
  <si>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</si>
  <si>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</si>
  <si>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</si>
  <si>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</si>
  <si>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530900210000000003166</t>
  </si>
  <si>
    <t>事业人员支出工资</t>
  </si>
  <si>
    <t>30101</t>
  </si>
  <si>
    <t>基本工资</t>
  </si>
  <si>
    <t>30102</t>
  </si>
  <si>
    <t>津贴补贴</t>
  </si>
  <si>
    <t>530900231100001488088</t>
  </si>
  <si>
    <t>差额供给单位绩效工资（2017年提高标准部分）</t>
  </si>
  <si>
    <t>30107</t>
  </si>
  <si>
    <t>绩效工资</t>
  </si>
  <si>
    <t>530900210000000003167</t>
  </si>
  <si>
    <t>社会保障缴费</t>
  </si>
  <si>
    <t>30108</t>
  </si>
  <si>
    <t>机关事业单位基本养老保险缴费</t>
  </si>
  <si>
    <t>30109</t>
  </si>
  <si>
    <t>职业年金缴费</t>
  </si>
  <si>
    <t>2101101</t>
  </si>
  <si>
    <t>行政单位医疗</t>
  </si>
  <si>
    <t>30110</t>
  </si>
  <si>
    <t>职工基本医疗保险缴费</t>
  </si>
  <si>
    <t>30111</t>
  </si>
  <si>
    <t>公务员医疗补助缴费</t>
  </si>
  <si>
    <t>30112</t>
  </si>
  <si>
    <t>其他社会保障缴费</t>
  </si>
  <si>
    <t>530900210000000003168</t>
  </si>
  <si>
    <t>30113</t>
  </si>
  <si>
    <t>530900210000000003175</t>
  </si>
  <si>
    <t>离退休公用经费</t>
  </si>
  <si>
    <t>30201</t>
  </si>
  <si>
    <t>办公费</t>
  </si>
  <si>
    <t>530900210000000003169</t>
  </si>
  <si>
    <t>离退休费</t>
  </si>
  <si>
    <t>30301</t>
  </si>
  <si>
    <t>离休费</t>
  </si>
  <si>
    <t>30302</t>
  </si>
  <si>
    <t>退休费</t>
  </si>
  <si>
    <t>530900231100001488097</t>
  </si>
  <si>
    <t>离休人员医疗统筹费</t>
  </si>
  <si>
    <t>30307</t>
  </si>
  <si>
    <t>医疗费补助</t>
  </si>
  <si>
    <t>530900231100001130793</t>
  </si>
  <si>
    <t>遗属人员生活困难补助经费</t>
  </si>
  <si>
    <t>30305</t>
  </si>
  <si>
    <t>生活补助</t>
  </si>
  <si>
    <t>530900251100003721837</t>
  </si>
  <si>
    <t>（人员类）自有资金</t>
  </si>
  <si>
    <t>30199</t>
  </si>
  <si>
    <t>其他工资福利支出</t>
  </si>
  <si>
    <t>预算05-1表</t>
  </si>
  <si>
    <t>项目分类</t>
  </si>
  <si>
    <t>项目单位</t>
  </si>
  <si>
    <t>经济科目编码</t>
  </si>
  <si>
    <t>经济科目名称</t>
  </si>
  <si>
    <t>本年拨款</t>
  </si>
  <si>
    <t>其中：本次下达</t>
  </si>
  <si>
    <t>“兴临人才”补助资金</t>
  </si>
  <si>
    <t>事业发展类</t>
  </si>
  <si>
    <t>530900251100003842727</t>
  </si>
  <si>
    <t>30202</t>
  </si>
  <si>
    <t>印刷费</t>
  </si>
  <si>
    <t>30211</t>
  </si>
  <si>
    <t>差旅费</t>
  </si>
  <si>
    <t>30213</t>
  </si>
  <si>
    <t>维修（护）费</t>
  </si>
  <si>
    <t>30216</t>
  </si>
  <si>
    <t>培训费</t>
  </si>
  <si>
    <t>30218</t>
  </si>
  <si>
    <t>专用材料费</t>
  </si>
  <si>
    <t>30226</t>
  </si>
  <si>
    <t>劳务费</t>
  </si>
  <si>
    <t>30227</t>
  </si>
  <si>
    <t>委托业务费</t>
  </si>
  <si>
    <t>处级干部体检项目经费</t>
  </si>
  <si>
    <t>民生类</t>
  </si>
  <si>
    <t>530900200000000000509</t>
  </si>
  <si>
    <t>三公经费支出自有资金</t>
  </si>
  <si>
    <t>530900231100001721695</t>
  </si>
  <si>
    <t>30212</t>
  </si>
  <si>
    <t>因公出国（境）费用</t>
  </si>
  <si>
    <t>30217</t>
  </si>
  <si>
    <t>30231</t>
  </si>
  <si>
    <t>公务用车运行维护费</t>
  </si>
  <si>
    <t>30239</t>
  </si>
  <si>
    <t>其他交通费用</t>
  </si>
  <si>
    <t>医疗卫生机构引进卫生专业技术人才补助经费</t>
  </si>
  <si>
    <t>530900241100002165526</t>
  </si>
  <si>
    <t>30309</t>
  </si>
  <si>
    <t>奖励金</t>
  </si>
  <si>
    <t>政府采购设备购置（自有资金）经费</t>
  </si>
  <si>
    <t>530900221100000671684</t>
  </si>
  <si>
    <t>30209</t>
  </si>
  <si>
    <t>物业管理费</t>
  </si>
  <si>
    <t>30299</t>
  </si>
  <si>
    <t>其他商品和服务支出</t>
  </si>
  <si>
    <t>31002</t>
  </si>
  <si>
    <t>办公设备购置</t>
  </si>
  <si>
    <t>31003</t>
  </si>
  <si>
    <t>专用设备购置</t>
  </si>
  <si>
    <t>31007</t>
  </si>
  <si>
    <t>信息网络及软件购置更新</t>
  </si>
  <si>
    <t>31008</t>
  </si>
  <si>
    <t>物资储备</t>
  </si>
  <si>
    <t>31019</t>
  </si>
  <si>
    <t>其他交通工具购置</t>
  </si>
  <si>
    <t>31022</t>
  </si>
  <si>
    <t>无形资产购置</t>
  </si>
  <si>
    <t>31099</t>
  </si>
  <si>
    <t>其他资本性支出</t>
  </si>
  <si>
    <t>530900251100003717639</t>
  </si>
  <si>
    <t>30205</t>
  </si>
  <si>
    <t>水费</t>
  </si>
  <si>
    <t>30206</t>
  </si>
  <si>
    <t>电费</t>
  </si>
  <si>
    <t>30207</t>
  </si>
  <si>
    <t>邮电费</t>
  </si>
  <si>
    <t>30214</t>
  </si>
  <si>
    <t>租赁费</t>
  </si>
  <si>
    <t>30215</t>
  </si>
  <si>
    <t>会议费</t>
  </si>
  <si>
    <t>30228</t>
  </si>
  <si>
    <t>工会经费</t>
  </si>
  <si>
    <t>30229</t>
  </si>
  <si>
    <t>福利费</t>
  </si>
  <si>
    <t>30240</t>
  </si>
  <si>
    <t>税金及附加费用</t>
  </si>
  <si>
    <t>30399</t>
  </si>
  <si>
    <t>其他对个人和家庭的补助</t>
  </si>
  <si>
    <t>31001</t>
  </si>
  <si>
    <t>房屋建筑物购建</t>
  </si>
  <si>
    <t>31006</t>
  </si>
  <si>
    <t>大型修缮</t>
  </si>
  <si>
    <t>39999</t>
  </si>
  <si>
    <t>预算05-2表</t>
  </si>
  <si>
    <t>单位名称、项目名称</t>
  </si>
  <si>
    <t>项目年度绩效目标</t>
  </si>
  <si>
    <t>一级指标</t>
  </si>
  <si>
    <t>二级指标</t>
  </si>
  <si>
    <t>三级指标</t>
  </si>
  <si>
    <t>指标性质</t>
  </si>
  <si>
    <t>指标值</t>
  </si>
  <si>
    <t>度量单位</t>
  </si>
  <si>
    <t>指标属性</t>
  </si>
  <si>
    <t>指标内容</t>
  </si>
  <si>
    <t>保证医院的正常运行</t>
  </si>
  <si>
    <t>产出指标</t>
  </si>
  <si>
    <t>数量指标</t>
  </si>
  <si>
    <t>公务用车数量</t>
  </si>
  <si>
    <t>=</t>
  </si>
  <si>
    <t>4</t>
  </si>
  <si>
    <t>辆</t>
  </si>
  <si>
    <t>定量指标</t>
  </si>
  <si>
    <t>效益指标</t>
  </si>
  <si>
    <t>社会效益</t>
  </si>
  <si>
    <t>99</t>
  </si>
  <si>
    <t>%</t>
  </si>
  <si>
    <t>定性指标</t>
  </si>
  <si>
    <t>满意度指标</t>
  </si>
  <si>
    <t>服务对象满意度</t>
  </si>
  <si>
    <t>职工满意度</t>
  </si>
  <si>
    <t>&gt;=</t>
  </si>
  <si>
    <t>98</t>
  </si>
  <si>
    <t>服务患者满意度</t>
  </si>
  <si>
    <t>80</t>
  </si>
  <si>
    <t>为了满足医院的正常运行且更好的满足患者的就医需求和改善患者就医体验，医院需进行设备采购和零星工程采购。</t>
  </si>
  <si>
    <t>购置设备数量</t>
  </si>
  <si>
    <t>100</t>
  </si>
  <si>
    <t>台（套）</t>
  </si>
  <si>
    <t>反映购置数量完成情况。</t>
  </si>
  <si>
    <t>质量指标</t>
  </si>
  <si>
    <t>验收通过率</t>
  </si>
  <si>
    <t>反映设备购置的产品质量情况。
验收通过率=（通过验收的购置数量/购置总数量）*100%。</t>
  </si>
  <si>
    <t>可持续影响</t>
  </si>
  <si>
    <t>设备使用年限</t>
  </si>
  <si>
    <t>年</t>
  </si>
  <si>
    <t>反映新投入设备使用年限情况。</t>
  </si>
  <si>
    <t>使用人员满意度</t>
  </si>
  <si>
    <t>95</t>
  </si>
  <si>
    <t>反映服务对象对购置设备的整体满意情况。
使用人员满意度=（对购置设备满意的人数/问卷调查人数）*100%。</t>
  </si>
  <si>
    <t>1、保障各级干部健康需求
2、提高干部医疗保健服务质量
3、开展干部健康教育与促进工作</t>
  </si>
  <si>
    <t>年内完成干部体检人数</t>
  </si>
  <si>
    <t>&gt;</t>
  </si>
  <si>
    <t>3000人</t>
  </si>
  <si>
    <t>人</t>
  </si>
  <si>
    <t>厅级、处级、正高级干部体检人数</t>
  </si>
  <si>
    <t>医疗健康保障</t>
  </si>
  <si>
    <t>90%</t>
  </si>
  <si>
    <t>保障“预防为主”的卫生工作方针，通过早发现、早治疗、治小病防大病，提高干部自我保健意识。</t>
  </si>
  <si>
    <t>体检满意度</t>
  </si>
  <si>
    <t>医疗服务满意度</t>
  </si>
  <si>
    <t>1、有效解决临沧市级卫生医疗机构人才紧缺问题，2、提升卫生医疗服务水平，3、为“临沧健康”提供强有力人才保障</t>
  </si>
  <si>
    <t>招聘完成数</t>
  </si>
  <si>
    <t>9</t>
  </si>
  <si>
    <t>医学类专业硕士研究生招聘人数</t>
  </si>
  <si>
    <t>时效指标</t>
  </si>
  <si>
    <t>及时发放率</t>
  </si>
  <si>
    <t>补助金及时发放</t>
  </si>
  <si>
    <t>成本指标</t>
  </si>
  <si>
    <t>经济成本指标</t>
  </si>
  <si>
    <t>万元/人</t>
  </si>
  <si>
    <t>医学类专业硕士研究生按照每人5万元财政补助</t>
  </si>
  <si>
    <t>提升卫生医疗机构人才队伍建设</t>
  </si>
  <si>
    <t>有所提高</t>
  </si>
  <si>
    <t>获补人员满意度</t>
  </si>
  <si>
    <t>90</t>
  </si>
  <si>
    <t>根据中共临沧市委人才工作领导小组关于印发《临沧市“兴临人才”支持计划实施办法》的通知，持续深化人才发展体制机制改革，力争用5年时间，引进培养一批工业经济、现代农业、现代流、经济金融、外经外贸、建设规划、教育卫生等领域急需紧缺的高层次人才，为临沧高质量跨越式发展提供坚实人才支撑。</t>
  </si>
  <si>
    <t>医疗人次补助对象数</t>
  </si>
  <si>
    <t>1.00</t>
  </si>
  <si>
    <t>反映获补助人员、企业的数量情况，也适用补贴、资助等形式的补助。</t>
  </si>
  <si>
    <t>医疗人次团队补助对象数</t>
  </si>
  <si>
    <t>个</t>
  </si>
  <si>
    <t>医疗人次团队</t>
  </si>
  <si>
    <t>兑现准确率</t>
  </si>
  <si>
    <t>反映补助准确发放的情况。
补助兑现准确率=补助兑付额/应付额*100%</t>
  </si>
  <si>
    <t>发放及时率</t>
  </si>
  <si>
    <t>反映发放单位及时发放补助资金的情况。
发放及时率=在时限内发放资金/应发放资金*100%</t>
  </si>
  <si>
    <t>生产生活能力提高</t>
  </si>
  <si>
    <t>医疗服务水平逐年提高</t>
  </si>
  <si>
    <t>提高</t>
  </si>
  <si>
    <t>反映补助促进受助对象生产生活能力提高的情况。</t>
  </si>
  <si>
    <t>受益对象满意度</t>
  </si>
  <si>
    <t>反映获补助受益对象的满意程度。</t>
  </si>
  <si>
    <t>保障医院正常运转。</t>
  </si>
  <si>
    <t>单位数量</t>
  </si>
  <si>
    <t>医疗质量逐步提升</t>
  </si>
  <si>
    <t>提升</t>
  </si>
  <si>
    <t>人民群众健康得到进一步提高</t>
  </si>
  <si>
    <t>患者满意度</t>
  </si>
  <si>
    <t>85</t>
  </si>
  <si>
    <t>预算06表</t>
  </si>
  <si>
    <t>政府性基金预算支出预算表</t>
  </si>
  <si>
    <t>单位名称：临沧市发展和改革委员会</t>
  </si>
  <si>
    <t>本年政府性基金预算支出</t>
  </si>
  <si>
    <t>预算07表</t>
  </si>
  <si>
    <t>预算项目</t>
  </si>
  <si>
    <t>采购项目</t>
  </si>
  <si>
    <t>采购目录</t>
  </si>
  <si>
    <t>计量
单位</t>
  </si>
  <si>
    <t>数量</t>
  </si>
  <si>
    <t>面向中小企业预留资金</t>
  </si>
  <si>
    <t>政府性
基金</t>
  </si>
  <si>
    <t>国有资本经营收益</t>
  </si>
  <si>
    <t>财政专户管理的收入</t>
  </si>
  <si>
    <t>医务科医疗责任保险项目</t>
  </si>
  <si>
    <t>保险服务</t>
  </si>
  <si>
    <t>总务科绿化管养及生活、医废处理</t>
  </si>
  <si>
    <t>公共设施管理服务</t>
  </si>
  <si>
    <t>项</t>
  </si>
  <si>
    <t>医务科第三方外送检验项目</t>
  </si>
  <si>
    <t>技术测试和分析服务</t>
  </si>
  <si>
    <t>总务科办公家具及日用品采购</t>
  </si>
  <si>
    <t>家具和用具</t>
  </si>
  <si>
    <t>批</t>
  </si>
  <si>
    <t>总务科车辆保险费</t>
  </si>
  <si>
    <t>金融服务</t>
  </si>
  <si>
    <t>规划建设科室外车行道提质改造及精准医疗中心消防系统工程</t>
  </si>
  <si>
    <t>其他建筑工程</t>
  </si>
  <si>
    <t>设备科医疗设备维保</t>
  </si>
  <si>
    <t>商务服务</t>
  </si>
  <si>
    <t>总务科、急救中心加油</t>
  </si>
  <si>
    <t>总务科车辆维修</t>
  </si>
  <si>
    <t>总务科维修服务及配件等</t>
  </si>
  <si>
    <t>设备科医疗设备采购</t>
  </si>
  <si>
    <t>设备</t>
  </si>
  <si>
    <t>信息中心智慧医院建设电子病历五级、互联互通四级（硬件部分）</t>
  </si>
  <si>
    <t>总务科办公设备</t>
  </si>
  <si>
    <t>总务科乘用车采购</t>
  </si>
  <si>
    <t>总务科环保监测、病媒生物防制采购</t>
  </si>
  <si>
    <t>生态环境保护和治理服务</t>
  </si>
  <si>
    <t>信息中心智慧医院建设电子病历五级、互联互通四级（软件部分）</t>
  </si>
  <si>
    <t>无形资产</t>
  </si>
  <si>
    <t>总务科污水处理消毒药品及桶装水采购</t>
  </si>
  <si>
    <t>物资</t>
  </si>
  <si>
    <t>信息中心历史病案数字化制作三年服务</t>
  </si>
  <si>
    <t>信息技术服务</t>
  </si>
  <si>
    <t>信息中心商用密码应用安全性评估三年服务</t>
  </si>
  <si>
    <t>规划建设科医院建筑物及其配套设施零星修缮及改造工程（零星工程）</t>
  </si>
  <si>
    <t>修缮工程</t>
  </si>
  <si>
    <t>医务科器官捐献与移植设备采购项目</t>
  </si>
  <si>
    <t>医疗设备</t>
  </si>
  <si>
    <t>规划建设科新院区绿美医院建设工程</t>
  </si>
  <si>
    <t>园林绿化工程施工</t>
  </si>
  <si>
    <t>规划建设科各科室提质改造工程项目</t>
  </si>
  <si>
    <t>装修工程</t>
  </si>
  <si>
    <t>预算08表</t>
  </si>
  <si>
    <t>政府购买服务项目</t>
  </si>
  <si>
    <t>政府购买服务目录</t>
  </si>
  <si>
    <t>预算09-1表</t>
  </si>
  <si>
    <t>单位名称（项目）</t>
  </si>
  <si>
    <t>地区</t>
  </si>
  <si>
    <t>政府性基金</t>
  </si>
  <si>
    <t>凤庆县</t>
  </si>
  <si>
    <t>云县</t>
  </si>
  <si>
    <t>临翔区</t>
  </si>
  <si>
    <t>永德县</t>
  </si>
  <si>
    <t>镇康县</t>
  </si>
  <si>
    <t>双江县</t>
  </si>
  <si>
    <t>耿马县</t>
  </si>
  <si>
    <t>沧源县</t>
  </si>
  <si>
    <t>高新区</t>
  </si>
  <si>
    <t>边境合作区</t>
  </si>
  <si>
    <t>预算09-2表</t>
  </si>
  <si>
    <t>预算10表</t>
  </si>
  <si>
    <t>资产类别</t>
  </si>
  <si>
    <t>资产分类代码.名称</t>
  </si>
  <si>
    <t>资产名称</t>
  </si>
  <si>
    <t>计量单位</t>
  </si>
  <si>
    <t>财政部门批复数（元）</t>
  </si>
  <si>
    <t>单价</t>
  </si>
  <si>
    <t>金额</t>
  </si>
  <si>
    <t>A05000000 家具和用具</t>
  </si>
  <si>
    <t>A02000000 设备</t>
  </si>
  <si>
    <t>A08000000 无形资产</t>
  </si>
  <si>
    <t>A02320000 医疗设备</t>
  </si>
  <si>
    <t>预算11表</t>
  </si>
  <si>
    <t>上级补助</t>
  </si>
  <si>
    <t>预算12表</t>
  </si>
  <si>
    <t>项目级次</t>
  </si>
  <si>
    <t>312 民生类</t>
  </si>
  <si>
    <t>本级</t>
  </si>
  <si>
    <t>313 事业发展类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</si>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</sst>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hh:mm:ss"/>
    <numFmt numFmtId="179" formatCode="#,##0.00;\-#,##0.00;;@"/>
    <numFmt numFmtId="180" formatCode="#,##0;\-#,##0;;@"/>
  </numFmts>
  <fonts count="51">
    <font>
      <sz val="9"/>
      <color rgb="FF000000"/>
      <name val="Microsoft YaHei UI"/>
      <charset val="134"/>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12"/>
      <color indexed="8"/>
      <name val="宋体"/>
      <charset val="134"/>
    </font>
    <font>
      <sz val="22"/>
      <name val="方正小标宋简体"/>
      <charset val="134"/>
    </font>
    <font>
      <sz val="10"/>
      <color rgb="FFFFFFFF"/>
      <name val="宋体"/>
      <charset val="134"/>
    </font>
    <font>
      <b/>
      <sz val="21"/>
      <color rgb="FF000000"/>
      <name val="宋体"/>
      <charset val="134"/>
    </font>
    <font>
      <sz val="9.75"/>
      <color rgb="FF000000"/>
      <name val="宋体"/>
      <charset val="134"/>
    </font>
    <font>
      <sz val="10"/>
      <color theme="1"/>
      <name val="宋体"/>
      <charset val="134"/>
    </font>
    <font>
      <sz val="11"/>
      <color theme="1"/>
      <name val="宋体"/>
      <charset val="134"/>
    </font>
    <font>
      <sz val="12"/>
      <color rgb="FF000000"/>
      <name val="宋体"/>
      <charset val="134"/>
    </font>
    <font>
      <sz val="12"/>
      <color theme="1"/>
      <name val="宋体"/>
      <charset val="134"/>
    </font>
    <font>
      <sz val="11.25"/>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protection locked="0"/>
    </xf>
    <xf numFmtId="42" fontId="31" fillId="0" borderId="0" applyFont="0" applyFill="0" applyBorder="0" applyAlignment="0" applyProtection="0">
      <alignment vertical="center"/>
    </xf>
    <xf numFmtId="0" fontId="32" fillId="3" borderId="0" applyNumberFormat="0" applyBorder="0" applyAlignment="0" applyProtection="0">
      <alignment vertical="center"/>
    </xf>
    <xf numFmtId="0" fontId="33" fillId="4" borderId="1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177" fontId="7" fillId="0" borderId="7">
      <alignment horizontal="right" vertical="center"/>
    </xf>
    <xf numFmtId="0" fontId="32" fillId="5" borderId="0" applyNumberFormat="0" applyBorder="0" applyAlignment="0" applyProtection="0">
      <alignment vertical="center"/>
    </xf>
    <xf numFmtId="0" fontId="34" fillId="6" borderId="0" applyNumberFormat="0" applyBorder="0" applyAlignment="0" applyProtection="0">
      <alignment vertical="center"/>
    </xf>
    <xf numFmtId="43" fontId="31" fillId="0" borderId="0" applyFont="0" applyFill="0" applyBorder="0" applyAlignment="0" applyProtection="0">
      <alignment vertical="center"/>
    </xf>
    <xf numFmtId="0" fontId="35" fillId="7"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176" fontId="7" fillId="0" borderId="7">
      <alignment horizontal="right" vertical="center"/>
    </xf>
    <xf numFmtId="0" fontId="37" fillId="0" borderId="0" applyNumberFormat="0" applyFill="0" applyBorder="0" applyAlignment="0" applyProtection="0">
      <alignment vertical="center"/>
    </xf>
    <xf numFmtId="0" fontId="31" fillId="8" borderId="16" applyNumberFormat="0" applyFont="0" applyAlignment="0" applyProtection="0">
      <alignment vertical="center"/>
    </xf>
    <xf numFmtId="0" fontId="35" fillId="9"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7" applyNumberFormat="0" applyFill="0" applyAlignment="0" applyProtection="0">
      <alignment vertical="center"/>
    </xf>
    <xf numFmtId="0" fontId="43" fillId="0" borderId="17" applyNumberFormat="0" applyFill="0" applyAlignment="0" applyProtection="0">
      <alignment vertical="center"/>
    </xf>
    <xf numFmtId="0" fontId="35" fillId="10" borderId="0" applyNumberFormat="0" applyBorder="0" applyAlignment="0" applyProtection="0">
      <alignment vertical="center"/>
    </xf>
    <xf numFmtId="0" fontId="38" fillId="0" borderId="18" applyNumberFormat="0" applyFill="0" applyAlignment="0" applyProtection="0">
      <alignment vertical="center"/>
    </xf>
    <xf numFmtId="0" fontId="35" fillId="11" borderId="0" applyNumberFormat="0" applyBorder="0" applyAlignment="0" applyProtection="0">
      <alignment vertical="center"/>
    </xf>
    <xf numFmtId="0" fontId="44" fillId="12" borderId="19" applyNumberFormat="0" applyAlignment="0" applyProtection="0">
      <alignment vertical="center"/>
    </xf>
    <xf numFmtId="0" fontId="45" fillId="12" borderId="15" applyNumberFormat="0" applyAlignment="0" applyProtection="0">
      <alignment vertical="center"/>
    </xf>
    <xf numFmtId="0" fontId="46" fillId="13" borderId="20" applyNumberFormat="0" applyAlignment="0" applyProtection="0">
      <alignment vertical="center"/>
    </xf>
    <xf numFmtId="0" fontId="32" fillId="14" borderId="0" applyNumberFormat="0" applyBorder="0" applyAlignment="0" applyProtection="0">
      <alignment vertical="center"/>
    </xf>
    <xf numFmtId="0" fontId="35" fillId="15" borderId="0" applyNumberFormat="0" applyBorder="0" applyAlignment="0" applyProtection="0">
      <alignment vertical="center"/>
    </xf>
    <xf numFmtId="0" fontId="47" fillId="0" borderId="21" applyNumberFormat="0" applyFill="0" applyAlignment="0" applyProtection="0">
      <alignment vertical="center"/>
    </xf>
    <xf numFmtId="0" fontId="48" fillId="0" borderId="22" applyNumberFormat="0" applyFill="0" applyAlignment="0" applyProtection="0">
      <alignment vertical="center"/>
    </xf>
    <xf numFmtId="0" fontId="49" fillId="16" borderId="0" applyNumberFormat="0" applyBorder="0" applyAlignment="0" applyProtection="0">
      <alignment vertical="center"/>
    </xf>
    <xf numFmtId="0" fontId="50" fillId="17" borderId="0" applyNumberFormat="0" applyBorder="0" applyAlignment="0" applyProtection="0">
      <alignment vertical="center"/>
    </xf>
    <xf numFmtId="10" fontId="7" fillId="0" borderId="7">
      <alignment horizontal="righ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14" fillId="0" borderId="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2" fillId="32" borderId="0" applyNumberFormat="0" applyBorder="0" applyAlignment="0" applyProtection="0">
      <alignment vertical="center"/>
    </xf>
    <xf numFmtId="0" fontId="35" fillId="33" borderId="0" applyNumberFormat="0" applyBorder="0" applyAlignment="0" applyProtection="0">
      <alignment vertical="center"/>
    </xf>
    <xf numFmtId="179" fontId="7" fillId="0" borderId="7">
      <alignment horizontal="right" vertical="center"/>
    </xf>
    <xf numFmtId="49" fontId="7" fillId="0" borderId="7">
      <alignment horizontal="left" vertical="center" wrapText="1"/>
    </xf>
    <xf numFmtId="179" fontId="7" fillId="0" borderId="7">
      <alignment horizontal="right" vertical="center"/>
    </xf>
    <xf numFmtId="178" fontId="7" fillId="0" borderId="7">
      <alignment horizontal="right" vertical="center"/>
    </xf>
    <xf numFmtId="180" fontId="7" fillId="0" borderId="7">
      <alignment horizontal="right" vertical="center"/>
    </xf>
  </cellStyleXfs>
  <cellXfs count="215">
    <xf numFmtId="0" fontId="0" fillId="0" borderId="0" xfId="0" applyFont="1">
      <alignment vertical="top"/>
      <protection locked="0"/>
    </xf>
    <xf numFmtId="0" fontId="1" fillId="0" borderId="0" xfId="0" applyFont="1" applyAlignment="1">
      <alignment vertical="center"/>
      <protection locked="0"/>
    </xf>
    <xf numFmtId="49" fontId="2" fillId="0" borderId="0" xfId="0" applyNumberFormat="1" applyFont="1" applyAlignment="1" applyProtection="1">
      <alignment vertical="center"/>
    </xf>
    <xf numFmtId="0" fontId="2" fillId="0" borderId="0" xfId="0" applyFont="1" applyAlignment="1" applyProtection="1">
      <alignment vertical="center"/>
    </xf>
    <xf numFmtId="0" fontId="2" fillId="0" borderId="0" xfId="0" applyFont="1" applyAlignment="1">
      <alignment horizontal="right" vertical="center"/>
      <protection locked="0"/>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5" fillId="0" borderId="0" xfId="0" applyFont="1" applyAlignment="1">
      <alignment horizontal="left" vertical="center"/>
      <protection locked="0"/>
    </xf>
    <xf numFmtId="0" fontId="6" fillId="0" borderId="0" xfId="0" applyFont="1" applyAlignment="1" applyProtection="1">
      <alignment horizontal="left" vertical="center"/>
    </xf>
    <xf numFmtId="0" fontId="6" fillId="0" borderId="0" xfId="0" applyFont="1" applyAlignment="1" applyProtection="1">
      <alignment vertical="center"/>
    </xf>
    <xf numFmtId="0" fontId="6" fillId="0" borderId="1" xfId="0" applyFont="1" applyBorder="1" applyAlignment="1">
      <alignment horizontal="center" vertical="center" wrapText="1"/>
      <protection locked="0"/>
    </xf>
    <xf numFmtId="0" fontId="6" fillId="0" borderId="1" xfId="0"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lignment horizontal="center" vertical="center" wrapText="1"/>
      <protection locked="0"/>
    </xf>
    <xf numFmtId="0" fontId="6" fillId="0" borderId="5" xfId="0" applyFont="1" applyBorder="1" applyAlignment="1" applyProtection="1">
      <alignment horizontal="center" vertical="center" wrapText="1"/>
    </xf>
    <xf numFmtId="0" fontId="6" fillId="0" borderId="6" xfId="0" applyFont="1" applyBorder="1" applyAlignment="1">
      <alignment horizontal="center" vertical="center" wrapText="1"/>
      <protection locked="0"/>
    </xf>
    <xf numFmtId="0" fontId="6" fillId="0" borderId="6" xfId="0" applyFont="1" applyBorder="1" applyAlignment="1" applyProtection="1">
      <alignment horizontal="center" vertical="center" wrapText="1"/>
    </xf>
    <xf numFmtId="0" fontId="2" fillId="0" borderId="7" xfId="0" applyFont="1" applyBorder="1" applyAlignment="1" applyProtection="1">
      <alignment horizontal="center" vertical="center"/>
    </xf>
    <xf numFmtId="0" fontId="2" fillId="0" borderId="7" xfId="0" applyFont="1" applyBorder="1" applyAlignment="1">
      <alignment horizontal="center" vertical="center"/>
      <protection locked="0"/>
    </xf>
    <xf numFmtId="0" fontId="5" fillId="0" borderId="7" xfId="0" applyFont="1" applyBorder="1" applyAlignment="1">
      <alignment horizontal="left" vertical="center" wrapText="1"/>
      <protection locked="0"/>
    </xf>
    <xf numFmtId="0" fontId="5" fillId="0" borderId="7" xfId="0" applyFont="1" applyBorder="1" applyAlignment="1">
      <alignment horizontal="left" vertical="center"/>
      <protection locked="0"/>
    </xf>
    <xf numFmtId="179" fontId="7" fillId="0" borderId="7" xfId="0" applyNumberFormat="1" applyFont="1" applyBorder="1" applyAlignment="1">
      <alignment horizontal="right" vertical="center"/>
      <protection locked="0"/>
    </xf>
    <xf numFmtId="49" fontId="7" fillId="0" borderId="7" xfId="54" applyNumberFormat="1" applyFont="1" applyBorder="1" applyProtection="1">
      <alignment horizontal="left" vertical="center" wrapText="1"/>
      <protection locked="0"/>
    </xf>
    <xf numFmtId="0" fontId="5" fillId="0" borderId="2" xfId="0" applyFont="1" applyBorder="1" applyAlignment="1">
      <alignment horizontal="center" vertical="center" wrapText="1"/>
      <protection locked="0"/>
    </xf>
    <xf numFmtId="0" fontId="5" fillId="0" borderId="3" xfId="0" applyFont="1" applyBorder="1" applyAlignment="1">
      <alignment horizontal="left" vertical="center" wrapText="1"/>
      <protection locked="0"/>
    </xf>
    <xf numFmtId="0" fontId="5" fillId="0" borderId="4" xfId="0" applyFont="1" applyBorder="1" applyAlignment="1">
      <alignment horizontal="left" vertical="center" wrapText="1"/>
      <protection locked="0"/>
    </xf>
    <xf numFmtId="49" fontId="2" fillId="0" borderId="0" xfId="0" applyNumberFormat="1" applyFont="1" applyAlignment="1" applyProtection="1"/>
    <xf numFmtId="0" fontId="2" fillId="0" borderId="0" xfId="0" applyFont="1" applyAlignment="1" applyProtection="1"/>
    <xf numFmtId="0" fontId="6" fillId="0" borderId="1"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6" xfId="0" applyFont="1" applyBorder="1" applyAlignment="1" applyProtection="1">
      <alignment horizontal="center" vertical="center"/>
    </xf>
    <xf numFmtId="0" fontId="5" fillId="0" borderId="7" xfId="0" applyFont="1" applyBorder="1" applyAlignment="1" applyProtection="1">
      <alignment horizontal="left" vertical="center" wrapText="1"/>
    </xf>
    <xf numFmtId="0" fontId="2" fillId="0" borderId="2" xfId="0" applyFont="1" applyBorder="1" applyAlignment="1">
      <alignment horizontal="center" vertical="center" wrapText="1"/>
      <protection locked="0"/>
    </xf>
    <xf numFmtId="0" fontId="5" fillId="0" borderId="3" xfId="0" applyFont="1" applyBorder="1" applyAlignment="1" applyProtection="1">
      <alignment horizontal="left" vertical="center"/>
    </xf>
    <xf numFmtId="0" fontId="5" fillId="0" borderId="4" xfId="0" applyFont="1" applyBorder="1" applyAlignment="1" applyProtection="1">
      <alignment horizontal="left" vertical="center"/>
    </xf>
    <xf numFmtId="0" fontId="5" fillId="0" borderId="0" xfId="0" applyFont="1" applyAlignment="1">
      <alignment horizontal="right" vertical="center"/>
      <protection locked="0"/>
    </xf>
    <xf numFmtId="0" fontId="5" fillId="0" borderId="0" xfId="0" applyFont="1" applyAlignment="1" applyProtection="1">
      <alignment horizontal="right" vertical="center"/>
    </xf>
    <xf numFmtId="0" fontId="3" fillId="0" borderId="0" xfId="0" applyFont="1" applyAlignment="1" applyProtection="1">
      <alignment horizontal="center" vertical="center" wrapText="1"/>
    </xf>
    <xf numFmtId="0" fontId="5" fillId="0" borderId="0" xfId="0" applyFont="1" applyAlignment="1" applyProtection="1">
      <alignment horizontal="left" vertical="center"/>
    </xf>
    <xf numFmtId="0" fontId="2" fillId="0" borderId="0" xfId="0" applyFont="1" applyAlignment="1" applyProtection="1">
      <alignment horizontal="right" vertical="center" wrapText="1"/>
    </xf>
    <xf numFmtId="0" fontId="6" fillId="0" borderId="2"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8" xfId="0" applyFont="1" applyBorder="1" applyAlignment="1" applyProtection="1">
      <alignment horizontal="left" vertical="center" wrapText="1"/>
    </xf>
    <xf numFmtId="49" fontId="8" fillId="0" borderId="8" xfId="47" applyNumberFormat="1" applyFont="1" applyFill="1" applyBorder="1" applyAlignment="1">
      <alignment horizontal="left" vertical="center" wrapText="1"/>
    </xf>
    <xf numFmtId="180" fontId="7" fillId="0" borderId="8" xfId="57" applyNumberFormat="1" applyFont="1" applyBorder="1" applyAlignment="1" applyProtection="1">
      <alignment horizontal="center" vertical="center"/>
      <protection locked="0"/>
    </xf>
    <xf numFmtId="179" fontId="7" fillId="0" borderId="8" xfId="0" applyNumberFormat="1" applyFont="1" applyBorder="1" applyAlignment="1">
      <alignment horizontal="right" vertical="center"/>
      <protection locked="0"/>
    </xf>
    <xf numFmtId="0" fontId="5" fillId="0" borderId="9" xfId="0" applyFont="1" applyBorder="1" applyAlignment="1" applyProtection="1">
      <alignment horizontal="left" vertical="center" wrapText="1"/>
    </xf>
    <xf numFmtId="0" fontId="5" fillId="0" borderId="9" xfId="0" applyFont="1" applyBorder="1" applyAlignment="1" applyProtection="1">
      <alignment horizontal="center" vertical="center" wrapText="1"/>
    </xf>
    <xf numFmtId="0" fontId="5" fillId="0" borderId="8" xfId="0" applyFont="1" applyBorder="1" applyAlignment="1">
      <alignment horizontal="center" vertical="center" wrapText="1"/>
      <protection locked="0"/>
    </xf>
    <xf numFmtId="180" fontId="7" fillId="0" borderId="8" xfId="57" applyNumberFormat="1" applyFont="1" applyBorder="1" applyProtection="1">
      <alignment horizontal="right" vertical="center"/>
      <protection locked="0"/>
    </xf>
    <xf numFmtId="0" fontId="4" fillId="0" borderId="0" xfId="0" applyFont="1" applyAlignment="1">
      <alignment horizontal="center" vertical="center"/>
      <protection locked="0"/>
    </xf>
    <xf numFmtId="0" fontId="5" fillId="0" borderId="0" xfId="0" applyFont="1">
      <alignment vertical="top"/>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5" fillId="0" borderId="7" xfId="0" applyFont="1" applyBorder="1" applyAlignment="1" applyProtection="1">
      <alignment vertical="center" wrapText="1"/>
    </xf>
    <xf numFmtId="0" fontId="5" fillId="0" borderId="7" xfId="0" applyFont="1" applyBorder="1" applyAlignment="1" applyProtection="1">
      <alignment horizontal="center" vertical="center" wrapText="1"/>
    </xf>
    <xf numFmtId="0" fontId="5" fillId="0" borderId="7" xfId="0" applyFont="1" applyBorder="1" applyAlignment="1">
      <alignment horizontal="center" vertical="center"/>
      <protection locked="0"/>
    </xf>
    <xf numFmtId="0" fontId="5" fillId="0" borderId="7" xfId="0" applyFont="1" applyBorder="1" applyAlignment="1">
      <alignment horizontal="center" vertical="center" wrapText="1"/>
      <protection locked="0"/>
    </xf>
    <xf numFmtId="0" fontId="2" fillId="0" borderId="0" xfId="0" applyFont="1" applyAlignment="1" applyProtection="1">
      <alignment horizontal="right" vertical="center"/>
    </xf>
    <xf numFmtId="0" fontId="9" fillId="0" borderId="0" xfId="0" applyFont="1" applyAlignment="1">
      <alignment horizontal="center" vertical="center" wrapText="1"/>
      <protection locked="0"/>
    </xf>
    <xf numFmtId="0" fontId="5" fillId="0" borderId="0" xfId="0" applyFont="1" applyAlignment="1" applyProtection="1">
      <alignment horizontal="left" vertical="center" wrapText="1"/>
    </xf>
    <xf numFmtId="0" fontId="6" fillId="0" borderId="0" xfId="0" applyFont="1" applyAlignment="1" applyProtection="1">
      <alignment wrapText="1"/>
    </xf>
    <xf numFmtId="0" fontId="2" fillId="0" borderId="0" xfId="0" applyFont="1" applyAlignment="1" applyProtection="1">
      <alignment horizontal="right" wrapText="1"/>
    </xf>
    <xf numFmtId="0" fontId="2" fillId="0" borderId="0" xfId="0" applyFont="1" applyAlignment="1" applyProtection="1">
      <alignment wrapText="1"/>
    </xf>
    <xf numFmtId="0" fontId="6" fillId="0" borderId="10" xfId="0" applyFont="1" applyBorder="1" applyAlignment="1" applyProtection="1">
      <alignment horizontal="center" vertical="center" wrapText="1"/>
    </xf>
    <xf numFmtId="0" fontId="6" fillId="0" borderId="7" xfId="0" applyFont="1" applyBorder="1" applyAlignment="1" applyProtection="1">
      <alignment horizontal="center" vertical="center"/>
    </xf>
    <xf numFmtId="0" fontId="5" fillId="0" borderId="0" xfId="0" applyFont="1" applyAlignment="1">
      <alignment horizontal="right"/>
      <protection locked="0"/>
    </xf>
    <xf numFmtId="0" fontId="6" fillId="0" borderId="3" xfId="0" applyFont="1" applyBorder="1" applyAlignment="1">
      <alignment horizontal="center" vertical="center"/>
      <protection locked="0"/>
    </xf>
    <xf numFmtId="0" fontId="2" fillId="0" borderId="0" xfId="0" applyFont="1" applyAlignment="1">
      <protection locked="0"/>
    </xf>
    <xf numFmtId="0" fontId="5" fillId="0" borderId="0" xfId="0" applyFont="1" applyAlignment="1">
      <alignment vertical="top" wrapText="1"/>
      <protection locked="0"/>
    </xf>
    <xf numFmtId="0" fontId="4" fillId="0" borderId="0" xfId="0" applyFont="1" applyAlignment="1" applyProtection="1">
      <alignment horizontal="center" vertical="center" wrapText="1"/>
    </xf>
    <xf numFmtId="0" fontId="4" fillId="0" borderId="0" xfId="0" applyFont="1" applyAlignment="1">
      <alignment horizontal="center" vertical="center" wrapText="1"/>
      <protection locked="0"/>
    </xf>
    <xf numFmtId="0" fontId="6" fillId="0" borderId="0" xfId="0" applyFont="1" applyAlignment="1">
      <protection locked="0"/>
    </xf>
    <xf numFmtId="0" fontId="6" fillId="0" borderId="11" xfId="0" applyFont="1" applyBorder="1" applyAlignment="1" applyProtection="1">
      <alignment horizontal="center" vertical="center" wrapText="1"/>
    </xf>
    <xf numFmtId="0" fontId="6" fillId="0" borderId="11" xfId="0" applyFont="1" applyBorder="1" applyAlignment="1">
      <alignment horizontal="center" vertical="center" wrapText="1"/>
      <protection locked="0"/>
    </xf>
    <xf numFmtId="0" fontId="6" fillId="0" borderId="3" xfId="0" applyFont="1" applyBorder="1" applyAlignment="1">
      <alignment horizontal="center" vertical="center" wrapText="1"/>
      <protection locked="0"/>
    </xf>
    <xf numFmtId="0" fontId="6" fillId="0" borderId="12" xfId="0" applyFont="1" applyBorder="1" applyAlignment="1" applyProtection="1">
      <alignment horizontal="center" vertical="center" wrapText="1"/>
    </xf>
    <xf numFmtId="0" fontId="6" fillId="0" borderId="12" xfId="0" applyFont="1" applyBorder="1" applyAlignment="1">
      <alignment horizontal="center" vertical="center" wrapText="1"/>
      <protection locked="0"/>
    </xf>
    <xf numFmtId="0" fontId="6" fillId="0" borderId="9" xfId="0" applyFont="1" applyBorder="1" applyAlignment="1" applyProtection="1">
      <alignment horizontal="center" vertical="center" wrapText="1"/>
    </xf>
    <xf numFmtId="0" fontId="6" fillId="0" borderId="9" xfId="0" applyFont="1" applyBorder="1" applyAlignment="1">
      <alignment horizontal="center" vertical="center" wrapText="1"/>
      <protection locked="0"/>
    </xf>
    <xf numFmtId="3" fontId="6" fillId="0" borderId="6" xfId="0" applyNumberFormat="1" applyFont="1" applyBorder="1" applyAlignment="1" applyProtection="1">
      <alignment horizontal="center" vertical="center"/>
    </xf>
    <xf numFmtId="0" fontId="5" fillId="0" borderId="6" xfId="0" applyFont="1" applyBorder="1" applyAlignment="1" applyProtection="1">
      <alignment horizontal="left" vertical="center" wrapText="1"/>
    </xf>
    <xf numFmtId="0" fontId="5" fillId="0" borderId="9" xfId="0" applyFont="1" applyBorder="1" applyAlignment="1">
      <alignment horizontal="left" vertical="center" wrapText="1"/>
      <protection locked="0"/>
    </xf>
    <xf numFmtId="0" fontId="5" fillId="0" borderId="13"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lignment horizontal="left" vertical="center"/>
      <protection locked="0"/>
    </xf>
    <xf numFmtId="0" fontId="5" fillId="0" borderId="0" xfId="0" applyFont="1" applyAlignment="1">
      <alignment horizontal="right" vertical="center" wrapText="1"/>
      <protection locked="0"/>
    </xf>
    <xf numFmtId="0" fontId="5" fillId="0" borderId="0" xfId="0" applyFont="1" applyAlignment="1" applyProtection="1">
      <alignment horizontal="right" vertical="center" wrapText="1"/>
    </xf>
    <xf numFmtId="0" fontId="5" fillId="0" borderId="0" xfId="0" applyFont="1" applyAlignment="1">
      <alignment horizontal="right" wrapText="1"/>
      <protection locked="0"/>
    </xf>
    <xf numFmtId="0" fontId="6" fillId="0" borderId="14" xfId="0" applyFont="1" applyBorder="1" applyAlignment="1" applyProtection="1">
      <alignment horizontal="center" vertical="center" wrapText="1"/>
    </xf>
    <xf numFmtId="0" fontId="6" fillId="0" borderId="14" xfId="0" applyFont="1" applyBorder="1" applyAlignment="1">
      <alignment horizontal="center" vertical="center"/>
      <protection locked="0"/>
    </xf>
    <xf numFmtId="0" fontId="6" fillId="0" borderId="14" xfId="0" applyFont="1" applyBorder="1" applyAlignment="1">
      <alignment horizontal="center" vertical="center" wrapText="1"/>
      <protection locked="0"/>
    </xf>
    <xf numFmtId="0" fontId="6" fillId="0" borderId="7" xfId="0" applyFont="1" applyBorder="1" applyAlignment="1">
      <alignment horizontal="center" vertical="center" wrapText="1"/>
      <protection locked="0"/>
    </xf>
    <xf numFmtId="0" fontId="6" fillId="0" borderId="0" xfId="0" applyFont="1" applyAlignment="1" applyProtection="1"/>
    <xf numFmtId="0" fontId="6" fillId="0" borderId="9" xfId="0" applyFont="1" applyBorder="1" applyAlignment="1" applyProtection="1">
      <alignment horizontal="center" vertical="center"/>
    </xf>
    <xf numFmtId="0" fontId="6" fillId="0" borderId="9" xfId="0" applyFont="1" applyBorder="1" applyAlignment="1">
      <alignment horizontal="center" vertical="center"/>
      <protection locked="0"/>
    </xf>
    <xf numFmtId="0" fontId="5" fillId="0" borderId="9" xfId="0" applyFont="1" applyBorder="1" applyAlignment="1" applyProtection="1">
      <alignment horizontal="right" vertical="center"/>
    </xf>
    <xf numFmtId="0" fontId="5" fillId="0" borderId="6" xfId="0" applyFont="1" applyBorder="1" applyAlignment="1" applyProtection="1">
      <alignment horizontal="left" vertical="center" wrapText="1" indent="1"/>
    </xf>
    <xf numFmtId="3" fontId="5" fillId="0" borderId="9" xfId="0" applyNumberFormat="1" applyFont="1" applyBorder="1" applyAlignment="1" applyProtection="1">
      <alignment horizontal="right" vertical="center"/>
    </xf>
    <xf numFmtId="0" fontId="10" fillId="0" borderId="0" xfId="0" applyFont="1" applyAlignment="1">
      <alignment horizontal="right"/>
      <protection locked="0"/>
    </xf>
    <xf numFmtId="49" fontId="10" fillId="0" borderId="0" xfId="0" applyNumberFormat="1" applyFont="1" applyAlignment="1">
      <protection locked="0"/>
    </xf>
    <xf numFmtId="0" fontId="2" fillId="0" borderId="0" xfId="0" applyFont="1" applyAlignment="1" applyProtection="1">
      <alignment horizontal="right"/>
    </xf>
    <xf numFmtId="0" fontId="3"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6" fillId="0" borderId="1" xfId="0" applyFont="1" applyBorder="1" applyAlignment="1">
      <alignment horizontal="center" vertical="center"/>
      <protection locked="0"/>
    </xf>
    <xf numFmtId="49" fontId="6" fillId="0" borderId="11" xfId="0" applyNumberFormat="1" applyFont="1" applyBorder="1" applyAlignment="1">
      <alignment horizontal="center" vertical="center" wrapText="1"/>
      <protection locked="0"/>
    </xf>
    <xf numFmtId="0" fontId="6" fillId="0" borderId="11" xfId="0" applyFont="1" applyBorder="1" applyAlignment="1">
      <alignment horizontal="center" vertical="center"/>
      <protection locked="0"/>
    </xf>
    <xf numFmtId="0" fontId="6" fillId="0" borderId="6" xfId="0" applyFont="1" applyBorder="1" applyAlignment="1">
      <alignment horizontal="center" vertical="center"/>
      <protection locked="0"/>
    </xf>
    <xf numFmtId="49" fontId="6" fillId="0" borderId="9" xfId="0" applyNumberFormat="1" applyFont="1" applyBorder="1" applyAlignment="1">
      <alignment horizontal="center" vertical="center" wrapText="1"/>
      <protection locked="0"/>
    </xf>
    <xf numFmtId="49" fontId="6" fillId="0" borderId="9" xfId="0" applyNumberFormat="1" applyFont="1" applyBorder="1" applyAlignment="1">
      <alignment horizontal="center" vertical="center"/>
      <protection locked="0"/>
    </xf>
    <xf numFmtId="0" fontId="5" fillId="0" borderId="6" xfId="0" applyFont="1" applyBorder="1" applyAlignment="1">
      <alignment horizontal="left" vertical="center" wrapText="1"/>
      <protection locked="0"/>
    </xf>
    <xf numFmtId="0" fontId="2" fillId="0" borderId="2" xfId="0" applyFont="1" applyBorder="1" applyAlignment="1">
      <alignment horizontal="center" vertical="center"/>
      <protection locked="0"/>
    </xf>
    <xf numFmtId="0" fontId="2" fillId="0" borderId="3" xfId="0" applyFont="1" applyBorder="1" applyAlignment="1">
      <alignment horizontal="center" vertical="center"/>
      <protection locked="0"/>
    </xf>
    <xf numFmtId="0" fontId="2" fillId="0" borderId="4" xfId="0" applyFont="1" applyBorder="1" applyAlignment="1">
      <alignment horizontal="center" vertical="center"/>
      <protection locked="0"/>
    </xf>
    <xf numFmtId="3" fontId="6" fillId="0" borderId="7" xfId="0" applyNumberFormat="1" applyFont="1" applyBorder="1" applyAlignment="1" applyProtection="1">
      <alignment horizontal="center" vertical="center"/>
    </xf>
    <xf numFmtId="0" fontId="5" fillId="0" borderId="7" xfId="0" applyFont="1" applyBorder="1" applyAlignment="1" applyProtection="1">
      <alignment horizontal="left" vertical="center" wrapText="1" indent="1"/>
    </xf>
    <xf numFmtId="3" fontId="2" fillId="0" borderId="7" xfId="0" applyNumberFormat="1" applyFont="1" applyBorder="1" applyAlignment="1" applyProtection="1">
      <alignment horizontal="center" vertical="center"/>
    </xf>
    <xf numFmtId="0" fontId="2" fillId="0" borderId="7" xfId="0" applyFont="1" applyBorder="1" applyAlignment="1" applyProtection="1">
      <alignment vertical="center"/>
    </xf>
    <xf numFmtId="0" fontId="6" fillId="0" borderId="10"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3" xfId="0" applyFont="1" applyBorder="1" applyAlignment="1">
      <alignment horizontal="center" vertical="center" wrapText="1"/>
      <protection locked="0"/>
    </xf>
    <xf numFmtId="0" fontId="6" fillId="0" borderId="5" xfId="0" applyFont="1" applyBorder="1" applyAlignment="1">
      <alignment horizontal="center" vertical="center"/>
      <protection locked="0"/>
    </xf>
    <xf numFmtId="0" fontId="2" fillId="0" borderId="0" xfId="0" applyFont="1">
      <alignment vertical="top"/>
      <protection locked="0"/>
    </xf>
    <xf numFmtId="49" fontId="2" fillId="0" borderId="0" xfId="0" applyNumberFormat="1" applyFont="1" applyAlignment="1">
      <protection locked="0"/>
    </xf>
    <xf numFmtId="0" fontId="3" fillId="0" borderId="0" xfId="0" applyFont="1" applyAlignment="1">
      <alignment horizontal="center" vertical="center"/>
      <protection locked="0"/>
    </xf>
    <xf numFmtId="0" fontId="6" fillId="0" borderId="0" xfId="0" applyFont="1" applyAlignment="1">
      <alignment horizontal="left" vertical="center"/>
      <protection locked="0"/>
    </xf>
    <xf numFmtId="0" fontId="6" fillId="0" borderId="2" xfId="0" applyFont="1" applyBorder="1" applyAlignment="1">
      <alignment horizontal="center" vertical="center"/>
      <protection locked="0"/>
    </xf>
    <xf numFmtId="3" fontId="2"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xf>
    <xf numFmtId="0" fontId="5" fillId="0" borderId="3" xfId="0" applyFont="1" applyBorder="1" applyAlignment="1">
      <alignment horizontal="left" vertical="center"/>
      <protection locked="0"/>
    </xf>
    <xf numFmtId="0" fontId="5" fillId="0" borderId="4" xfId="0" applyFont="1" applyBorder="1" applyAlignment="1">
      <alignment horizontal="left" vertical="center"/>
      <protection locked="0"/>
    </xf>
    <xf numFmtId="0" fontId="6" fillId="0" borderId="4" xfId="0" applyFont="1" applyBorder="1" applyAlignment="1">
      <alignment horizontal="center" vertical="center"/>
      <protection locked="0"/>
    </xf>
    <xf numFmtId="0" fontId="6" fillId="0" borderId="2"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12" fillId="0" borderId="0" xfId="0" applyFont="1" applyAlignment="1" applyProtection="1">
      <alignment horizontal="center"/>
    </xf>
    <xf numFmtId="0" fontId="13" fillId="0" borderId="0" xfId="0" applyFont="1" applyAlignment="1" applyProtection="1">
      <alignment horizontal="center" wrapText="1"/>
    </xf>
    <xf numFmtId="0" fontId="2"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xf>
    <xf numFmtId="179" fontId="17" fillId="0" borderId="7" xfId="0" applyNumberFormat="1" applyFont="1" applyBorder="1" applyAlignment="1" applyProtection="1">
      <alignment horizontal="center" vertical="center"/>
    </xf>
    <xf numFmtId="179" fontId="18" fillId="0" borderId="7" xfId="0" applyNumberFormat="1" applyFont="1" applyBorder="1" applyAlignment="1" applyProtection="1">
      <alignment horizontal="right" vertical="center"/>
    </xf>
    <xf numFmtId="179" fontId="5" fillId="0" borderId="7" xfId="0" applyNumberFormat="1" applyFont="1" applyBorder="1" applyAlignment="1" applyProtection="1">
      <alignment horizontal="center" vertical="center"/>
    </xf>
    <xf numFmtId="0" fontId="2" fillId="0" borderId="0" xfId="0" applyFont="1" applyProtection="1">
      <alignment vertical="top"/>
    </xf>
    <xf numFmtId="0" fontId="19" fillId="0" borderId="0" xfId="0" applyFont="1" applyAlignment="1" applyProtection="1">
      <alignment horizontal="center" vertical="center"/>
    </xf>
    <xf numFmtId="0" fontId="2" fillId="0" borderId="0" xfId="0" applyFont="1" applyAlignment="1">
      <alignment horizontal="left" vertical="center"/>
      <protection locked="0"/>
    </xf>
    <xf numFmtId="49" fontId="6" fillId="0" borderId="2" xfId="0" applyNumberFormat="1" applyFont="1" applyBorder="1" applyAlignment="1" applyProtection="1">
      <alignment horizontal="center" vertical="center" wrapText="1"/>
    </xf>
    <xf numFmtId="49" fontId="6" fillId="0" borderId="4" xfId="0" applyNumberFormat="1" applyFont="1" applyBorder="1" applyAlignment="1" applyProtection="1">
      <alignment horizontal="center" vertical="center" wrapText="1"/>
    </xf>
    <xf numFmtId="49" fontId="6" fillId="0" borderId="7" xfId="0" applyNumberFormat="1" applyFont="1" applyBorder="1" applyAlignment="1" applyProtection="1">
      <alignment horizontal="center" vertical="center"/>
    </xf>
    <xf numFmtId="49" fontId="6" fillId="0" borderId="7" xfId="0" applyNumberFormat="1" applyFont="1" applyBorder="1" applyAlignment="1">
      <alignment horizontal="center" vertical="center"/>
      <protection locked="0"/>
    </xf>
    <xf numFmtId="0" fontId="5" fillId="0" borderId="7" xfId="0" applyFont="1" applyBorder="1" applyAlignment="1" applyProtection="1">
      <alignment horizontal="left" vertical="center" wrapText="1" indent="2"/>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5" fillId="0" borderId="7" xfId="0" applyFont="1" applyBorder="1" applyAlignment="1" applyProtection="1">
      <alignment vertical="center"/>
    </xf>
    <xf numFmtId="0" fontId="5" fillId="0" borderId="7" xfId="0" applyFont="1" applyBorder="1" applyAlignment="1">
      <alignment vertical="center"/>
      <protection locked="0"/>
    </xf>
    <xf numFmtId="0" fontId="7" fillId="0" borderId="7" xfId="0" applyFont="1" applyBorder="1" applyAlignment="1">
      <alignment vertical="center"/>
      <protection locked="0"/>
    </xf>
    <xf numFmtId="0" fontId="7" fillId="0" borderId="4" xfId="0" applyFont="1" applyBorder="1" applyAlignment="1">
      <alignment horizontal="left" vertical="center"/>
      <protection locked="0"/>
    </xf>
    <xf numFmtId="0" fontId="7" fillId="0" borderId="6" xfId="0" applyFont="1" applyBorder="1" applyAlignment="1">
      <alignment vertical="center"/>
      <protection locked="0"/>
    </xf>
    <xf numFmtId="0" fontId="7" fillId="0" borderId="9" xfId="0" applyFont="1" applyBorder="1" applyAlignment="1">
      <alignment horizontal="left" vertical="center"/>
      <protection locked="0"/>
    </xf>
    <xf numFmtId="0" fontId="7"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9" fontId="23" fillId="0" borderId="7" xfId="0" applyNumberFormat="1" applyFont="1" applyBorder="1" applyAlignment="1">
      <alignment horizontal="right" vertical="center"/>
      <protection locked="0"/>
    </xf>
    <xf numFmtId="0" fontId="5"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5" fillId="0" borderId="0" xfId="0" applyFont="1" applyAlignment="1">
      <alignment horizontal="left" vertical="center" wrapText="1"/>
      <protection locked="0"/>
    </xf>
    <xf numFmtId="0" fontId="2"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2" fillId="0" borderId="7" xfId="0" applyFont="1" applyBorder="1" applyAlignment="1">
      <alignment horizontal="left" vertical="center" wrapText="1" indent="2"/>
      <protection locked="0"/>
    </xf>
    <xf numFmtId="0" fontId="2" fillId="0" borderId="7" xfId="0" applyFont="1" applyBorder="1" applyAlignment="1" applyProtection="1">
      <alignment horizontal="left" vertical="center" wrapText="1" indent="2"/>
    </xf>
    <xf numFmtId="0" fontId="2" fillId="0" borderId="7" xfId="0" applyFont="1" applyBorder="1" applyAlignment="1">
      <alignment horizontal="center" vertical="center" wrapText="1"/>
      <protection locked="0"/>
    </xf>
    <xf numFmtId="0" fontId="2"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2" fillId="0" borderId="1" xfId="0" applyFont="1" applyBorder="1" applyAlignment="1">
      <alignment horizontal="center" vertical="center" wrapText="1"/>
      <protection locked="0"/>
    </xf>
    <xf numFmtId="0" fontId="2" fillId="0" borderId="11" xfId="0" applyFont="1" applyBorder="1" applyAlignment="1">
      <alignment horizontal="center" vertical="center" wrapText="1"/>
      <protection locked="0"/>
    </xf>
    <xf numFmtId="0" fontId="2" fillId="0" borderId="3" xfId="0" applyFont="1" applyBorder="1" applyAlignment="1">
      <alignment horizontal="center" vertical="center" wrapText="1"/>
      <protection locked="0"/>
    </xf>
    <xf numFmtId="0" fontId="2" fillId="0" borderId="3" xfId="0" applyFont="1" applyBorder="1" applyAlignment="1" applyProtection="1">
      <alignment horizontal="center" vertical="center" wrapText="1"/>
    </xf>
    <xf numFmtId="0" fontId="2" fillId="0" borderId="5"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2" xfId="0" applyFont="1" applyBorder="1" applyAlignment="1">
      <alignment horizontal="center" vertical="center" wrapText="1"/>
      <protection locked="0"/>
    </xf>
    <xf numFmtId="0" fontId="2" fillId="0" borderId="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9" xfId="0" applyFont="1" applyBorder="1" applyAlignment="1" applyProtection="1">
      <alignment horizontal="center" vertical="center"/>
    </xf>
    <xf numFmtId="0" fontId="5" fillId="0" borderId="6" xfId="0" applyFont="1" applyBorder="1" applyAlignment="1" applyProtection="1">
      <alignment vertical="center" wrapText="1"/>
    </xf>
    <xf numFmtId="0" fontId="5" fillId="0" borderId="9" xfId="0" applyFont="1" applyBorder="1" applyAlignment="1" applyProtection="1">
      <alignment vertical="center" wrapText="1"/>
    </xf>
    <xf numFmtId="0" fontId="5" fillId="0" borderId="6" xfId="0" applyFont="1" applyBorder="1" applyAlignment="1" applyProtection="1">
      <alignment horizontal="center" vertical="center"/>
    </xf>
    <xf numFmtId="0" fontId="5" fillId="0" borderId="9"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wrapText="1"/>
    </xf>
    <xf numFmtId="0" fontId="2" fillId="0" borderId="14" xfId="0" applyFont="1" applyBorder="1" applyAlignment="1" applyProtection="1">
      <alignment horizontal="center" vertical="center"/>
    </xf>
    <xf numFmtId="0" fontId="5" fillId="0" borderId="9" xfId="0" applyFont="1" applyBorder="1" applyAlignment="1">
      <alignment horizontal="center" vertical="center"/>
      <protection locked="0"/>
    </xf>
    <xf numFmtId="0" fontId="2"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7"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5"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2" fillId="0" borderId="7" xfId="0" applyFont="1" applyBorder="1" applyAlignment="1" applyProtection="1" quotePrefix="1">
      <alignment horizontal="left" vertical="center" wrapText="1" indent="2"/>
    </xf>
    <xf numFmtId="0" fontId="5" fillId="0" borderId="7" xfId="0" applyFont="1" applyBorder="1" applyAlignment="1" applyProtection="1" quotePrefix="1">
      <alignment horizontal="left" vertical="center" wrapText="1" indent="1"/>
    </xf>
    <xf numFmtId="0" fontId="5" fillId="0" borderId="6" xfId="0" applyFont="1" applyBorder="1" applyAlignment="1" applyProtection="1" quotePrefix="1">
      <alignment horizontal="left" vertical="center" wrapText="1" inden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NumberStyle" xfId="53"/>
    <cellStyle name="TextStyle" xfId="54"/>
    <cellStyle name="MoneyStyle" xfId="55"/>
    <cellStyle name="TimeStyle" xfId="56"/>
    <cellStyle name="IntegralNumberStyle"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8"/>
  <sheetViews>
    <sheetView showZeros="0" topLeftCell="A9" workbookViewId="0">
      <selection activeCell="J34" sqref="J34"/>
    </sheetView>
  </sheetViews>
  <sheetFormatPr defaultColWidth="9.14285714285714" defaultRowHeight="12" customHeight="1" outlineLevelCol="3"/>
  <cols>
    <col min="1" max="1" width="31.847619047619" customWidth="1"/>
    <col min="2" max="2" width="47.5333333333333" customWidth="1"/>
    <col min="3" max="3" width="36.5714285714286" customWidth="1"/>
    <col min="4" max="4" width="33.847619047619" customWidth="1"/>
  </cols>
  <sheetData>
    <row r="1" ht="15" customHeight="1" spans="4:4">
      <c r="D1" s="38" t="s">
        <v>0</v>
      </c>
    </row>
    <row r="2" ht="36" customHeight="1" spans="1:4">
      <c r="A2" s="5" t="str">
        <f>"2025"&amp;"年部门财务收支预算总表"</f>
        <v>2025年部门财务收支预算总表</v>
      </c>
      <c r="B2" s="208"/>
      <c r="C2" s="208"/>
      <c r="D2" s="208"/>
    </row>
    <row r="3" ht="18.75" customHeight="1" spans="1:4">
      <c r="A3" s="40" t="str">
        <f>"单位名称："&amp;"临沧市人民医院"</f>
        <v>单位名称：临沧市人民医院</v>
      </c>
      <c r="B3" s="209"/>
      <c r="C3" s="209"/>
      <c r="D3" s="38" t="s">
        <v>1</v>
      </c>
    </row>
    <row r="4" ht="18.75" customHeight="1" spans="1:4">
      <c r="A4" s="12" t="s">
        <v>2</v>
      </c>
      <c r="B4" s="14"/>
      <c r="C4" s="12" t="s">
        <v>3</v>
      </c>
      <c r="D4" s="14"/>
    </row>
    <row r="5" ht="18.75" customHeight="1" spans="1:4">
      <c r="A5" s="30" t="s">
        <v>4</v>
      </c>
      <c r="B5" s="30" t="str">
        <f>"2025"&amp;"年预算数"</f>
        <v>2025年预算数</v>
      </c>
      <c r="C5" s="30" t="s">
        <v>5</v>
      </c>
      <c r="D5" s="30" t="str">
        <f>"2025"&amp;"年预算数"</f>
        <v>2025年预算数</v>
      </c>
    </row>
    <row r="6" ht="18.75" customHeight="1" spans="1:4">
      <c r="A6" s="32"/>
      <c r="B6" s="32"/>
      <c r="C6" s="32"/>
      <c r="D6" s="32"/>
    </row>
    <row r="7" ht="18.75" customHeight="1" spans="1:4">
      <c r="A7" s="135" t="s">
        <v>6</v>
      </c>
      <c r="B7" s="23">
        <v>83957373.2</v>
      </c>
      <c r="C7" s="135" t="s">
        <v>7</v>
      </c>
      <c r="D7" s="23"/>
    </row>
    <row r="8" ht="18.75" customHeight="1" spans="1:4">
      <c r="A8" s="135" t="s">
        <v>8</v>
      </c>
      <c r="B8" s="23"/>
      <c r="C8" s="135" t="s">
        <v>9</v>
      </c>
      <c r="D8" s="23"/>
    </row>
    <row r="9" ht="18.75" customHeight="1" spans="1:4">
      <c r="A9" s="135" t="s">
        <v>10</v>
      </c>
      <c r="B9" s="23"/>
      <c r="C9" s="135" t="s">
        <v>11</v>
      </c>
      <c r="D9" s="23"/>
    </row>
    <row r="10" ht="18.75" customHeight="1" spans="1:4">
      <c r="A10" s="135" t="s">
        <v>12</v>
      </c>
      <c r="B10" s="23"/>
      <c r="C10" s="135" t="s">
        <v>13</v>
      </c>
      <c r="D10" s="23"/>
    </row>
    <row r="11" ht="18.75" customHeight="1" spans="1:4">
      <c r="A11" s="210" t="s">
        <v>14</v>
      </c>
      <c r="B11" s="23">
        <v>1574320400</v>
      </c>
      <c r="C11" s="167" t="s">
        <v>15</v>
      </c>
      <c r="D11" s="23"/>
    </row>
    <row r="12" ht="18.75" customHeight="1" spans="1:4">
      <c r="A12" s="170" t="s">
        <v>16</v>
      </c>
      <c r="B12" s="23">
        <v>1574320400</v>
      </c>
      <c r="C12" s="169" t="s">
        <v>17</v>
      </c>
      <c r="D12" s="23"/>
    </row>
    <row r="13" ht="18.75" customHeight="1" spans="1:4">
      <c r="A13" s="170" t="s">
        <v>18</v>
      </c>
      <c r="B13" s="23"/>
      <c r="C13" s="169" t="s">
        <v>19</v>
      </c>
      <c r="D13" s="23"/>
    </row>
    <row r="14" ht="18.75" customHeight="1" spans="1:4">
      <c r="A14" s="170" t="s">
        <v>20</v>
      </c>
      <c r="B14" s="23"/>
      <c r="C14" s="169" t="s">
        <v>21</v>
      </c>
      <c r="D14" s="23">
        <v>20767806.04</v>
      </c>
    </row>
    <row r="15" ht="18.75" customHeight="1" spans="1:4">
      <c r="A15" s="170" t="s">
        <v>22</v>
      </c>
      <c r="B15" s="23"/>
      <c r="C15" s="169" t="s">
        <v>23</v>
      </c>
      <c r="D15" s="23">
        <v>1632296663.16</v>
      </c>
    </row>
    <row r="16" ht="18.75" customHeight="1" spans="1:4">
      <c r="A16" s="170" t="s">
        <v>24</v>
      </c>
      <c r="B16" s="23"/>
      <c r="C16" s="170" t="s">
        <v>25</v>
      </c>
      <c r="D16" s="23"/>
    </row>
    <row r="17" ht="18.75" customHeight="1" spans="1:4">
      <c r="A17" s="170" t="s">
        <v>26</v>
      </c>
      <c r="B17" s="23"/>
      <c r="C17" s="170" t="s">
        <v>27</v>
      </c>
      <c r="D17" s="23"/>
    </row>
    <row r="18" ht="18.75" customHeight="1" spans="1:4">
      <c r="A18" s="171" t="s">
        <v>26</v>
      </c>
      <c r="B18" s="23"/>
      <c r="C18" s="169" t="s">
        <v>28</v>
      </c>
      <c r="D18" s="23"/>
    </row>
    <row r="19" ht="18.75" customHeight="1" spans="1:4">
      <c r="A19" s="171" t="s">
        <v>26</v>
      </c>
      <c r="B19" s="23"/>
      <c r="C19" s="169" t="s">
        <v>29</v>
      </c>
      <c r="D19" s="23"/>
    </row>
    <row r="20" ht="18.75" customHeight="1" spans="1:4">
      <c r="A20" s="171" t="s">
        <v>26</v>
      </c>
      <c r="B20" s="23"/>
      <c r="C20" s="169" t="s">
        <v>30</v>
      </c>
      <c r="D20" s="23"/>
    </row>
    <row r="21" ht="18.75" customHeight="1" spans="1:4">
      <c r="A21" s="171" t="s">
        <v>26</v>
      </c>
      <c r="B21" s="23"/>
      <c r="C21" s="169" t="s">
        <v>31</v>
      </c>
      <c r="D21" s="23"/>
    </row>
    <row r="22" ht="18.75" customHeight="1" spans="1:4">
      <c r="A22" s="171" t="s">
        <v>26</v>
      </c>
      <c r="B22" s="23"/>
      <c r="C22" s="169" t="s">
        <v>32</v>
      </c>
      <c r="D22" s="23"/>
    </row>
    <row r="23" ht="18.75" customHeight="1" spans="1:4">
      <c r="A23" s="171" t="s">
        <v>26</v>
      </c>
      <c r="B23" s="23"/>
      <c r="C23" s="169" t="s">
        <v>33</v>
      </c>
      <c r="D23" s="23"/>
    </row>
    <row r="24" ht="18.75" customHeight="1" spans="1:4">
      <c r="A24" s="171" t="s">
        <v>26</v>
      </c>
      <c r="B24" s="23"/>
      <c r="C24" s="169" t="s">
        <v>34</v>
      </c>
      <c r="D24" s="23"/>
    </row>
    <row r="25" ht="18.75" customHeight="1" spans="1:4">
      <c r="A25" s="171" t="s">
        <v>26</v>
      </c>
      <c r="B25" s="23"/>
      <c r="C25" s="169" t="s">
        <v>35</v>
      </c>
      <c r="D25" s="23">
        <v>5213304</v>
      </c>
    </row>
    <row r="26" ht="18.75" customHeight="1" spans="1:4">
      <c r="A26" s="171" t="s">
        <v>26</v>
      </c>
      <c r="B26" s="23"/>
      <c r="C26" s="169" t="s">
        <v>36</v>
      </c>
      <c r="D26" s="23"/>
    </row>
    <row r="27" ht="18.75" customHeight="1" spans="1:4">
      <c r="A27" s="171" t="s">
        <v>26</v>
      </c>
      <c r="B27" s="23"/>
      <c r="C27" s="169" t="s">
        <v>37</v>
      </c>
      <c r="D27" s="23"/>
    </row>
    <row r="28" ht="18.75" customHeight="1" spans="1:4">
      <c r="A28" s="171" t="s">
        <v>26</v>
      </c>
      <c r="B28" s="23"/>
      <c r="C28" s="169" t="s">
        <v>38</v>
      </c>
      <c r="D28" s="23"/>
    </row>
    <row r="29" ht="18.75" customHeight="1" spans="1:4">
      <c r="A29" s="171" t="s">
        <v>26</v>
      </c>
      <c r="B29" s="23"/>
      <c r="C29" s="169" t="s">
        <v>39</v>
      </c>
      <c r="D29" s="23"/>
    </row>
    <row r="30" ht="18.75" customHeight="1" spans="1:4">
      <c r="A30" s="172" t="s">
        <v>26</v>
      </c>
      <c r="B30" s="23"/>
      <c r="C30" s="170" t="s">
        <v>40</v>
      </c>
      <c r="D30" s="23"/>
    </row>
    <row r="31" ht="18.75" customHeight="1" spans="1:4">
      <c r="A31" s="172" t="s">
        <v>26</v>
      </c>
      <c r="B31" s="23"/>
      <c r="C31" s="170" t="s">
        <v>41</v>
      </c>
      <c r="D31" s="23"/>
    </row>
    <row r="32" ht="18.75" customHeight="1" spans="1:4">
      <c r="A32" s="172" t="s">
        <v>26</v>
      </c>
      <c r="B32" s="23"/>
      <c r="C32" s="170" t="s">
        <v>42</v>
      </c>
      <c r="D32" s="23"/>
    </row>
    <row r="33" ht="18.75" customHeight="1" spans="1:4">
      <c r="A33" s="172"/>
      <c r="B33" s="23"/>
      <c r="C33" s="170" t="s">
        <v>43</v>
      </c>
      <c r="D33" s="23"/>
    </row>
    <row r="34" ht="18.75" customHeight="1" spans="1:4">
      <c r="A34" s="211" t="s">
        <v>44</v>
      </c>
      <c r="B34" s="173">
        <f>SUM(B7:B11)</f>
        <v>1658277773.2</v>
      </c>
      <c r="C34" s="212" t="s">
        <v>45</v>
      </c>
      <c r="D34" s="173">
        <v>1658277773.2</v>
      </c>
    </row>
    <row r="35" ht="18.75" customHeight="1" spans="1:4">
      <c r="A35" s="213" t="s">
        <v>46</v>
      </c>
      <c r="B35" s="23"/>
      <c r="C35" s="135" t="s">
        <v>47</v>
      </c>
      <c r="D35" s="23"/>
    </row>
    <row r="36" ht="18.75" customHeight="1" spans="1:4">
      <c r="A36" s="213" t="s">
        <v>48</v>
      </c>
      <c r="B36" s="23"/>
      <c r="C36" s="135" t="s">
        <v>48</v>
      </c>
      <c r="D36" s="23"/>
    </row>
    <row r="37" ht="18.75" customHeight="1" spans="1:4">
      <c r="A37" s="213" t="s">
        <v>49</v>
      </c>
      <c r="B37" s="23">
        <f>B35-B36</f>
        <v>0</v>
      </c>
      <c r="C37" s="135" t="s">
        <v>50</v>
      </c>
      <c r="D37" s="23"/>
    </row>
    <row r="38" ht="18.75" customHeight="1" spans="1:4">
      <c r="A38" s="214" t="s">
        <v>51</v>
      </c>
      <c r="B38" s="173">
        <f t="shared" ref="B38:D38" si="0">B34+B35</f>
        <v>1658277773.2</v>
      </c>
      <c r="C38" s="212" t="s">
        <v>52</v>
      </c>
      <c r="D38" s="173">
        <f t="shared" si="0"/>
        <v>1658277773.2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scale="7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showZeros="0" workbookViewId="0">
      <selection activeCell="C14" sqref="C14"/>
    </sheetView>
  </sheetViews>
  <sheetFormatPr defaultColWidth="9.14285714285714" defaultRowHeight="14.25" customHeight="1"/>
  <cols>
    <col min="1" max="1" width="12.5714285714286" customWidth="1"/>
    <col min="2" max="2" width="15.2857142857143" customWidth="1"/>
    <col min="3" max="3" width="16.5714285714286" customWidth="1"/>
    <col min="4" max="4" width="16.7142857142857" customWidth="1"/>
    <col min="5" max="5" width="16.8571428571429" customWidth="1"/>
    <col min="6" max="6" width="10.5714285714286" customWidth="1"/>
    <col min="7" max="7" width="11.2857142857143" customWidth="1"/>
    <col min="8" max="8" width="10.1428571428571" customWidth="1"/>
    <col min="9" max="9" width="17.7142857142857" customWidth="1"/>
    <col min="10" max="10" width="16.5714285714286" customWidth="1"/>
    <col min="11" max="11" width="10" customWidth="1"/>
    <col min="12" max="12" width="9.42857142857143" customWidth="1"/>
    <col min="13" max="13" width="13.1428571428571" customWidth="1"/>
    <col min="14" max="14" width="10.5714285714286" customWidth="1"/>
    <col min="15" max="15" width="8.14285714285714" customWidth="1"/>
    <col min="16" max="16" width="6" customWidth="1"/>
    <col min="17" max="17" width="8.85714285714286" customWidth="1"/>
    <col min="18" max="18" width="12.8571428571429" customWidth="1"/>
    <col min="19" max="19" width="10.1428571428571" customWidth="1"/>
  </cols>
  <sheetData>
    <row r="1" ht="15" customHeight="1" spans="10:19">
      <c r="J1" s="201"/>
      <c r="O1" s="73"/>
      <c r="P1" s="73"/>
      <c r="Q1" s="73"/>
      <c r="R1" s="73"/>
      <c r="S1" s="37" t="s">
        <v>53</v>
      </c>
    </row>
    <row r="2" ht="57.75" customHeight="1" spans="1:19">
      <c r="A2" s="131" t="str">
        <f>"2025"&amp;"年部门收入预算表"</f>
        <v>2025年部门收入预算表</v>
      </c>
      <c r="B2" s="186"/>
      <c r="C2" s="186"/>
      <c r="D2" s="186"/>
      <c r="E2" s="186"/>
      <c r="F2" s="186"/>
      <c r="G2" s="186"/>
      <c r="H2" s="186"/>
      <c r="I2" s="186"/>
      <c r="J2" s="186"/>
      <c r="K2" s="186"/>
      <c r="L2" s="186"/>
      <c r="M2" s="186"/>
      <c r="N2" s="186"/>
      <c r="O2" s="202"/>
      <c r="P2" s="202"/>
      <c r="Q2" s="202"/>
      <c r="R2" s="202"/>
      <c r="S2" s="202"/>
    </row>
    <row r="3" ht="18.75" customHeight="1" spans="1:19">
      <c r="A3" s="40" t="str">
        <f>"单位名称："&amp;"临沧市人民医院"</f>
        <v>单位名称：临沧市人民医院</v>
      </c>
      <c r="B3" s="98"/>
      <c r="C3" s="98"/>
      <c r="D3" s="98"/>
      <c r="E3" s="98"/>
      <c r="F3" s="98"/>
      <c r="G3" s="98"/>
      <c r="H3" s="98"/>
      <c r="I3" s="98"/>
      <c r="J3" s="77"/>
      <c r="K3" s="98"/>
      <c r="L3" s="98"/>
      <c r="M3" s="98"/>
      <c r="N3" s="98"/>
      <c r="O3" s="77"/>
      <c r="P3" s="77"/>
      <c r="Q3" s="77"/>
      <c r="R3" s="77"/>
      <c r="S3" s="37" t="s">
        <v>1</v>
      </c>
    </row>
    <row r="4" ht="18.75" customHeight="1" spans="1:19">
      <c r="A4" s="187" t="s">
        <v>54</v>
      </c>
      <c r="B4" s="188" t="s">
        <v>55</v>
      </c>
      <c r="C4" s="188" t="s">
        <v>56</v>
      </c>
      <c r="D4" s="189" t="s">
        <v>57</v>
      </c>
      <c r="E4" s="190"/>
      <c r="F4" s="190"/>
      <c r="G4" s="190"/>
      <c r="H4" s="190"/>
      <c r="I4" s="190"/>
      <c r="J4" s="203"/>
      <c r="K4" s="190"/>
      <c r="L4" s="190"/>
      <c r="M4" s="190"/>
      <c r="N4" s="204"/>
      <c r="O4" s="189" t="s">
        <v>46</v>
      </c>
      <c r="P4" s="189"/>
      <c r="Q4" s="189"/>
      <c r="R4" s="189"/>
      <c r="S4" s="207"/>
    </row>
    <row r="5" ht="18.75" customHeight="1" spans="1:19">
      <c r="A5" s="191"/>
      <c r="B5" s="192"/>
      <c r="C5" s="192"/>
      <c r="D5" s="193" t="s">
        <v>58</v>
      </c>
      <c r="E5" s="193" t="s">
        <v>59</v>
      </c>
      <c r="F5" s="193" t="s">
        <v>60</v>
      </c>
      <c r="G5" s="193" t="s">
        <v>61</v>
      </c>
      <c r="H5" s="193" t="s">
        <v>62</v>
      </c>
      <c r="I5" s="205" t="s">
        <v>63</v>
      </c>
      <c r="J5" s="205"/>
      <c r="K5" s="205"/>
      <c r="L5" s="205"/>
      <c r="M5" s="205"/>
      <c r="N5" s="196"/>
      <c r="O5" s="193" t="s">
        <v>58</v>
      </c>
      <c r="P5" s="193" t="s">
        <v>59</v>
      </c>
      <c r="Q5" s="193" t="s">
        <v>60</v>
      </c>
      <c r="R5" s="193" t="s">
        <v>61</v>
      </c>
      <c r="S5" s="193" t="s">
        <v>64</v>
      </c>
    </row>
    <row r="6" ht="24" customHeight="1" spans="1:19">
      <c r="A6" s="194"/>
      <c r="B6" s="195"/>
      <c r="C6" s="195"/>
      <c r="D6" s="196"/>
      <c r="E6" s="196"/>
      <c r="F6" s="196"/>
      <c r="G6" s="196"/>
      <c r="H6" s="196"/>
      <c r="I6" s="195" t="s">
        <v>58</v>
      </c>
      <c r="J6" s="195" t="s">
        <v>65</v>
      </c>
      <c r="K6" s="195" t="s">
        <v>66</v>
      </c>
      <c r="L6" s="195" t="s">
        <v>67</v>
      </c>
      <c r="M6" s="195" t="s">
        <v>68</v>
      </c>
      <c r="N6" s="195" t="s">
        <v>69</v>
      </c>
      <c r="O6" s="206"/>
      <c r="P6" s="206"/>
      <c r="Q6" s="206"/>
      <c r="R6" s="206"/>
      <c r="S6" s="196"/>
    </row>
    <row r="7" ht="18.75" customHeight="1" spans="1:19">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row>
    <row r="8" ht="18.75" customHeight="1" spans="1:19">
      <c r="A8" s="197" t="s">
        <v>70</v>
      </c>
      <c r="B8" s="198" t="s">
        <v>71</v>
      </c>
      <c r="C8" s="23">
        <v>1658277773.2</v>
      </c>
      <c r="D8" s="23">
        <v>1658277773.2</v>
      </c>
      <c r="E8" s="23">
        <v>83957373.2</v>
      </c>
      <c r="F8" s="23"/>
      <c r="G8" s="23"/>
      <c r="H8" s="23"/>
      <c r="I8" s="23">
        <v>1574320400</v>
      </c>
      <c r="J8" s="23">
        <v>1574320400</v>
      </c>
      <c r="K8" s="23"/>
      <c r="L8" s="23"/>
      <c r="M8" s="23"/>
      <c r="N8" s="23"/>
      <c r="O8" s="23"/>
      <c r="P8" s="23"/>
      <c r="Q8" s="23"/>
      <c r="R8" s="23"/>
      <c r="S8" s="23"/>
    </row>
    <row r="9" ht="18.75" customHeight="1" spans="1:19">
      <c r="A9" s="199" t="s">
        <v>56</v>
      </c>
      <c r="B9" s="200"/>
      <c r="C9" s="23">
        <v>1658277773.2</v>
      </c>
      <c r="D9" s="23">
        <v>1658277773.2</v>
      </c>
      <c r="E9" s="23">
        <v>83957373.2</v>
      </c>
      <c r="F9" s="23"/>
      <c r="G9" s="23"/>
      <c r="H9" s="23"/>
      <c r="I9" s="23">
        <v>1574320400</v>
      </c>
      <c r="J9" s="23">
        <v>1574320400</v>
      </c>
      <c r="K9" s="23"/>
      <c r="L9" s="23"/>
      <c r="M9" s="23"/>
      <c r="N9" s="23"/>
      <c r="O9" s="23"/>
      <c r="P9" s="23"/>
      <c r="Q9" s="23"/>
      <c r="R9" s="23"/>
      <c r="S9" s="23"/>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 right="0.39" top="0.51" bottom="0.51" header="0.31" footer="0.31"/>
  <pageSetup paperSize="9" scale="6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25"/>
  <sheetViews>
    <sheetView showZeros="0" workbookViewId="0">
      <selection activeCell="F28" sqref="F28"/>
    </sheetView>
  </sheetViews>
  <sheetFormatPr defaultColWidth="9.14285714285714" defaultRowHeight="14.25" customHeight="1"/>
  <cols>
    <col min="1" max="1" width="14.2857142857143" customWidth="1"/>
    <col min="2" max="2" width="35.4285714285714" customWidth="1"/>
    <col min="3" max="3" width="15.4285714285714" customWidth="1"/>
    <col min="4" max="4" width="15.2857142857143" customWidth="1"/>
    <col min="5" max="6" width="15.8571428571429" customWidth="1"/>
    <col min="7" max="7" width="12.1428571428571" customWidth="1"/>
    <col min="8" max="8" width="12.2857142857143" customWidth="1"/>
    <col min="9" max="9" width="12.7142857142857" customWidth="1"/>
    <col min="10" max="10" width="15.7142857142857" customWidth="1"/>
    <col min="11" max="11" width="15.8571428571429" customWidth="1"/>
    <col min="12" max="12" width="14.5714285714286" customWidth="1"/>
    <col min="13" max="13" width="9.71428571428571" customWidth="1"/>
    <col min="14" max="14" width="13" customWidth="1"/>
    <col min="15" max="15" width="11" customWidth="1"/>
  </cols>
  <sheetData>
    <row r="1" ht="15" customHeight="1" spans="1:15">
      <c r="A1" s="1"/>
      <c r="B1" s="1"/>
      <c r="C1" s="1"/>
      <c r="D1" s="175"/>
      <c r="E1" s="1"/>
      <c r="F1" s="1"/>
      <c r="G1" s="1"/>
      <c r="H1" s="175"/>
      <c r="I1" s="1"/>
      <c r="J1" s="175"/>
      <c r="K1" s="1"/>
      <c r="L1" s="1"/>
      <c r="M1" s="1"/>
      <c r="N1" s="1"/>
      <c r="O1" s="38" t="s">
        <v>72</v>
      </c>
    </row>
    <row r="2" ht="42" customHeight="1" spans="1:15">
      <c r="A2" s="5" t="str">
        <f>"2025"&amp;"年部门支出预算表"</f>
        <v>2025年部门支出预算表</v>
      </c>
      <c r="B2" s="176"/>
      <c r="C2" s="176"/>
      <c r="D2" s="176"/>
      <c r="E2" s="176"/>
      <c r="F2" s="176"/>
      <c r="G2" s="176"/>
      <c r="H2" s="176"/>
      <c r="I2" s="176"/>
      <c r="J2" s="176"/>
      <c r="K2" s="176"/>
      <c r="L2" s="176"/>
      <c r="M2" s="176"/>
      <c r="N2" s="176"/>
      <c r="O2" s="176"/>
    </row>
    <row r="3" ht="18.75" customHeight="1" spans="1:15">
      <c r="A3" s="177" t="str">
        <f>"单位名称："&amp;"临沧市人民医院"</f>
        <v>单位名称：临沧市人民医院</v>
      </c>
      <c r="B3" s="178"/>
      <c r="C3" s="68"/>
      <c r="D3" s="29"/>
      <c r="E3" s="68"/>
      <c r="F3" s="68"/>
      <c r="G3" s="68"/>
      <c r="H3" s="29"/>
      <c r="I3" s="68"/>
      <c r="J3" s="29"/>
      <c r="K3" s="68"/>
      <c r="L3" s="68"/>
      <c r="M3" s="185"/>
      <c r="N3" s="185"/>
      <c r="O3" s="38" t="s">
        <v>1</v>
      </c>
    </row>
    <row r="4" ht="18.75" customHeight="1" spans="1:15">
      <c r="A4" s="10" t="s">
        <v>73</v>
      </c>
      <c r="B4" s="10" t="s">
        <v>74</v>
      </c>
      <c r="C4" s="10" t="s">
        <v>56</v>
      </c>
      <c r="D4" s="12" t="s">
        <v>59</v>
      </c>
      <c r="E4" s="80" t="s">
        <v>75</v>
      </c>
      <c r="F4" s="140" t="s">
        <v>76</v>
      </c>
      <c r="G4" s="10" t="s">
        <v>60</v>
      </c>
      <c r="H4" s="10" t="s">
        <v>61</v>
      </c>
      <c r="I4" s="10" t="s">
        <v>77</v>
      </c>
      <c r="J4" s="12" t="s">
        <v>78</v>
      </c>
      <c r="K4" s="13"/>
      <c r="L4" s="13"/>
      <c r="M4" s="13"/>
      <c r="N4" s="13"/>
      <c r="O4" s="14"/>
    </row>
    <row r="5" ht="30" customHeight="1" spans="1:15">
      <c r="A5" s="18"/>
      <c r="B5" s="18"/>
      <c r="C5" s="18"/>
      <c r="D5" s="70" t="s">
        <v>58</v>
      </c>
      <c r="E5" s="97" t="s">
        <v>75</v>
      </c>
      <c r="F5" s="97" t="s">
        <v>76</v>
      </c>
      <c r="G5" s="18"/>
      <c r="H5" s="18"/>
      <c r="I5" s="18"/>
      <c r="J5" s="70" t="s">
        <v>58</v>
      </c>
      <c r="K5" s="57" t="s">
        <v>79</v>
      </c>
      <c r="L5" s="57" t="s">
        <v>80</v>
      </c>
      <c r="M5" s="57" t="s">
        <v>81</v>
      </c>
      <c r="N5" s="57" t="s">
        <v>82</v>
      </c>
      <c r="O5" s="57" t="s">
        <v>83</v>
      </c>
    </row>
    <row r="6" ht="18.75" customHeight="1" spans="1:15">
      <c r="A6" s="121">
        <v>1</v>
      </c>
      <c r="B6" s="121">
        <v>2</v>
      </c>
      <c r="C6" s="70">
        <v>3</v>
      </c>
      <c r="D6" s="70">
        <v>4</v>
      </c>
      <c r="E6" s="70">
        <v>5</v>
      </c>
      <c r="F6" s="70">
        <v>6</v>
      </c>
      <c r="G6" s="70">
        <v>7</v>
      </c>
      <c r="H6" s="70">
        <v>8</v>
      </c>
      <c r="I6" s="70">
        <v>9</v>
      </c>
      <c r="J6" s="70">
        <v>10</v>
      </c>
      <c r="K6" s="70">
        <v>11</v>
      </c>
      <c r="L6" s="70">
        <v>12</v>
      </c>
      <c r="M6" s="70">
        <v>13</v>
      </c>
      <c r="N6" s="70">
        <v>14</v>
      </c>
      <c r="O6" s="70">
        <v>15</v>
      </c>
    </row>
    <row r="7" ht="18.75" customHeight="1" spans="1:15">
      <c r="A7" s="135" t="s">
        <v>84</v>
      </c>
      <c r="B7" s="164" t="s">
        <v>85</v>
      </c>
      <c r="C7" s="23">
        <v>20767806.04</v>
      </c>
      <c r="D7" s="23">
        <v>18567806.04</v>
      </c>
      <c r="E7" s="23">
        <v>18567806.04</v>
      </c>
      <c r="F7" s="23"/>
      <c r="G7" s="23"/>
      <c r="H7" s="23"/>
      <c r="I7" s="23"/>
      <c r="J7" s="23">
        <v>2200000</v>
      </c>
      <c r="K7" s="23">
        <v>2200000</v>
      </c>
      <c r="L7" s="23"/>
      <c r="M7" s="23"/>
      <c r="N7" s="23"/>
      <c r="O7" s="23"/>
    </row>
    <row r="8" ht="18.75" customHeight="1" spans="1:15">
      <c r="A8" s="179" t="s">
        <v>86</v>
      </c>
      <c r="B8" s="215" t="s">
        <v>87</v>
      </c>
      <c r="C8" s="23">
        <v>20763560.44</v>
      </c>
      <c r="D8" s="23">
        <v>18563560.44</v>
      </c>
      <c r="E8" s="23">
        <v>18563560.44</v>
      </c>
      <c r="F8" s="23"/>
      <c r="G8" s="23"/>
      <c r="H8" s="23"/>
      <c r="I8" s="23"/>
      <c r="J8" s="23">
        <v>2200000</v>
      </c>
      <c r="K8" s="23">
        <v>2200000</v>
      </c>
      <c r="L8" s="23"/>
      <c r="M8" s="23"/>
      <c r="N8" s="23"/>
      <c r="O8" s="23"/>
    </row>
    <row r="9" ht="18.75" customHeight="1" spans="1:15">
      <c r="A9" s="181" t="s">
        <v>88</v>
      </c>
      <c r="B9" s="216" t="s">
        <v>89</v>
      </c>
      <c r="C9" s="23">
        <v>9673483</v>
      </c>
      <c r="D9" s="23">
        <v>7473483</v>
      </c>
      <c r="E9" s="23">
        <v>7473483</v>
      </c>
      <c r="F9" s="23"/>
      <c r="G9" s="23"/>
      <c r="H9" s="23"/>
      <c r="I9" s="23"/>
      <c r="J9" s="23">
        <v>2200000</v>
      </c>
      <c r="K9" s="23">
        <v>2200000</v>
      </c>
      <c r="L9" s="23"/>
      <c r="M9" s="23"/>
      <c r="N9" s="23"/>
      <c r="O9" s="23"/>
    </row>
    <row r="10" ht="18.75" customHeight="1" spans="1:15">
      <c r="A10" s="181" t="s">
        <v>90</v>
      </c>
      <c r="B10" s="216" t="s">
        <v>91</v>
      </c>
      <c r="C10" s="23">
        <v>6924061.44</v>
      </c>
      <c r="D10" s="23">
        <v>6924061.44</v>
      </c>
      <c r="E10" s="23">
        <v>6924061.44</v>
      </c>
      <c r="F10" s="23"/>
      <c r="G10" s="23"/>
      <c r="H10" s="23"/>
      <c r="I10" s="23"/>
      <c r="J10" s="23"/>
      <c r="K10" s="23"/>
      <c r="L10" s="23"/>
      <c r="M10" s="23"/>
      <c r="N10" s="23"/>
      <c r="O10" s="23"/>
    </row>
    <row r="11" ht="18.75" customHeight="1" spans="1:15">
      <c r="A11" s="181" t="s">
        <v>92</v>
      </c>
      <c r="B11" s="216" t="s">
        <v>93</v>
      </c>
      <c r="C11" s="23">
        <v>4166016</v>
      </c>
      <c r="D11" s="23">
        <v>4166016</v>
      </c>
      <c r="E11" s="23">
        <v>4166016</v>
      </c>
      <c r="F11" s="23"/>
      <c r="G11" s="23"/>
      <c r="H11" s="23"/>
      <c r="I11" s="23"/>
      <c r="J11" s="23"/>
      <c r="K11" s="23"/>
      <c r="L11" s="23"/>
      <c r="M11" s="23"/>
      <c r="N11" s="23"/>
      <c r="O11" s="23"/>
    </row>
    <row r="12" ht="18.75" customHeight="1" spans="1:15">
      <c r="A12" s="179" t="s">
        <v>94</v>
      </c>
      <c r="B12" s="215" t="s">
        <v>95</v>
      </c>
      <c r="C12" s="23">
        <v>4245.6</v>
      </c>
      <c r="D12" s="23">
        <v>4245.6</v>
      </c>
      <c r="E12" s="23">
        <v>4245.6</v>
      </c>
      <c r="F12" s="23"/>
      <c r="G12" s="23"/>
      <c r="H12" s="23"/>
      <c r="I12" s="23"/>
      <c r="J12" s="23"/>
      <c r="K12" s="23"/>
      <c r="L12" s="23"/>
      <c r="M12" s="23"/>
      <c r="N12" s="23"/>
      <c r="O12" s="23"/>
    </row>
    <row r="13" ht="18.75" customHeight="1" spans="1:15">
      <c r="A13" s="181" t="s">
        <v>96</v>
      </c>
      <c r="B13" s="216" t="s">
        <v>97</v>
      </c>
      <c r="C13" s="23">
        <v>4245.6</v>
      </c>
      <c r="D13" s="23">
        <v>4245.6</v>
      </c>
      <c r="E13" s="23">
        <v>4245.6</v>
      </c>
      <c r="F13" s="23"/>
      <c r="G13" s="23"/>
      <c r="H13" s="23"/>
      <c r="I13" s="23"/>
      <c r="J13" s="23"/>
      <c r="K13" s="23"/>
      <c r="L13" s="23"/>
      <c r="M13" s="23"/>
      <c r="N13" s="23"/>
      <c r="O13" s="23"/>
    </row>
    <row r="14" ht="18.75" customHeight="1" spans="1:15">
      <c r="A14" s="135" t="s">
        <v>98</v>
      </c>
      <c r="B14" s="164" t="s">
        <v>99</v>
      </c>
      <c r="C14" s="23">
        <v>1632296663.16</v>
      </c>
      <c r="D14" s="23">
        <v>60176263.16</v>
      </c>
      <c r="E14" s="23">
        <v>58018263.16</v>
      </c>
      <c r="F14" s="23">
        <v>2158000</v>
      </c>
      <c r="G14" s="23"/>
      <c r="H14" s="23"/>
      <c r="I14" s="23"/>
      <c r="J14" s="23">
        <v>1572120400</v>
      </c>
      <c r="K14" s="23">
        <v>1572120400</v>
      </c>
      <c r="L14" s="23"/>
      <c r="M14" s="23"/>
      <c r="N14" s="23"/>
      <c r="O14" s="23"/>
    </row>
    <row r="15" ht="18.75" customHeight="1" spans="1:15">
      <c r="A15" s="179" t="s">
        <v>100</v>
      </c>
      <c r="B15" s="215" t="s">
        <v>101</v>
      </c>
      <c r="C15" s="23">
        <v>1624969253.87</v>
      </c>
      <c r="D15" s="23">
        <v>52848853.87</v>
      </c>
      <c r="E15" s="23">
        <v>52390853.87</v>
      </c>
      <c r="F15" s="23">
        <v>458000</v>
      </c>
      <c r="G15" s="23"/>
      <c r="H15" s="23"/>
      <c r="I15" s="23"/>
      <c r="J15" s="23">
        <v>1572120400</v>
      </c>
      <c r="K15" s="23">
        <v>1572120400</v>
      </c>
      <c r="L15" s="23"/>
      <c r="M15" s="23"/>
      <c r="N15" s="23"/>
      <c r="O15" s="23"/>
    </row>
    <row r="16" ht="18.75" customHeight="1" spans="1:15">
      <c r="A16" s="181" t="s">
        <v>102</v>
      </c>
      <c r="B16" s="216" t="s">
        <v>103</v>
      </c>
      <c r="C16" s="23">
        <v>52848853.87</v>
      </c>
      <c r="D16" s="23">
        <v>52848853.87</v>
      </c>
      <c r="E16" s="23">
        <v>52390853.87</v>
      </c>
      <c r="F16" s="23">
        <v>458000</v>
      </c>
      <c r="G16" s="23"/>
      <c r="H16" s="23"/>
      <c r="I16" s="23"/>
      <c r="J16" s="23"/>
      <c r="K16" s="23"/>
      <c r="L16" s="23"/>
      <c r="M16" s="23"/>
      <c r="N16" s="23"/>
      <c r="O16" s="23"/>
    </row>
    <row r="17" ht="18.75" customHeight="1" spans="1:15">
      <c r="A17" s="181" t="s">
        <v>104</v>
      </c>
      <c r="B17" s="216" t="s">
        <v>105</v>
      </c>
      <c r="C17" s="23">
        <v>1572120400</v>
      </c>
      <c r="D17" s="23"/>
      <c r="E17" s="23"/>
      <c r="F17" s="23"/>
      <c r="G17" s="23"/>
      <c r="H17" s="23"/>
      <c r="I17" s="23"/>
      <c r="J17" s="23">
        <v>1572120400</v>
      </c>
      <c r="K17" s="23">
        <v>1572120400</v>
      </c>
      <c r="L17" s="23"/>
      <c r="M17" s="23"/>
      <c r="N17" s="23"/>
      <c r="O17" s="23"/>
    </row>
    <row r="18" ht="18.75" customHeight="1" spans="1:15">
      <c r="A18" s="179" t="s">
        <v>106</v>
      </c>
      <c r="B18" s="215" t="s">
        <v>107</v>
      </c>
      <c r="C18" s="23">
        <v>7327409.29</v>
      </c>
      <c r="D18" s="23">
        <v>7327409.29</v>
      </c>
      <c r="E18" s="23">
        <v>5627409.29</v>
      </c>
      <c r="F18" s="23">
        <v>1700000</v>
      </c>
      <c r="G18" s="23"/>
      <c r="H18" s="23"/>
      <c r="I18" s="23"/>
      <c r="J18" s="23"/>
      <c r="K18" s="23"/>
      <c r="L18" s="23"/>
      <c r="M18" s="23"/>
      <c r="N18" s="23"/>
      <c r="O18" s="23"/>
    </row>
    <row r="19" ht="18.75" customHeight="1" spans="1:15">
      <c r="A19" s="181" t="s">
        <v>108</v>
      </c>
      <c r="B19" s="216" t="s">
        <v>109</v>
      </c>
      <c r="C19" s="23">
        <v>3219632.15</v>
      </c>
      <c r="D19" s="23">
        <v>3219632.15</v>
      </c>
      <c r="E19" s="23">
        <v>3219632.15</v>
      </c>
      <c r="F19" s="23"/>
      <c r="G19" s="23"/>
      <c r="H19" s="23"/>
      <c r="I19" s="23"/>
      <c r="J19" s="23"/>
      <c r="K19" s="23"/>
      <c r="L19" s="23"/>
      <c r="M19" s="23"/>
      <c r="N19" s="23"/>
      <c r="O19" s="23"/>
    </row>
    <row r="20" ht="18.75" customHeight="1" spans="1:15">
      <c r="A20" s="181" t="s">
        <v>110</v>
      </c>
      <c r="B20" s="216" t="s">
        <v>111</v>
      </c>
      <c r="C20" s="23">
        <v>1980462.32</v>
      </c>
      <c r="D20" s="23">
        <v>1980462.32</v>
      </c>
      <c r="E20" s="23">
        <v>1980462.32</v>
      </c>
      <c r="F20" s="23"/>
      <c r="G20" s="23"/>
      <c r="H20" s="23"/>
      <c r="I20" s="23"/>
      <c r="J20" s="23"/>
      <c r="K20" s="23"/>
      <c r="L20" s="23"/>
      <c r="M20" s="23"/>
      <c r="N20" s="23"/>
      <c r="O20" s="23"/>
    </row>
    <row r="21" ht="18.75" customHeight="1" spans="1:15">
      <c r="A21" s="181" t="s">
        <v>112</v>
      </c>
      <c r="B21" s="216" t="s">
        <v>113</v>
      </c>
      <c r="C21" s="23">
        <v>2127314.82</v>
      </c>
      <c r="D21" s="23">
        <v>2127314.82</v>
      </c>
      <c r="E21" s="23">
        <v>427314.82</v>
      </c>
      <c r="F21" s="23">
        <v>1700000</v>
      </c>
      <c r="G21" s="23"/>
      <c r="H21" s="23"/>
      <c r="I21" s="23"/>
      <c r="J21" s="23"/>
      <c r="K21" s="23"/>
      <c r="L21" s="23"/>
      <c r="M21" s="23"/>
      <c r="N21" s="23"/>
      <c r="O21" s="23"/>
    </row>
    <row r="22" ht="18.75" customHeight="1" spans="1:15">
      <c r="A22" s="135" t="s">
        <v>114</v>
      </c>
      <c r="B22" s="164" t="s">
        <v>115</v>
      </c>
      <c r="C22" s="23">
        <v>5213304</v>
      </c>
      <c r="D22" s="23">
        <v>5213304</v>
      </c>
      <c r="E22" s="23">
        <v>5213304</v>
      </c>
      <c r="F22" s="23"/>
      <c r="G22" s="23"/>
      <c r="H22" s="23"/>
      <c r="I22" s="23"/>
      <c r="J22" s="23"/>
      <c r="K22" s="23"/>
      <c r="L22" s="23"/>
      <c r="M22" s="23"/>
      <c r="N22" s="23"/>
      <c r="O22" s="23"/>
    </row>
    <row r="23" ht="18.75" customHeight="1" spans="1:15">
      <c r="A23" s="179" t="s">
        <v>116</v>
      </c>
      <c r="B23" s="215" t="s">
        <v>117</v>
      </c>
      <c r="C23" s="23">
        <v>5213304</v>
      </c>
      <c r="D23" s="23">
        <v>5213304</v>
      </c>
      <c r="E23" s="23">
        <v>5213304</v>
      </c>
      <c r="F23" s="23"/>
      <c r="G23" s="23"/>
      <c r="H23" s="23"/>
      <c r="I23" s="23"/>
      <c r="J23" s="23"/>
      <c r="K23" s="23"/>
      <c r="L23" s="23"/>
      <c r="M23" s="23"/>
      <c r="N23" s="23"/>
      <c r="O23" s="23"/>
    </row>
    <row r="24" ht="18.75" customHeight="1" spans="1:15">
      <c r="A24" s="181" t="s">
        <v>118</v>
      </c>
      <c r="B24" s="216" t="s">
        <v>119</v>
      </c>
      <c r="C24" s="23">
        <v>5213304</v>
      </c>
      <c r="D24" s="23">
        <v>5213304</v>
      </c>
      <c r="E24" s="23">
        <v>5213304</v>
      </c>
      <c r="F24" s="23"/>
      <c r="G24" s="23"/>
      <c r="H24" s="23"/>
      <c r="I24" s="23"/>
      <c r="J24" s="23"/>
      <c r="K24" s="23"/>
      <c r="L24" s="23"/>
      <c r="M24" s="23"/>
      <c r="N24" s="23"/>
      <c r="O24" s="23"/>
    </row>
    <row r="25" ht="18.75" customHeight="1" spans="1:15">
      <c r="A25" s="183" t="s">
        <v>120</v>
      </c>
      <c r="B25" s="184" t="s">
        <v>120</v>
      </c>
      <c r="C25" s="23">
        <v>1658277773.2</v>
      </c>
      <c r="D25" s="23">
        <v>83957373.2</v>
      </c>
      <c r="E25" s="23">
        <v>81799373.2</v>
      </c>
      <c r="F25" s="23">
        <v>2158000</v>
      </c>
      <c r="G25" s="23"/>
      <c r="H25" s="23"/>
      <c r="I25" s="23"/>
      <c r="J25" s="23">
        <v>1574320400</v>
      </c>
      <c r="K25" s="23">
        <v>1574320400</v>
      </c>
      <c r="L25" s="23"/>
      <c r="M25" s="23"/>
      <c r="N25" s="23"/>
      <c r="O25" s="23"/>
    </row>
  </sheetData>
  <mergeCells count="11">
    <mergeCell ref="A2:O2"/>
    <mergeCell ref="A3:L3"/>
    <mergeCell ref="D4:F4"/>
    <mergeCell ref="J4:O4"/>
    <mergeCell ref="A25:B25"/>
    <mergeCell ref="A4:A5"/>
    <mergeCell ref="B4:B5"/>
    <mergeCell ref="C4:C5"/>
    <mergeCell ref="G4:G5"/>
    <mergeCell ref="H4:H5"/>
    <mergeCell ref="I4:I5"/>
  </mergeCells>
  <printOptions horizontalCentered="1"/>
  <pageMargins left="0.39" right="0.39" top="0.51" bottom="0.51" header="0.31" footer="0.31"/>
  <pageSetup paperSize="9" scale="64"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D36"/>
  <sheetViews>
    <sheetView showZeros="0" workbookViewId="0">
      <selection activeCell="F28" sqref="F28"/>
    </sheetView>
  </sheetViews>
  <sheetFormatPr defaultColWidth="9.14285714285714" defaultRowHeight="14.25" customHeight="1" outlineLevelCol="3"/>
  <cols>
    <col min="1" max="1" width="39.2857142857143" customWidth="1"/>
    <col min="2" max="2" width="30.847619047619" customWidth="1"/>
    <col min="3" max="3" width="35.847619047619" customWidth="1"/>
    <col min="4" max="4" width="29.847619047619" customWidth="1"/>
  </cols>
  <sheetData>
    <row r="1" ht="15" customHeight="1" spans="1:4">
      <c r="A1" s="1"/>
      <c r="B1" s="1"/>
      <c r="C1" s="1"/>
      <c r="D1" s="38" t="s">
        <v>121</v>
      </c>
    </row>
    <row r="2" ht="36" customHeight="1" spans="1:4">
      <c r="A2" s="5" t="str">
        <f>"2025"&amp;"年部门财政拨款收支预算总表"</f>
        <v>2025年部门财政拨款收支预算总表</v>
      </c>
      <c r="B2" s="162"/>
      <c r="C2" s="162"/>
      <c r="D2" s="162"/>
    </row>
    <row r="3" ht="18.75" customHeight="1" spans="1:4">
      <c r="A3" s="7" t="str">
        <f>"单位名称："&amp;"临沧市人民医院"</f>
        <v>单位名称：临沧市人民医院</v>
      </c>
      <c r="B3" s="163"/>
      <c r="C3" s="163"/>
      <c r="D3" s="38" t="s">
        <v>1</v>
      </c>
    </row>
    <row r="4" ht="18.75" customHeight="1" spans="1:4">
      <c r="A4" s="12" t="s">
        <v>2</v>
      </c>
      <c r="B4" s="14"/>
      <c r="C4" s="12" t="s">
        <v>3</v>
      </c>
      <c r="D4" s="14"/>
    </row>
    <row r="5" ht="18.75" customHeight="1" spans="1:4">
      <c r="A5" s="30" t="s">
        <v>4</v>
      </c>
      <c r="B5" s="111" t="str">
        <f>"2025"&amp;"年预算数"</f>
        <v>2025年预算数</v>
      </c>
      <c r="C5" s="30" t="s">
        <v>122</v>
      </c>
      <c r="D5" s="111" t="str">
        <f>"2025"&amp;"年预算数"</f>
        <v>2025年预算数</v>
      </c>
    </row>
    <row r="6" ht="18.75" customHeight="1" spans="1:4">
      <c r="A6" s="32"/>
      <c r="B6" s="18"/>
      <c r="C6" s="32"/>
      <c r="D6" s="18"/>
    </row>
    <row r="7" ht="18.75" customHeight="1" spans="1:4">
      <c r="A7" s="164" t="s">
        <v>123</v>
      </c>
      <c r="B7" s="23">
        <v>83957373.2</v>
      </c>
      <c r="C7" s="22" t="s">
        <v>124</v>
      </c>
      <c r="D7" s="23">
        <v>83957373.2</v>
      </c>
    </row>
    <row r="8" ht="18.75" customHeight="1" spans="1:4">
      <c r="A8" s="165" t="s">
        <v>125</v>
      </c>
      <c r="B8" s="23">
        <v>83957373.2</v>
      </c>
      <c r="C8" s="22" t="s">
        <v>126</v>
      </c>
      <c r="D8" s="23"/>
    </row>
    <row r="9" ht="18.75" customHeight="1" spans="1:4">
      <c r="A9" s="165" t="s">
        <v>127</v>
      </c>
      <c r="B9" s="23"/>
      <c r="C9" s="22" t="s">
        <v>128</v>
      </c>
      <c r="D9" s="23"/>
    </row>
    <row r="10" ht="18.75" customHeight="1" spans="1:4">
      <c r="A10" s="165" t="s">
        <v>129</v>
      </c>
      <c r="B10" s="23"/>
      <c r="C10" s="22" t="s">
        <v>130</v>
      </c>
      <c r="D10" s="23"/>
    </row>
    <row r="11" ht="18.75" customHeight="1" spans="1:4">
      <c r="A11" s="166" t="s">
        <v>131</v>
      </c>
      <c r="B11" s="23"/>
      <c r="C11" s="167" t="s">
        <v>132</v>
      </c>
      <c r="D11" s="23"/>
    </row>
    <row r="12" ht="18.75" customHeight="1" spans="1:4">
      <c r="A12" s="168" t="s">
        <v>125</v>
      </c>
      <c r="B12" s="23"/>
      <c r="C12" s="169" t="s">
        <v>133</v>
      </c>
      <c r="D12" s="23"/>
    </row>
    <row r="13" ht="18.75" customHeight="1" spans="1:4">
      <c r="A13" s="168" t="s">
        <v>127</v>
      </c>
      <c r="B13" s="23"/>
      <c r="C13" s="169" t="s">
        <v>134</v>
      </c>
      <c r="D13" s="23"/>
    </row>
    <row r="14" ht="18.75" customHeight="1" spans="1:4">
      <c r="A14" s="168" t="s">
        <v>129</v>
      </c>
      <c r="B14" s="23"/>
      <c r="C14" s="169" t="s">
        <v>135</v>
      </c>
      <c r="D14" s="23"/>
    </row>
    <row r="15" ht="18.75" customHeight="1" spans="1:4">
      <c r="A15" s="168" t="s">
        <v>26</v>
      </c>
      <c r="B15" s="23"/>
      <c r="C15" s="169" t="s">
        <v>136</v>
      </c>
      <c r="D15" s="23">
        <v>18567806.04</v>
      </c>
    </row>
    <row r="16" ht="18.75" customHeight="1" spans="1:4">
      <c r="A16" s="168" t="s">
        <v>26</v>
      </c>
      <c r="B16" s="23" t="s">
        <v>26</v>
      </c>
      <c r="C16" s="169" t="s">
        <v>137</v>
      </c>
      <c r="D16" s="23">
        <v>60176263.16</v>
      </c>
    </row>
    <row r="17" ht="18.75" customHeight="1" spans="1:4">
      <c r="A17" s="170" t="s">
        <v>26</v>
      </c>
      <c r="B17" s="23" t="s">
        <v>26</v>
      </c>
      <c r="C17" s="169" t="s">
        <v>138</v>
      </c>
      <c r="D17" s="23"/>
    </row>
    <row r="18" ht="18.75" customHeight="1" spans="1:4">
      <c r="A18" s="170" t="s">
        <v>26</v>
      </c>
      <c r="B18" s="23" t="s">
        <v>26</v>
      </c>
      <c r="C18" s="169" t="s">
        <v>139</v>
      </c>
      <c r="D18" s="23"/>
    </row>
    <row r="19" ht="18.75" customHeight="1" spans="1:4">
      <c r="A19" s="171" t="s">
        <v>26</v>
      </c>
      <c r="B19" s="23" t="s">
        <v>26</v>
      </c>
      <c r="C19" s="169" t="s">
        <v>140</v>
      </c>
      <c r="D19" s="23"/>
    </row>
    <row r="20" ht="18.75" customHeight="1" spans="1:4">
      <c r="A20" s="171" t="s">
        <v>26</v>
      </c>
      <c r="B20" s="23" t="s">
        <v>26</v>
      </c>
      <c r="C20" s="169" t="s">
        <v>141</v>
      </c>
      <c r="D20" s="23"/>
    </row>
    <row r="21" ht="18.75" customHeight="1" spans="1:4">
      <c r="A21" s="171" t="s">
        <v>26</v>
      </c>
      <c r="B21" s="23" t="s">
        <v>26</v>
      </c>
      <c r="C21" s="169" t="s">
        <v>142</v>
      </c>
      <c r="D21" s="23"/>
    </row>
    <row r="22" ht="18.75" customHeight="1" spans="1:4">
      <c r="A22" s="171" t="s">
        <v>26</v>
      </c>
      <c r="B22" s="23" t="s">
        <v>26</v>
      </c>
      <c r="C22" s="169" t="s">
        <v>143</v>
      </c>
      <c r="D22" s="23"/>
    </row>
    <row r="23" ht="18.75" customHeight="1" spans="1:4">
      <c r="A23" s="171" t="s">
        <v>26</v>
      </c>
      <c r="B23" s="23" t="s">
        <v>26</v>
      </c>
      <c r="C23" s="169" t="s">
        <v>144</v>
      </c>
      <c r="D23" s="23"/>
    </row>
    <row r="24" ht="18.75" customHeight="1" spans="1:4">
      <c r="A24" s="171" t="s">
        <v>26</v>
      </c>
      <c r="B24" s="23" t="s">
        <v>26</v>
      </c>
      <c r="C24" s="169" t="s">
        <v>145</v>
      </c>
      <c r="D24" s="23"/>
    </row>
    <row r="25" ht="18.75" customHeight="1" spans="1:4">
      <c r="A25" s="171" t="s">
        <v>26</v>
      </c>
      <c r="B25" s="23" t="s">
        <v>26</v>
      </c>
      <c r="C25" s="169" t="s">
        <v>146</v>
      </c>
      <c r="D25" s="23"/>
    </row>
    <row r="26" ht="18.75" customHeight="1" spans="1:4">
      <c r="A26" s="171" t="s">
        <v>26</v>
      </c>
      <c r="B26" s="23" t="s">
        <v>26</v>
      </c>
      <c r="C26" s="169" t="s">
        <v>147</v>
      </c>
      <c r="D26" s="23">
        <v>5213304</v>
      </c>
    </row>
    <row r="27" ht="18.75" customHeight="1" spans="1:4">
      <c r="A27" s="171" t="s">
        <v>26</v>
      </c>
      <c r="B27" s="23" t="s">
        <v>26</v>
      </c>
      <c r="C27" s="169" t="s">
        <v>148</v>
      </c>
      <c r="D27" s="23"/>
    </row>
    <row r="28" ht="18.75" customHeight="1" spans="1:4">
      <c r="A28" s="171" t="s">
        <v>26</v>
      </c>
      <c r="B28" s="23" t="s">
        <v>26</v>
      </c>
      <c r="C28" s="169" t="s">
        <v>149</v>
      </c>
      <c r="D28" s="23"/>
    </row>
    <row r="29" ht="18.75" customHeight="1" spans="1:4">
      <c r="A29" s="171" t="s">
        <v>26</v>
      </c>
      <c r="B29" s="23" t="s">
        <v>26</v>
      </c>
      <c r="C29" s="169" t="s">
        <v>150</v>
      </c>
      <c r="D29" s="23"/>
    </row>
    <row r="30" ht="18.75" customHeight="1" spans="1:4">
      <c r="A30" s="171" t="s">
        <v>26</v>
      </c>
      <c r="B30" s="23" t="s">
        <v>26</v>
      </c>
      <c r="C30" s="169" t="s">
        <v>151</v>
      </c>
      <c r="D30" s="23"/>
    </row>
    <row r="31" ht="18.75" customHeight="1" spans="1:4">
      <c r="A31" s="172" t="s">
        <v>26</v>
      </c>
      <c r="B31" s="23" t="s">
        <v>26</v>
      </c>
      <c r="C31" s="169" t="s">
        <v>152</v>
      </c>
      <c r="D31" s="23"/>
    </row>
    <row r="32" ht="18.75" customHeight="1" spans="1:4">
      <c r="A32" s="172" t="s">
        <v>26</v>
      </c>
      <c r="B32" s="23" t="s">
        <v>26</v>
      </c>
      <c r="C32" s="169" t="s">
        <v>153</v>
      </c>
      <c r="D32" s="23"/>
    </row>
    <row r="33" ht="18.75" customHeight="1" spans="1:4">
      <c r="A33" s="172" t="s">
        <v>26</v>
      </c>
      <c r="B33" s="23" t="s">
        <v>26</v>
      </c>
      <c r="C33" s="169" t="s">
        <v>154</v>
      </c>
      <c r="D33" s="23"/>
    </row>
    <row r="34" ht="18.75" customHeight="1" spans="1:4">
      <c r="A34" s="172"/>
      <c r="B34" s="23"/>
      <c r="C34" s="169" t="s">
        <v>155</v>
      </c>
      <c r="D34" s="23"/>
    </row>
    <row r="35" ht="18.75" customHeight="1" spans="1:4">
      <c r="A35" s="172" t="s">
        <v>26</v>
      </c>
      <c r="B35" s="23" t="s">
        <v>26</v>
      </c>
      <c r="C35" s="169" t="s">
        <v>156</v>
      </c>
      <c r="D35" s="23"/>
    </row>
    <row r="36" ht="18.75" customHeight="1" spans="1:4">
      <c r="A36" s="61" t="s">
        <v>157</v>
      </c>
      <c r="B36" s="173">
        <v>83957373.2</v>
      </c>
      <c r="C36" s="174" t="s">
        <v>52</v>
      </c>
      <c r="D36" s="173">
        <v>83957373.2</v>
      </c>
    </row>
  </sheetData>
  <mergeCells count="8">
    <mergeCell ref="A2:D2"/>
    <mergeCell ref="A3:B3"/>
    <mergeCell ref="A4:B4"/>
    <mergeCell ref="C4:D4"/>
    <mergeCell ref="A5:A6"/>
    <mergeCell ref="B5:B6"/>
    <mergeCell ref="C5:C6"/>
    <mergeCell ref="D5:D6"/>
  </mergeCells>
  <printOptions horizontalCentered="1"/>
  <pageMargins left="0.39" right="0.39" top="0.51" bottom="0.51" header="0.31" footer="0.31"/>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showZeros="0" workbookViewId="0">
      <selection activeCell="F28" sqref="F28"/>
    </sheetView>
  </sheetViews>
  <sheetFormatPr defaultColWidth="9.14285714285714" defaultRowHeight="14.25" customHeight="1" outlineLevelCol="6"/>
  <cols>
    <col min="1" max="1" width="20.1428571428571" customWidth="1"/>
    <col min="2" max="2" width="35.7142857142857" customWidth="1"/>
    <col min="3" max="3" width="18.5714285714286" customWidth="1"/>
    <col min="4" max="4" width="20.4190476190476" customWidth="1"/>
    <col min="5" max="5" width="20.2857142857143" customWidth="1"/>
    <col min="6" max="7" width="19.2857142857143" customWidth="1"/>
  </cols>
  <sheetData>
    <row r="1" ht="15" customHeight="1" spans="4:7">
      <c r="D1" s="152"/>
      <c r="F1" s="63"/>
      <c r="G1" s="38" t="s">
        <v>158</v>
      </c>
    </row>
    <row r="2" ht="39" customHeight="1" spans="1:7">
      <c r="A2" s="5" t="str">
        <f>"2025"&amp;"年一般公共预算支出预算表（按功能科目分类）"</f>
        <v>2025年一般公共预算支出预算表（按功能科目分类）</v>
      </c>
      <c r="B2" s="153"/>
      <c r="C2" s="153"/>
      <c r="D2" s="153"/>
      <c r="E2" s="153"/>
      <c r="F2" s="153"/>
      <c r="G2" s="153"/>
    </row>
    <row r="3" ht="18" customHeight="1" spans="1:7">
      <c r="A3" s="154" t="str">
        <f>"单位名称："&amp;"临沧市人民医院"</f>
        <v>单位名称：临沧市人民医院</v>
      </c>
      <c r="B3" s="28"/>
      <c r="C3" s="29"/>
      <c r="D3" s="29"/>
      <c r="E3" s="29"/>
      <c r="F3" s="106"/>
      <c r="G3" s="38" t="s">
        <v>1</v>
      </c>
    </row>
    <row r="4" ht="20.25" customHeight="1" spans="1:7">
      <c r="A4" s="155" t="s">
        <v>159</v>
      </c>
      <c r="B4" s="156"/>
      <c r="C4" s="111" t="s">
        <v>56</v>
      </c>
      <c r="D4" s="133" t="s">
        <v>75</v>
      </c>
      <c r="E4" s="13"/>
      <c r="F4" s="14"/>
      <c r="G4" s="126" t="s">
        <v>76</v>
      </c>
    </row>
    <row r="5" ht="20.25" customHeight="1" spans="1:7">
      <c r="A5" s="157" t="s">
        <v>73</v>
      </c>
      <c r="B5" s="157" t="s">
        <v>74</v>
      </c>
      <c r="C5" s="32"/>
      <c r="D5" s="70" t="s">
        <v>58</v>
      </c>
      <c r="E5" s="70" t="s">
        <v>160</v>
      </c>
      <c r="F5" s="70" t="s">
        <v>161</v>
      </c>
      <c r="G5" s="99"/>
    </row>
    <row r="6" ht="19.5" customHeight="1" spans="1:7">
      <c r="A6" s="157" t="s">
        <v>162</v>
      </c>
      <c r="B6" s="157" t="s">
        <v>163</v>
      </c>
      <c r="C6" s="157" t="s">
        <v>164</v>
      </c>
      <c r="D6" s="70">
        <v>4</v>
      </c>
      <c r="E6" s="158" t="s">
        <v>165</v>
      </c>
      <c r="F6" s="158" t="s">
        <v>166</v>
      </c>
      <c r="G6" s="157" t="s">
        <v>167</v>
      </c>
    </row>
    <row r="7" ht="18" customHeight="1" spans="1:7">
      <c r="A7" s="33" t="s">
        <v>84</v>
      </c>
      <c r="B7" s="33" t="s">
        <v>85</v>
      </c>
      <c r="C7" s="23">
        <v>18567806.04</v>
      </c>
      <c r="D7" s="23">
        <v>18567806.04</v>
      </c>
      <c r="E7" s="23">
        <v>18374906.04</v>
      </c>
      <c r="F7" s="23">
        <v>192900</v>
      </c>
      <c r="G7" s="23"/>
    </row>
    <row r="8" ht="18" customHeight="1" spans="1:7">
      <c r="A8" s="122" t="s">
        <v>86</v>
      </c>
      <c r="B8" s="122" t="s">
        <v>87</v>
      </c>
      <c r="C8" s="23">
        <v>18563560.44</v>
      </c>
      <c r="D8" s="23">
        <v>18563560.44</v>
      </c>
      <c r="E8" s="23">
        <v>18370660.44</v>
      </c>
      <c r="F8" s="23">
        <v>192900</v>
      </c>
      <c r="G8" s="23"/>
    </row>
    <row r="9" ht="18" customHeight="1" spans="1:7">
      <c r="A9" s="159" t="s">
        <v>88</v>
      </c>
      <c r="B9" s="159" t="s">
        <v>89</v>
      </c>
      <c r="C9" s="23">
        <v>7473483</v>
      </c>
      <c r="D9" s="23">
        <v>7473483</v>
      </c>
      <c r="E9" s="23">
        <v>7280583</v>
      </c>
      <c r="F9" s="23">
        <v>192900</v>
      </c>
      <c r="G9" s="23"/>
    </row>
    <row r="10" ht="18" customHeight="1" spans="1:7">
      <c r="A10" s="159" t="s">
        <v>90</v>
      </c>
      <c r="B10" s="159" t="s">
        <v>91</v>
      </c>
      <c r="C10" s="23">
        <v>6924061.44</v>
      </c>
      <c r="D10" s="23">
        <v>6924061.44</v>
      </c>
      <c r="E10" s="23">
        <v>6924061.44</v>
      </c>
      <c r="F10" s="23"/>
      <c r="G10" s="23"/>
    </row>
    <row r="11" ht="18" customHeight="1" spans="1:7">
      <c r="A11" s="159" t="s">
        <v>92</v>
      </c>
      <c r="B11" s="159" t="s">
        <v>93</v>
      </c>
      <c r="C11" s="23">
        <v>4166016</v>
      </c>
      <c r="D11" s="23">
        <v>4166016</v>
      </c>
      <c r="E11" s="23">
        <v>4166016</v>
      </c>
      <c r="F11" s="23"/>
      <c r="G11" s="23"/>
    </row>
    <row r="12" ht="18" customHeight="1" spans="1:7">
      <c r="A12" s="122" t="s">
        <v>94</v>
      </c>
      <c r="B12" s="122" t="s">
        <v>95</v>
      </c>
      <c r="C12" s="23">
        <v>4245.6</v>
      </c>
      <c r="D12" s="23">
        <v>4245.6</v>
      </c>
      <c r="E12" s="23">
        <v>4245.6</v>
      </c>
      <c r="F12" s="23"/>
      <c r="G12" s="23"/>
    </row>
    <row r="13" ht="18" customHeight="1" spans="1:7">
      <c r="A13" s="159" t="s">
        <v>96</v>
      </c>
      <c r="B13" s="159" t="s">
        <v>97</v>
      </c>
      <c r="C13" s="23">
        <v>4245.6</v>
      </c>
      <c r="D13" s="23">
        <v>4245.6</v>
      </c>
      <c r="E13" s="23">
        <v>4245.6</v>
      </c>
      <c r="F13" s="23"/>
      <c r="G13" s="23"/>
    </row>
    <row r="14" ht="18" customHeight="1" spans="1:7">
      <c r="A14" s="33" t="s">
        <v>98</v>
      </c>
      <c r="B14" s="33" t="s">
        <v>99</v>
      </c>
      <c r="C14" s="23">
        <v>60176263.16</v>
      </c>
      <c r="D14" s="23">
        <v>58018263.16</v>
      </c>
      <c r="E14" s="23">
        <v>58018263.16</v>
      </c>
      <c r="F14" s="23"/>
      <c r="G14" s="23">
        <v>2158000</v>
      </c>
    </row>
    <row r="15" ht="18" customHeight="1" spans="1:7">
      <c r="A15" s="122" t="s">
        <v>100</v>
      </c>
      <c r="B15" s="122" t="s">
        <v>101</v>
      </c>
      <c r="C15" s="23">
        <v>52848853.87</v>
      </c>
      <c r="D15" s="23">
        <v>52390853.87</v>
      </c>
      <c r="E15" s="23">
        <v>52390853.87</v>
      </c>
      <c r="F15" s="23"/>
      <c r="G15" s="23">
        <v>458000</v>
      </c>
    </row>
    <row r="16" ht="18" customHeight="1" spans="1:7">
      <c r="A16" s="159" t="s">
        <v>102</v>
      </c>
      <c r="B16" s="159" t="s">
        <v>103</v>
      </c>
      <c r="C16" s="23">
        <v>52848853.87</v>
      </c>
      <c r="D16" s="23">
        <v>52390853.87</v>
      </c>
      <c r="E16" s="23">
        <v>52390853.87</v>
      </c>
      <c r="F16" s="23"/>
      <c r="G16" s="23">
        <v>458000</v>
      </c>
    </row>
    <row r="17" ht="18" customHeight="1" spans="1:7">
      <c r="A17" s="122" t="s">
        <v>106</v>
      </c>
      <c r="B17" s="122" t="s">
        <v>107</v>
      </c>
      <c r="C17" s="23">
        <v>7327409.29</v>
      </c>
      <c r="D17" s="23">
        <v>5627409.29</v>
      </c>
      <c r="E17" s="23">
        <v>5627409.29</v>
      </c>
      <c r="F17" s="23"/>
      <c r="G17" s="23">
        <v>1700000</v>
      </c>
    </row>
    <row r="18" ht="18" customHeight="1" spans="1:7">
      <c r="A18" s="159" t="s">
        <v>108</v>
      </c>
      <c r="B18" s="159" t="s">
        <v>109</v>
      </c>
      <c r="C18" s="23">
        <v>3219632.15</v>
      </c>
      <c r="D18" s="23">
        <v>3219632.15</v>
      </c>
      <c r="E18" s="23">
        <v>3219632.15</v>
      </c>
      <c r="F18" s="23"/>
      <c r="G18" s="23"/>
    </row>
    <row r="19" ht="18" customHeight="1" spans="1:7">
      <c r="A19" s="159" t="s">
        <v>110</v>
      </c>
      <c r="B19" s="159" t="s">
        <v>111</v>
      </c>
      <c r="C19" s="23">
        <v>1980462.32</v>
      </c>
      <c r="D19" s="23">
        <v>1980462.32</v>
      </c>
      <c r="E19" s="23">
        <v>1980462.32</v>
      </c>
      <c r="F19" s="23"/>
      <c r="G19" s="23"/>
    </row>
    <row r="20" ht="18" customHeight="1" spans="1:7">
      <c r="A20" s="159" t="s">
        <v>112</v>
      </c>
      <c r="B20" s="159" t="s">
        <v>113</v>
      </c>
      <c r="C20" s="23">
        <v>2127314.82</v>
      </c>
      <c r="D20" s="23">
        <v>427314.82</v>
      </c>
      <c r="E20" s="23">
        <v>427314.82</v>
      </c>
      <c r="F20" s="23"/>
      <c r="G20" s="23">
        <v>1700000</v>
      </c>
    </row>
    <row r="21" ht="18" customHeight="1" spans="1:7">
      <c r="A21" s="33" t="s">
        <v>114</v>
      </c>
      <c r="B21" s="33" t="s">
        <v>115</v>
      </c>
      <c r="C21" s="23">
        <v>5213304</v>
      </c>
      <c r="D21" s="23">
        <v>5213304</v>
      </c>
      <c r="E21" s="23">
        <v>5213304</v>
      </c>
      <c r="F21" s="23"/>
      <c r="G21" s="23"/>
    </row>
    <row r="22" ht="18" customHeight="1" spans="1:7">
      <c r="A22" s="122" t="s">
        <v>116</v>
      </c>
      <c r="B22" s="122" t="s">
        <v>117</v>
      </c>
      <c r="C22" s="23">
        <v>5213304</v>
      </c>
      <c r="D22" s="23">
        <v>5213304</v>
      </c>
      <c r="E22" s="23">
        <v>5213304</v>
      </c>
      <c r="F22" s="23"/>
      <c r="G22" s="23"/>
    </row>
    <row r="23" ht="18" customHeight="1" spans="1:7">
      <c r="A23" s="159" t="s">
        <v>118</v>
      </c>
      <c r="B23" s="159" t="s">
        <v>119</v>
      </c>
      <c r="C23" s="23">
        <v>5213304</v>
      </c>
      <c r="D23" s="23">
        <v>5213304</v>
      </c>
      <c r="E23" s="23">
        <v>5213304</v>
      </c>
      <c r="F23" s="23"/>
      <c r="G23" s="23"/>
    </row>
    <row r="24" ht="18" customHeight="1" spans="1:7">
      <c r="A24" s="160" t="s">
        <v>120</v>
      </c>
      <c r="B24" s="161" t="s">
        <v>120</v>
      </c>
      <c r="C24" s="23">
        <v>83957373.2</v>
      </c>
      <c r="D24" s="23">
        <v>81799373.2</v>
      </c>
      <c r="E24" s="23">
        <v>81606473.2</v>
      </c>
      <c r="F24" s="23">
        <v>192900</v>
      </c>
      <c r="G24" s="23">
        <v>2158000</v>
      </c>
    </row>
  </sheetData>
  <mergeCells count="7">
    <mergeCell ref="A2:G2"/>
    <mergeCell ref="A3:E3"/>
    <mergeCell ref="A4:B4"/>
    <mergeCell ref="D4:F4"/>
    <mergeCell ref="A24:B24"/>
    <mergeCell ref="C4:C5"/>
    <mergeCell ref="G4:G5"/>
  </mergeCells>
  <printOptions horizontalCentered="1"/>
  <pageMargins left="0.39" right="0.39" top="0.58" bottom="0.58" header="0.5" footer="0.5"/>
  <pageSetup paperSize="9" scale="96"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1"/>
  <sheetViews>
    <sheetView showZeros="0" workbookViewId="0">
      <selection activeCell="B17" sqref="B17"/>
    </sheetView>
  </sheetViews>
  <sheetFormatPr defaultColWidth="9.14285714285714" defaultRowHeight="14.25" customHeight="1" outlineLevelCol="6"/>
  <cols>
    <col min="1" max="1" width="23.5714285714286" customWidth="1"/>
    <col min="2" max="7" width="22.847619047619" customWidth="1"/>
  </cols>
  <sheetData>
    <row r="1" ht="15" customHeight="1" spans="1:7">
      <c r="A1" s="141"/>
      <c r="B1" s="142"/>
      <c r="C1" s="143"/>
      <c r="D1" s="68"/>
      <c r="G1" s="92" t="s">
        <v>168</v>
      </c>
    </row>
    <row r="2" ht="39" customHeight="1" spans="1:7">
      <c r="A2" s="131" t="str">
        <f>"2025"&amp;"年“三公”经费支出预算表"</f>
        <v>2025年“三公”经费支出预算表</v>
      </c>
      <c r="B2" s="55"/>
      <c r="C2" s="55"/>
      <c r="D2" s="55"/>
      <c r="E2" s="55"/>
      <c r="F2" s="55"/>
      <c r="G2" s="55"/>
    </row>
    <row r="3" ht="18.75" customHeight="1" spans="1:7">
      <c r="A3" s="40" t="str">
        <f>"单位名称："&amp;"临沧市人民医院"</f>
        <v>单位名称：临沧市人民医院</v>
      </c>
      <c r="B3" s="142"/>
      <c r="C3" s="143"/>
      <c r="D3" s="68"/>
      <c r="E3" s="29"/>
      <c r="G3" s="92" t="s">
        <v>169</v>
      </c>
    </row>
    <row r="4" ht="18.75" customHeight="1" spans="1:7">
      <c r="A4" s="10" t="s">
        <v>170</v>
      </c>
      <c r="B4" s="10" t="s">
        <v>171</v>
      </c>
      <c r="C4" s="30" t="s">
        <v>172</v>
      </c>
      <c r="D4" s="12" t="s">
        <v>173</v>
      </c>
      <c r="E4" s="13"/>
      <c r="F4" s="14"/>
      <c r="G4" s="30" t="s">
        <v>174</v>
      </c>
    </row>
    <row r="5" ht="18.75" customHeight="1" spans="1:7">
      <c r="A5" s="17"/>
      <c r="B5" s="144"/>
      <c r="C5" s="32"/>
      <c r="D5" s="70" t="s">
        <v>58</v>
      </c>
      <c r="E5" s="70" t="s">
        <v>175</v>
      </c>
      <c r="F5" s="70" t="s">
        <v>176</v>
      </c>
      <c r="G5" s="32"/>
    </row>
    <row r="6" ht="18.75" customHeight="1" spans="1:7">
      <c r="A6" s="145">
        <v>1</v>
      </c>
      <c r="B6" s="146">
        <v>1</v>
      </c>
      <c r="C6" s="147">
        <v>2</v>
      </c>
      <c r="D6" s="148">
        <v>3</v>
      </c>
      <c r="E6" s="148">
        <v>4</v>
      </c>
      <c r="F6" s="148">
        <v>5</v>
      </c>
      <c r="G6" s="147">
        <v>6</v>
      </c>
    </row>
    <row r="7" ht="18.75" customHeight="1" spans="1:7">
      <c r="A7" s="149" t="s">
        <v>56</v>
      </c>
      <c r="B7" s="150">
        <v>751000</v>
      </c>
      <c r="C7" s="150">
        <v>150000</v>
      </c>
      <c r="D7" s="150">
        <v>250000</v>
      </c>
      <c r="E7" s="150"/>
      <c r="F7" s="150">
        <v>250000</v>
      </c>
      <c r="G7" s="150">
        <v>351000</v>
      </c>
    </row>
    <row r="8" ht="18.75" customHeight="1" spans="1:7">
      <c r="A8" s="151" t="s">
        <v>177</v>
      </c>
      <c r="B8" s="150"/>
      <c r="C8" s="150"/>
      <c r="D8" s="150"/>
      <c r="E8" s="150"/>
      <c r="F8" s="150"/>
      <c r="G8" s="150"/>
    </row>
    <row r="9" ht="18.75" customHeight="1" spans="1:7">
      <c r="A9" s="151" t="s">
        <v>178</v>
      </c>
      <c r="B9" s="150"/>
      <c r="C9" s="150"/>
      <c r="D9" s="150"/>
      <c r="E9" s="150"/>
      <c r="F9" s="150"/>
      <c r="G9" s="150"/>
    </row>
    <row r="10" ht="18.75" customHeight="1" spans="1:7">
      <c r="A10" s="151" t="s">
        <v>179</v>
      </c>
      <c r="B10" s="150"/>
      <c r="C10" s="150"/>
      <c r="D10" s="150"/>
      <c r="E10" s="150"/>
      <c r="F10" s="150"/>
      <c r="G10" s="150"/>
    </row>
    <row r="11" ht="18.75" customHeight="1" spans="1:7">
      <c r="A11" s="151" t="s">
        <v>180</v>
      </c>
      <c r="B11" s="150">
        <v>751000</v>
      </c>
      <c r="C11" s="150">
        <v>150000</v>
      </c>
      <c r="D11" s="150">
        <v>250000</v>
      </c>
      <c r="E11" s="150"/>
      <c r="F11" s="150">
        <v>250000</v>
      </c>
      <c r="G11" s="150">
        <v>351000</v>
      </c>
    </row>
  </sheetData>
  <mergeCells count="7">
    <mergeCell ref="A2:G2"/>
    <mergeCell ref="A3:D3"/>
    <mergeCell ref="D4:F4"/>
    <mergeCell ref="A4:A6"/>
    <mergeCell ref="B4:B5"/>
    <mergeCell ref="C4:C5"/>
    <mergeCell ref="G4:G5"/>
  </mergeCells>
  <printOptions horizontalCentered="1"/>
  <pageMargins left="0.39" right="0.39" top="0.58" bottom="0.58" header="0.51" footer="0.51"/>
  <pageSetup paperSize="9" scale="92"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46"/>
  <sheetViews>
    <sheetView showZeros="0" workbookViewId="0">
      <selection activeCell="F28" sqref="F28"/>
    </sheetView>
  </sheetViews>
  <sheetFormatPr defaultColWidth="9.14285714285714" defaultRowHeight="14.25" customHeight="1"/>
  <cols>
    <col min="1" max="1" width="13.4285714285714" customWidth="1"/>
    <col min="2" max="2" width="20.4285714285714" customWidth="1"/>
    <col min="3" max="3" width="26.5714285714286" customWidth="1"/>
    <col min="4" max="4" width="10.1428571428571" customWidth="1"/>
    <col min="5" max="5" width="28.5904761904762" customWidth="1"/>
    <col min="6" max="6" width="10.2857142857143" customWidth="1"/>
    <col min="7" max="7" width="23" customWidth="1"/>
    <col min="8" max="8" width="16.8571428571429" customWidth="1"/>
    <col min="9" max="9" width="15.5714285714286" customWidth="1"/>
    <col min="10" max="10" width="9.14285714285714" customWidth="1"/>
    <col min="11" max="11" width="10.8571428571429" customWidth="1"/>
    <col min="12" max="12" width="16.5714285714286" customWidth="1"/>
    <col min="13" max="13" width="8" customWidth="1"/>
    <col min="14" max="14" width="8.57142857142857" customWidth="1"/>
    <col min="15" max="15" width="10.4285714285714" customWidth="1"/>
    <col min="16" max="16" width="10.5714285714286" customWidth="1"/>
    <col min="17" max="17" width="10.7142857142857" customWidth="1"/>
    <col min="18" max="18" width="15.1428571428571" customWidth="1"/>
    <col min="19" max="19" width="14.7142857142857" customWidth="1"/>
    <col min="20" max="20" width="13.4285714285714" customWidth="1"/>
    <col min="21" max="21" width="9.28571428571429" customWidth="1"/>
    <col min="22" max="22" width="14.1428571428571" customWidth="1"/>
    <col min="23" max="23" width="13.5714285714286" customWidth="1"/>
  </cols>
  <sheetData>
    <row r="1" ht="15" customHeight="1" spans="2:23">
      <c r="B1" s="129"/>
      <c r="D1" s="130"/>
      <c r="E1" s="130"/>
      <c r="F1" s="130"/>
      <c r="G1" s="130"/>
      <c r="H1" s="73"/>
      <c r="I1" s="73"/>
      <c r="J1" s="73"/>
      <c r="K1" s="73"/>
      <c r="L1" s="73"/>
      <c r="M1" s="73"/>
      <c r="N1" s="29"/>
      <c r="O1" s="29"/>
      <c r="P1" s="29"/>
      <c r="Q1" s="73"/>
      <c r="U1" s="129"/>
      <c r="W1" s="37" t="s">
        <v>181</v>
      </c>
    </row>
    <row r="2" ht="39.75" customHeight="1" spans="1:23">
      <c r="A2" s="131" t="str">
        <f>"2025"&amp;"年部门基本支出预算表"</f>
        <v>2025年部门基本支出预算表</v>
      </c>
      <c r="B2" s="55"/>
      <c r="C2" s="55"/>
      <c r="D2" s="55"/>
      <c r="E2" s="55"/>
      <c r="F2" s="55"/>
      <c r="G2" s="55"/>
      <c r="H2" s="55"/>
      <c r="I2" s="55"/>
      <c r="J2" s="55"/>
      <c r="K2" s="55"/>
      <c r="L2" s="55"/>
      <c r="M2" s="55"/>
      <c r="N2" s="6"/>
      <c r="O2" s="6"/>
      <c r="P2" s="6"/>
      <c r="Q2" s="55"/>
      <c r="R2" s="55"/>
      <c r="S2" s="55"/>
      <c r="T2" s="55"/>
      <c r="U2" s="55"/>
      <c r="V2" s="55"/>
      <c r="W2" s="55"/>
    </row>
    <row r="3" ht="18.75" customHeight="1" spans="1:23">
      <c r="A3" s="7" t="str">
        <f>"单位名称："&amp;"临沧市人民医院"</f>
        <v>单位名称：临沧市人民医院</v>
      </c>
      <c r="B3" s="132"/>
      <c r="C3" s="132"/>
      <c r="D3" s="132"/>
      <c r="E3" s="132"/>
      <c r="F3" s="132"/>
      <c r="G3" s="132"/>
      <c r="H3" s="77"/>
      <c r="I3" s="77"/>
      <c r="J3" s="77"/>
      <c r="K3" s="77"/>
      <c r="L3" s="77"/>
      <c r="M3" s="77"/>
      <c r="N3" s="98"/>
      <c r="O3" s="98"/>
      <c r="P3" s="98"/>
      <c r="Q3" s="77"/>
      <c r="U3" s="129"/>
      <c r="W3" s="37" t="s">
        <v>169</v>
      </c>
    </row>
    <row r="4" ht="18" customHeight="1" spans="1:23">
      <c r="A4" s="10" t="s">
        <v>182</v>
      </c>
      <c r="B4" s="10" t="s">
        <v>183</v>
      </c>
      <c r="C4" s="10" t="s">
        <v>184</v>
      </c>
      <c r="D4" s="10" t="s">
        <v>185</v>
      </c>
      <c r="E4" s="10" t="s">
        <v>186</v>
      </c>
      <c r="F4" s="10" t="s">
        <v>187</v>
      </c>
      <c r="G4" s="10" t="s">
        <v>188</v>
      </c>
      <c r="H4" s="133" t="s">
        <v>189</v>
      </c>
      <c r="I4" s="72" t="s">
        <v>189</v>
      </c>
      <c r="J4" s="72"/>
      <c r="K4" s="72"/>
      <c r="L4" s="72"/>
      <c r="M4" s="72"/>
      <c r="N4" s="13"/>
      <c r="O4" s="13"/>
      <c r="P4" s="13"/>
      <c r="Q4" s="80" t="s">
        <v>62</v>
      </c>
      <c r="R4" s="72" t="s">
        <v>78</v>
      </c>
      <c r="S4" s="72"/>
      <c r="T4" s="72"/>
      <c r="U4" s="72"/>
      <c r="V4" s="72"/>
      <c r="W4" s="138"/>
    </row>
    <row r="5" ht="18" customHeight="1" spans="1:23">
      <c r="A5" s="15"/>
      <c r="B5" s="128"/>
      <c r="C5" s="15"/>
      <c r="D5" s="15"/>
      <c r="E5" s="15"/>
      <c r="F5" s="15"/>
      <c r="G5" s="15"/>
      <c r="H5" s="111" t="s">
        <v>190</v>
      </c>
      <c r="I5" s="133" t="s">
        <v>59</v>
      </c>
      <c r="J5" s="72"/>
      <c r="K5" s="72"/>
      <c r="L5" s="72"/>
      <c r="M5" s="138"/>
      <c r="N5" s="12" t="s">
        <v>191</v>
      </c>
      <c r="O5" s="13"/>
      <c r="P5" s="14"/>
      <c r="Q5" s="10" t="s">
        <v>62</v>
      </c>
      <c r="R5" s="133" t="s">
        <v>78</v>
      </c>
      <c r="S5" s="80" t="s">
        <v>65</v>
      </c>
      <c r="T5" s="72" t="s">
        <v>78</v>
      </c>
      <c r="U5" s="80" t="s">
        <v>67</v>
      </c>
      <c r="V5" s="80" t="s">
        <v>68</v>
      </c>
      <c r="W5" s="140" t="s">
        <v>69</v>
      </c>
    </row>
    <row r="6" ht="18.75" customHeight="1" spans="1:23">
      <c r="A6" s="31"/>
      <c r="B6" s="31"/>
      <c r="C6" s="31"/>
      <c r="D6" s="31"/>
      <c r="E6" s="31"/>
      <c r="F6" s="31"/>
      <c r="G6" s="31"/>
      <c r="H6" s="31"/>
      <c r="I6" s="139" t="s">
        <v>192</v>
      </c>
      <c r="J6" s="10" t="s">
        <v>193</v>
      </c>
      <c r="K6" s="10" t="s">
        <v>194</v>
      </c>
      <c r="L6" s="10" t="s">
        <v>195</v>
      </c>
      <c r="M6" s="10" t="s">
        <v>196</v>
      </c>
      <c r="N6" s="10" t="s">
        <v>59</v>
      </c>
      <c r="O6" s="10" t="s">
        <v>60</v>
      </c>
      <c r="P6" s="10" t="s">
        <v>61</v>
      </c>
      <c r="Q6" s="31"/>
      <c r="R6" s="10" t="s">
        <v>58</v>
      </c>
      <c r="S6" s="10" t="s">
        <v>65</v>
      </c>
      <c r="T6" s="10" t="s">
        <v>197</v>
      </c>
      <c r="U6" s="10" t="s">
        <v>67</v>
      </c>
      <c r="V6" s="10" t="s">
        <v>68</v>
      </c>
      <c r="W6" s="10" t="s">
        <v>69</v>
      </c>
    </row>
    <row r="7" ht="37.5" customHeight="1" spans="1:23">
      <c r="A7" s="114"/>
      <c r="B7" s="114"/>
      <c r="C7" s="114"/>
      <c r="D7" s="114"/>
      <c r="E7" s="114"/>
      <c r="F7" s="114"/>
      <c r="G7" s="114"/>
      <c r="H7" s="114"/>
      <c r="I7" s="97"/>
      <c r="J7" s="17" t="s">
        <v>198</v>
      </c>
      <c r="K7" s="17" t="s">
        <v>194</v>
      </c>
      <c r="L7" s="17" t="s">
        <v>195</v>
      </c>
      <c r="M7" s="17" t="s">
        <v>196</v>
      </c>
      <c r="N7" s="17" t="s">
        <v>194</v>
      </c>
      <c r="O7" s="17" t="s">
        <v>195</v>
      </c>
      <c r="P7" s="17" t="s">
        <v>196</v>
      </c>
      <c r="Q7" s="17" t="s">
        <v>62</v>
      </c>
      <c r="R7" s="17" t="s">
        <v>58</v>
      </c>
      <c r="S7" s="17" t="s">
        <v>65</v>
      </c>
      <c r="T7" s="17" t="s">
        <v>197</v>
      </c>
      <c r="U7" s="17" t="s">
        <v>67</v>
      </c>
      <c r="V7" s="17" t="s">
        <v>68</v>
      </c>
      <c r="W7" s="17" t="s">
        <v>69</v>
      </c>
    </row>
    <row r="8" ht="19.5" customHeight="1" spans="1:23">
      <c r="A8" s="134">
        <v>1</v>
      </c>
      <c r="B8" s="134">
        <v>2</v>
      </c>
      <c r="C8" s="134">
        <v>3</v>
      </c>
      <c r="D8" s="134">
        <v>4</v>
      </c>
      <c r="E8" s="134">
        <v>5</v>
      </c>
      <c r="F8" s="134">
        <v>6</v>
      </c>
      <c r="G8" s="134">
        <v>7</v>
      </c>
      <c r="H8" s="134">
        <v>8</v>
      </c>
      <c r="I8" s="134">
        <v>9</v>
      </c>
      <c r="J8" s="134">
        <v>10</v>
      </c>
      <c r="K8" s="134">
        <v>11</v>
      </c>
      <c r="L8" s="134">
        <v>12</v>
      </c>
      <c r="M8" s="134">
        <v>13</v>
      </c>
      <c r="N8" s="134">
        <v>14</v>
      </c>
      <c r="O8" s="134">
        <v>15</v>
      </c>
      <c r="P8" s="134">
        <v>16</v>
      </c>
      <c r="Q8" s="134">
        <v>17</v>
      </c>
      <c r="R8" s="134">
        <v>18</v>
      </c>
      <c r="S8" s="134">
        <v>19</v>
      </c>
      <c r="T8" s="134">
        <v>20</v>
      </c>
      <c r="U8" s="134">
        <v>21</v>
      </c>
      <c r="V8" s="134">
        <v>22</v>
      </c>
      <c r="W8" s="134">
        <v>23</v>
      </c>
    </row>
    <row r="9" ht="21" customHeight="1" spans="1:23">
      <c r="A9" s="135" t="s">
        <v>71</v>
      </c>
      <c r="B9" s="135"/>
      <c r="C9" s="135"/>
      <c r="D9" s="135"/>
      <c r="E9" s="135"/>
      <c r="F9" s="135"/>
      <c r="G9" s="135"/>
      <c r="H9" s="23">
        <v>412283673.2</v>
      </c>
      <c r="I9" s="23">
        <v>81799373.2</v>
      </c>
      <c r="J9" s="23"/>
      <c r="K9" s="23"/>
      <c r="L9" s="23">
        <v>81799373.2</v>
      </c>
      <c r="M9" s="23"/>
      <c r="N9" s="23"/>
      <c r="O9" s="23"/>
      <c r="P9" s="23"/>
      <c r="Q9" s="23"/>
      <c r="R9" s="23">
        <v>330484300</v>
      </c>
      <c r="S9" s="23">
        <v>330484300</v>
      </c>
      <c r="T9" s="23"/>
      <c r="U9" s="23"/>
      <c r="V9" s="23"/>
      <c r="W9" s="23"/>
    </row>
    <row r="10" ht="21" customHeight="1" spans="1:23">
      <c r="A10" s="135" t="s">
        <v>71</v>
      </c>
      <c r="B10" s="21" t="s">
        <v>199</v>
      </c>
      <c r="C10" s="21" t="s">
        <v>200</v>
      </c>
      <c r="D10" s="21" t="s">
        <v>102</v>
      </c>
      <c r="E10" s="21" t="s">
        <v>103</v>
      </c>
      <c r="F10" s="21" t="s">
        <v>201</v>
      </c>
      <c r="G10" s="21" t="s">
        <v>202</v>
      </c>
      <c r="H10" s="23">
        <v>21816318</v>
      </c>
      <c r="I10" s="23">
        <v>21816318</v>
      </c>
      <c r="J10" s="23"/>
      <c r="K10" s="23"/>
      <c r="L10" s="23">
        <v>21816318</v>
      </c>
      <c r="M10" s="23"/>
      <c r="N10" s="23"/>
      <c r="O10" s="23"/>
      <c r="P10" s="23"/>
      <c r="Q10" s="23"/>
      <c r="R10" s="23"/>
      <c r="S10" s="23"/>
      <c r="T10" s="23"/>
      <c r="U10" s="23"/>
      <c r="V10" s="23"/>
      <c r="W10" s="23"/>
    </row>
    <row r="11" ht="21" customHeight="1" spans="1:23">
      <c r="A11" s="135" t="s">
        <v>71</v>
      </c>
      <c r="B11" s="21" t="s">
        <v>199</v>
      </c>
      <c r="C11" s="21" t="s">
        <v>200</v>
      </c>
      <c r="D11" s="21" t="s">
        <v>102</v>
      </c>
      <c r="E11" s="21" t="s">
        <v>103</v>
      </c>
      <c r="F11" s="21" t="s">
        <v>201</v>
      </c>
      <c r="G11" s="21" t="s">
        <v>202</v>
      </c>
      <c r="H11" s="23"/>
      <c r="I11" s="23"/>
      <c r="J11" s="23"/>
      <c r="K11" s="23"/>
      <c r="L11" s="23"/>
      <c r="M11" s="23"/>
      <c r="N11" s="23"/>
      <c r="O11" s="23"/>
      <c r="P11" s="23"/>
      <c r="Q11" s="23"/>
      <c r="R11" s="23"/>
      <c r="S11" s="23"/>
      <c r="T11" s="23"/>
      <c r="U11" s="23"/>
      <c r="V11" s="23"/>
      <c r="W11" s="23"/>
    </row>
    <row r="12" ht="21" customHeight="1" spans="1:23">
      <c r="A12" s="135" t="s">
        <v>71</v>
      </c>
      <c r="B12" s="21" t="s">
        <v>199</v>
      </c>
      <c r="C12" s="21" t="s">
        <v>200</v>
      </c>
      <c r="D12" s="21" t="s">
        <v>102</v>
      </c>
      <c r="E12" s="21" t="s">
        <v>103</v>
      </c>
      <c r="F12" s="21" t="s">
        <v>203</v>
      </c>
      <c r="G12" s="21" t="s">
        <v>204</v>
      </c>
      <c r="H12" s="23"/>
      <c r="I12" s="23"/>
      <c r="J12" s="23"/>
      <c r="K12" s="23"/>
      <c r="L12" s="23"/>
      <c r="M12" s="23"/>
      <c r="N12" s="23"/>
      <c r="O12" s="23"/>
      <c r="P12" s="23"/>
      <c r="Q12" s="23"/>
      <c r="R12" s="23"/>
      <c r="S12" s="23"/>
      <c r="T12" s="23"/>
      <c r="U12" s="23"/>
      <c r="V12" s="23"/>
      <c r="W12" s="23"/>
    </row>
    <row r="13" ht="21" customHeight="1" spans="1:23">
      <c r="A13" s="135" t="s">
        <v>71</v>
      </c>
      <c r="B13" s="21" t="s">
        <v>199</v>
      </c>
      <c r="C13" s="21" t="s">
        <v>200</v>
      </c>
      <c r="D13" s="21" t="s">
        <v>102</v>
      </c>
      <c r="E13" s="21" t="s">
        <v>103</v>
      </c>
      <c r="F13" s="21" t="s">
        <v>203</v>
      </c>
      <c r="G13" s="21" t="s">
        <v>204</v>
      </c>
      <c r="H13" s="23">
        <v>1759146</v>
      </c>
      <c r="I13" s="23">
        <v>1759146</v>
      </c>
      <c r="J13" s="23"/>
      <c r="K13" s="23"/>
      <c r="L13" s="23">
        <v>1759146</v>
      </c>
      <c r="M13" s="23"/>
      <c r="N13" s="23"/>
      <c r="O13" s="23"/>
      <c r="P13" s="23"/>
      <c r="Q13" s="23"/>
      <c r="R13" s="23"/>
      <c r="S13" s="23"/>
      <c r="T13" s="23"/>
      <c r="U13" s="23"/>
      <c r="V13" s="23"/>
      <c r="W13" s="23"/>
    </row>
    <row r="14" ht="21" customHeight="1" spans="1:23">
      <c r="A14" s="135" t="s">
        <v>71</v>
      </c>
      <c r="B14" s="21" t="s">
        <v>205</v>
      </c>
      <c r="C14" s="21" t="s">
        <v>206</v>
      </c>
      <c r="D14" s="21" t="s">
        <v>102</v>
      </c>
      <c r="E14" s="21" t="s">
        <v>103</v>
      </c>
      <c r="F14" s="21" t="s">
        <v>207</v>
      </c>
      <c r="G14" s="21" t="s">
        <v>208</v>
      </c>
      <c r="H14" s="23">
        <v>8631000</v>
      </c>
      <c r="I14" s="23">
        <v>8631000</v>
      </c>
      <c r="J14" s="23"/>
      <c r="K14" s="23"/>
      <c r="L14" s="23">
        <v>8631000</v>
      </c>
      <c r="M14" s="23"/>
      <c r="N14" s="23"/>
      <c r="O14" s="23"/>
      <c r="P14" s="23"/>
      <c r="Q14" s="23"/>
      <c r="R14" s="23"/>
      <c r="S14" s="23"/>
      <c r="T14" s="23"/>
      <c r="U14" s="23"/>
      <c r="V14" s="23"/>
      <c r="W14" s="23"/>
    </row>
    <row r="15" ht="21" customHeight="1" spans="1:23">
      <c r="A15" s="135" t="s">
        <v>71</v>
      </c>
      <c r="B15" s="21" t="s">
        <v>199</v>
      </c>
      <c r="C15" s="21" t="s">
        <v>200</v>
      </c>
      <c r="D15" s="21" t="s">
        <v>102</v>
      </c>
      <c r="E15" s="21" t="s">
        <v>103</v>
      </c>
      <c r="F15" s="21" t="s">
        <v>207</v>
      </c>
      <c r="G15" s="21" t="s">
        <v>208</v>
      </c>
      <c r="H15" s="23">
        <v>8132196</v>
      </c>
      <c r="I15" s="23">
        <v>8132196</v>
      </c>
      <c r="J15" s="23"/>
      <c r="K15" s="23"/>
      <c r="L15" s="23">
        <v>8132196</v>
      </c>
      <c r="M15" s="23"/>
      <c r="N15" s="23"/>
      <c r="O15" s="23"/>
      <c r="P15" s="23"/>
      <c r="Q15" s="23"/>
      <c r="R15" s="23"/>
      <c r="S15" s="23"/>
      <c r="T15" s="23"/>
      <c r="U15" s="23"/>
      <c r="V15" s="23"/>
      <c r="W15" s="23"/>
    </row>
    <row r="16" ht="21" customHeight="1" spans="1:23">
      <c r="A16" s="135" t="s">
        <v>71</v>
      </c>
      <c r="B16" s="21" t="s">
        <v>199</v>
      </c>
      <c r="C16" s="21" t="s">
        <v>200</v>
      </c>
      <c r="D16" s="21" t="s">
        <v>102</v>
      </c>
      <c r="E16" s="21" t="s">
        <v>103</v>
      </c>
      <c r="F16" s="21" t="s">
        <v>207</v>
      </c>
      <c r="G16" s="21" t="s">
        <v>208</v>
      </c>
      <c r="H16" s="23">
        <v>5149830</v>
      </c>
      <c r="I16" s="23">
        <v>5149830</v>
      </c>
      <c r="J16" s="23"/>
      <c r="K16" s="23"/>
      <c r="L16" s="23">
        <v>5149830</v>
      </c>
      <c r="M16" s="23"/>
      <c r="N16" s="23"/>
      <c r="O16" s="23"/>
      <c r="P16" s="23"/>
      <c r="Q16" s="23"/>
      <c r="R16" s="23"/>
      <c r="S16" s="23"/>
      <c r="T16" s="23"/>
      <c r="U16" s="23"/>
      <c r="V16" s="23"/>
      <c r="W16" s="23"/>
    </row>
    <row r="17" ht="21" customHeight="1" spans="1:23">
      <c r="A17" s="135" t="s">
        <v>71</v>
      </c>
      <c r="B17" s="21" t="s">
        <v>199</v>
      </c>
      <c r="C17" s="21" t="s">
        <v>200</v>
      </c>
      <c r="D17" s="21" t="s">
        <v>102</v>
      </c>
      <c r="E17" s="21" t="s">
        <v>103</v>
      </c>
      <c r="F17" s="21" t="s">
        <v>207</v>
      </c>
      <c r="G17" s="21" t="s">
        <v>208</v>
      </c>
      <c r="H17" s="23">
        <v>6586710</v>
      </c>
      <c r="I17" s="23">
        <v>6586710</v>
      </c>
      <c r="J17" s="23"/>
      <c r="K17" s="23"/>
      <c r="L17" s="23">
        <v>6586710</v>
      </c>
      <c r="M17" s="23"/>
      <c r="N17" s="23"/>
      <c r="O17" s="23"/>
      <c r="P17" s="23"/>
      <c r="Q17" s="23"/>
      <c r="R17" s="23"/>
      <c r="S17" s="23"/>
      <c r="T17" s="23"/>
      <c r="U17" s="23"/>
      <c r="V17" s="23"/>
      <c r="W17" s="23"/>
    </row>
    <row r="18" ht="21" customHeight="1" spans="1:23">
      <c r="A18" s="135" t="s">
        <v>71</v>
      </c>
      <c r="B18" s="21" t="s">
        <v>199</v>
      </c>
      <c r="C18" s="21" t="s">
        <v>200</v>
      </c>
      <c r="D18" s="21" t="s">
        <v>102</v>
      </c>
      <c r="E18" s="21" t="s">
        <v>103</v>
      </c>
      <c r="F18" s="21" t="s">
        <v>207</v>
      </c>
      <c r="G18" s="21" t="s">
        <v>208</v>
      </c>
      <c r="H18" s="23"/>
      <c r="I18" s="23"/>
      <c r="J18" s="23"/>
      <c r="K18" s="23"/>
      <c r="L18" s="23"/>
      <c r="M18" s="23"/>
      <c r="N18" s="23"/>
      <c r="O18" s="23"/>
      <c r="P18" s="23"/>
      <c r="Q18" s="23"/>
      <c r="R18" s="23"/>
      <c r="S18" s="23"/>
      <c r="T18" s="23"/>
      <c r="U18" s="23"/>
      <c r="V18" s="23"/>
      <c r="W18" s="23"/>
    </row>
    <row r="19" ht="21" customHeight="1" spans="1:23">
      <c r="A19" s="135" t="s">
        <v>71</v>
      </c>
      <c r="B19" s="21" t="s">
        <v>199</v>
      </c>
      <c r="C19" s="21" t="s">
        <v>200</v>
      </c>
      <c r="D19" s="21" t="s">
        <v>102</v>
      </c>
      <c r="E19" s="21" t="s">
        <v>103</v>
      </c>
      <c r="F19" s="21" t="s">
        <v>207</v>
      </c>
      <c r="G19" s="21" t="s">
        <v>208</v>
      </c>
      <c r="H19" s="23"/>
      <c r="I19" s="23"/>
      <c r="J19" s="23"/>
      <c r="K19" s="23"/>
      <c r="L19" s="23"/>
      <c r="M19" s="23"/>
      <c r="N19" s="23"/>
      <c r="O19" s="23"/>
      <c r="P19" s="23"/>
      <c r="Q19" s="23"/>
      <c r="R19" s="23"/>
      <c r="S19" s="23"/>
      <c r="T19" s="23"/>
      <c r="U19" s="23"/>
      <c r="V19" s="23"/>
      <c r="W19" s="23"/>
    </row>
    <row r="20" ht="21" customHeight="1" spans="1:23">
      <c r="A20" s="135" t="s">
        <v>71</v>
      </c>
      <c r="B20" s="21" t="s">
        <v>199</v>
      </c>
      <c r="C20" s="21" t="s">
        <v>200</v>
      </c>
      <c r="D20" s="21" t="s">
        <v>102</v>
      </c>
      <c r="E20" s="21" t="s">
        <v>103</v>
      </c>
      <c r="F20" s="21" t="s">
        <v>207</v>
      </c>
      <c r="G20" s="21" t="s">
        <v>208</v>
      </c>
      <c r="H20" s="23"/>
      <c r="I20" s="23"/>
      <c r="J20" s="23"/>
      <c r="K20" s="23"/>
      <c r="L20" s="23"/>
      <c r="M20" s="23"/>
      <c r="N20" s="23"/>
      <c r="O20" s="23"/>
      <c r="P20" s="23"/>
      <c r="Q20" s="23"/>
      <c r="R20" s="23"/>
      <c r="S20" s="23"/>
      <c r="T20" s="23"/>
      <c r="U20" s="23"/>
      <c r="V20" s="23"/>
      <c r="W20" s="23"/>
    </row>
    <row r="21" ht="21" customHeight="1" spans="1:23">
      <c r="A21" s="135" t="s">
        <v>71</v>
      </c>
      <c r="B21" s="21" t="s">
        <v>209</v>
      </c>
      <c r="C21" s="21" t="s">
        <v>210</v>
      </c>
      <c r="D21" s="21" t="s">
        <v>90</v>
      </c>
      <c r="E21" s="21" t="s">
        <v>91</v>
      </c>
      <c r="F21" s="21" t="s">
        <v>211</v>
      </c>
      <c r="G21" s="21" t="s">
        <v>212</v>
      </c>
      <c r="H21" s="23">
        <v>6924061.44</v>
      </c>
      <c r="I21" s="23">
        <v>6924061.44</v>
      </c>
      <c r="J21" s="23"/>
      <c r="K21" s="23"/>
      <c r="L21" s="23">
        <v>6924061.44</v>
      </c>
      <c r="M21" s="23"/>
      <c r="N21" s="23"/>
      <c r="O21" s="23"/>
      <c r="P21" s="23"/>
      <c r="Q21" s="23"/>
      <c r="R21" s="23"/>
      <c r="S21" s="23"/>
      <c r="T21" s="23"/>
      <c r="U21" s="23"/>
      <c r="V21" s="23"/>
      <c r="W21" s="23"/>
    </row>
    <row r="22" ht="21" customHeight="1" spans="1:23">
      <c r="A22" s="135" t="s">
        <v>71</v>
      </c>
      <c r="B22" s="21" t="s">
        <v>209</v>
      </c>
      <c r="C22" s="21" t="s">
        <v>210</v>
      </c>
      <c r="D22" s="21" t="s">
        <v>90</v>
      </c>
      <c r="E22" s="21" t="s">
        <v>91</v>
      </c>
      <c r="F22" s="21" t="s">
        <v>211</v>
      </c>
      <c r="G22" s="21" t="s">
        <v>212</v>
      </c>
      <c r="H22" s="23"/>
      <c r="I22" s="23"/>
      <c r="J22" s="23"/>
      <c r="K22" s="23"/>
      <c r="L22" s="23"/>
      <c r="M22" s="23"/>
      <c r="N22" s="23"/>
      <c r="O22" s="23"/>
      <c r="P22" s="23"/>
      <c r="Q22" s="23"/>
      <c r="R22" s="23"/>
      <c r="S22" s="23"/>
      <c r="T22" s="23"/>
      <c r="U22" s="23"/>
      <c r="V22" s="23"/>
      <c r="W22" s="23"/>
    </row>
    <row r="23" ht="21" customHeight="1" spans="1:23">
      <c r="A23" s="135" t="s">
        <v>71</v>
      </c>
      <c r="B23" s="21" t="s">
        <v>209</v>
      </c>
      <c r="C23" s="21" t="s">
        <v>210</v>
      </c>
      <c r="D23" s="21" t="s">
        <v>92</v>
      </c>
      <c r="E23" s="21" t="s">
        <v>93</v>
      </c>
      <c r="F23" s="21" t="s">
        <v>213</v>
      </c>
      <c r="G23" s="21" t="s">
        <v>214</v>
      </c>
      <c r="H23" s="23">
        <v>4166016</v>
      </c>
      <c r="I23" s="23">
        <v>4166016</v>
      </c>
      <c r="J23" s="23"/>
      <c r="K23" s="23"/>
      <c r="L23" s="23">
        <v>4166016</v>
      </c>
      <c r="M23" s="23"/>
      <c r="N23" s="23"/>
      <c r="O23" s="23"/>
      <c r="P23" s="23"/>
      <c r="Q23" s="23"/>
      <c r="R23" s="23"/>
      <c r="S23" s="23"/>
      <c r="T23" s="23"/>
      <c r="U23" s="23"/>
      <c r="V23" s="23"/>
      <c r="W23" s="23"/>
    </row>
    <row r="24" ht="21" customHeight="1" spans="1:23">
      <c r="A24" s="135" t="s">
        <v>71</v>
      </c>
      <c r="B24" s="21" t="s">
        <v>209</v>
      </c>
      <c r="C24" s="21" t="s">
        <v>210</v>
      </c>
      <c r="D24" s="21" t="s">
        <v>215</v>
      </c>
      <c r="E24" s="21" t="s">
        <v>216</v>
      </c>
      <c r="F24" s="21" t="s">
        <v>217</v>
      </c>
      <c r="G24" s="21" t="s">
        <v>218</v>
      </c>
      <c r="H24" s="23"/>
      <c r="I24" s="23"/>
      <c r="J24" s="23"/>
      <c r="K24" s="23"/>
      <c r="L24" s="23"/>
      <c r="M24" s="23"/>
      <c r="N24" s="23"/>
      <c r="O24" s="23"/>
      <c r="P24" s="23"/>
      <c r="Q24" s="23"/>
      <c r="R24" s="23"/>
      <c r="S24" s="23"/>
      <c r="T24" s="23"/>
      <c r="U24" s="23"/>
      <c r="V24" s="23"/>
      <c r="W24" s="23"/>
    </row>
    <row r="25" ht="21" customHeight="1" spans="1:23">
      <c r="A25" s="135" t="s">
        <v>71</v>
      </c>
      <c r="B25" s="21" t="s">
        <v>209</v>
      </c>
      <c r="C25" s="21" t="s">
        <v>210</v>
      </c>
      <c r="D25" s="21" t="s">
        <v>108</v>
      </c>
      <c r="E25" s="21" t="s">
        <v>109</v>
      </c>
      <c r="F25" s="21" t="s">
        <v>217</v>
      </c>
      <c r="G25" s="21" t="s">
        <v>218</v>
      </c>
      <c r="H25" s="23">
        <v>3201632.15</v>
      </c>
      <c r="I25" s="23">
        <v>3201632.15</v>
      </c>
      <c r="J25" s="23"/>
      <c r="K25" s="23"/>
      <c r="L25" s="23">
        <v>3201632.15</v>
      </c>
      <c r="M25" s="23"/>
      <c r="N25" s="23"/>
      <c r="O25" s="23"/>
      <c r="P25" s="23"/>
      <c r="Q25" s="23"/>
      <c r="R25" s="23"/>
      <c r="S25" s="23"/>
      <c r="T25" s="23"/>
      <c r="U25" s="23"/>
      <c r="V25" s="23"/>
      <c r="W25" s="23"/>
    </row>
    <row r="26" ht="21" customHeight="1" spans="1:23">
      <c r="A26" s="135" t="s">
        <v>71</v>
      </c>
      <c r="B26" s="21" t="s">
        <v>209</v>
      </c>
      <c r="C26" s="21" t="s">
        <v>210</v>
      </c>
      <c r="D26" s="21" t="s">
        <v>108</v>
      </c>
      <c r="E26" s="21" t="s">
        <v>109</v>
      </c>
      <c r="F26" s="21" t="s">
        <v>217</v>
      </c>
      <c r="G26" s="21" t="s">
        <v>218</v>
      </c>
      <c r="H26" s="23"/>
      <c r="I26" s="23"/>
      <c r="J26" s="23"/>
      <c r="K26" s="23"/>
      <c r="L26" s="23"/>
      <c r="M26" s="23"/>
      <c r="N26" s="23"/>
      <c r="O26" s="23"/>
      <c r="P26" s="23"/>
      <c r="Q26" s="23"/>
      <c r="R26" s="23"/>
      <c r="S26" s="23"/>
      <c r="T26" s="23"/>
      <c r="U26" s="23"/>
      <c r="V26" s="23"/>
      <c r="W26" s="23"/>
    </row>
    <row r="27" ht="21" customHeight="1" spans="1:23">
      <c r="A27" s="135" t="s">
        <v>71</v>
      </c>
      <c r="B27" s="21" t="s">
        <v>209</v>
      </c>
      <c r="C27" s="21" t="s">
        <v>210</v>
      </c>
      <c r="D27" s="21" t="s">
        <v>110</v>
      </c>
      <c r="E27" s="21" t="s">
        <v>111</v>
      </c>
      <c r="F27" s="21" t="s">
        <v>219</v>
      </c>
      <c r="G27" s="21" t="s">
        <v>220</v>
      </c>
      <c r="H27" s="23">
        <v>1980462.32</v>
      </c>
      <c r="I27" s="23">
        <v>1980462.32</v>
      </c>
      <c r="J27" s="23"/>
      <c r="K27" s="23"/>
      <c r="L27" s="23">
        <v>1980462.32</v>
      </c>
      <c r="M27" s="23"/>
      <c r="N27" s="23"/>
      <c r="O27" s="23"/>
      <c r="P27" s="23"/>
      <c r="Q27" s="23"/>
      <c r="R27" s="23"/>
      <c r="S27" s="23"/>
      <c r="T27" s="23"/>
      <c r="U27" s="23"/>
      <c r="V27" s="23"/>
      <c r="W27" s="23"/>
    </row>
    <row r="28" ht="21" customHeight="1" spans="1:23">
      <c r="A28" s="135" t="s">
        <v>71</v>
      </c>
      <c r="B28" s="21" t="s">
        <v>209</v>
      </c>
      <c r="C28" s="21" t="s">
        <v>210</v>
      </c>
      <c r="D28" s="21" t="s">
        <v>110</v>
      </c>
      <c r="E28" s="21" t="s">
        <v>111</v>
      </c>
      <c r="F28" s="21" t="s">
        <v>219</v>
      </c>
      <c r="G28" s="21" t="s">
        <v>220</v>
      </c>
      <c r="H28" s="23"/>
      <c r="I28" s="23"/>
      <c r="J28" s="23"/>
      <c r="K28" s="23"/>
      <c r="L28" s="23"/>
      <c r="M28" s="23"/>
      <c r="N28" s="23"/>
      <c r="O28" s="23"/>
      <c r="P28" s="23"/>
      <c r="Q28" s="23"/>
      <c r="R28" s="23"/>
      <c r="S28" s="23"/>
      <c r="T28" s="23"/>
      <c r="U28" s="23"/>
      <c r="V28" s="23"/>
      <c r="W28" s="23"/>
    </row>
    <row r="29" ht="21" customHeight="1" spans="1:23">
      <c r="A29" s="135" t="s">
        <v>71</v>
      </c>
      <c r="B29" s="21" t="s">
        <v>209</v>
      </c>
      <c r="C29" s="21" t="s">
        <v>210</v>
      </c>
      <c r="D29" s="21" t="s">
        <v>112</v>
      </c>
      <c r="E29" s="21" t="s">
        <v>113</v>
      </c>
      <c r="F29" s="21" t="s">
        <v>221</v>
      </c>
      <c r="G29" s="21" t="s">
        <v>222</v>
      </c>
      <c r="H29" s="23"/>
      <c r="I29" s="23"/>
      <c r="J29" s="23"/>
      <c r="K29" s="23"/>
      <c r="L29" s="23"/>
      <c r="M29" s="23"/>
      <c r="N29" s="23"/>
      <c r="O29" s="23"/>
      <c r="P29" s="23"/>
      <c r="Q29" s="23"/>
      <c r="R29" s="23"/>
      <c r="S29" s="23"/>
      <c r="T29" s="23"/>
      <c r="U29" s="23"/>
      <c r="V29" s="23"/>
      <c r="W29" s="23"/>
    </row>
    <row r="30" ht="21" customHeight="1" spans="1:23">
      <c r="A30" s="135" t="s">
        <v>71</v>
      </c>
      <c r="B30" s="21" t="s">
        <v>209</v>
      </c>
      <c r="C30" s="21" t="s">
        <v>210</v>
      </c>
      <c r="D30" s="21" t="s">
        <v>112</v>
      </c>
      <c r="E30" s="21" t="s">
        <v>113</v>
      </c>
      <c r="F30" s="21" t="s">
        <v>221</v>
      </c>
      <c r="G30" s="21" t="s">
        <v>222</v>
      </c>
      <c r="H30" s="23">
        <v>90186.82</v>
      </c>
      <c r="I30" s="23">
        <v>90186.82</v>
      </c>
      <c r="J30" s="23"/>
      <c r="K30" s="23"/>
      <c r="L30" s="23">
        <v>90186.82</v>
      </c>
      <c r="M30" s="23"/>
      <c r="N30" s="23"/>
      <c r="O30" s="23"/>
      <c r="P30" s="23"/>
      <c r="Q30" s="23"/>
      <c r="R30" s="23"/>
      <c r="S30" s="23"/>
      <c r="T30" s="23"/>
      <c r="U30" s="23"/>
      <c r="V30" s="23"/>
      <c r="W30" s="23"/>
    </row>
    <row r="31" ht="21" customHeight="1" spans="1:23">
      <c r="A31" s="135" t="s">
        <v>71</v>
      </c>
      <c r="B31" s="21" t="s">
        <v>209</v>
      </c>
      <c r="C31" s="21" t="s">
        <v>210</v>
      </c>
      <c r="D31" s="21" t="s">
        <v>112</v>
      </c>
      <c r="E31" s="21" t="s">
        <v>113</v>
      </c>
      <c r="F31" s="21" t="s">
        <v>221</v>
      </c>
      <c r="G31" s="21" t="s">
        <v>222</v>
      </c>
      <c r="H31" s="23">
        <v>337128</v>
      </c>
      <c r="I31" s="23">
        <v>337128</v>
      </c>
      <c r="J31" s="23"/>
      <c r="K31" s="23"/>
      <c r="L31" s="23">
        <v>337128</v>
      </c>
      <c r="M31" s="23"/>
      <c r="N31" s="23"/>
      <c r="O31" s="23"/>
      <c r="P31" s="23"/>
      <c r="Q31" s="23"/>
      <c r="R31" s="23"/>
      <c r="S31" s="23"/>
      <c r="T31" s="23"/>
      <c r="U31" s="23"/>
      <c r="V31" s="23"/>
      <c r="W31" s="23"/>
    </row>
    <row r="32" ht="21" customHeight="1" spans="1:23">
      <c r="A32" s="135" t="s">
        <v>71</v>
      </c>
      <c r="B32" s="21" t="s">
        <v>209</v>
      </c>
      <c r="C32" s="21" t="s">
        <v>210</v>
      </c>
      <c r="D32" s="21" t="s">
        <v>102</v>
      </c>
      <c r="E32" s="21" t="s">
        <v>103</v>
      </c>
      <c r="F32" s="21" t="s">
        <v>221</v>
      </c>
      <c r="G32" s="21" t="s">
        <v>222</v>
      </c>
      <c r="H32" s="23"/>
      <c r="I32" s="23"/>
      <c r="J32" s="23"/>
      <c r="K32" s="23"/>
      <c r="L32" s="23"/>
      <c r="M32" s="23"/>
      <c r="N32" s="23"/>
      <c r="O32" s="23"/>
      <c r="P32" s="23"/>
      <c r="Q32" s="23"/>
      <c r="R32" s="23"/>
      <c r="S32" s="23"/>
      <c r="T32" s="23"/>
      <c r="U32" s="23"/>
      <c r="V32" s="23"/>
      <c r="W32" s="23"/>
    </row>
    <row r="33" ht="21" customHeight="1" spans="1:23">
      <c r="A33" s="135" t="s">
        <v>71</v>
      </c>
      <c r="B33" s="21" t="s">
        <v>209</v>
      </c>
      <c r="C33" s="21" t="s">
        <v>210</v>
      </c>
      <c r="D33" s="21" t="s">
        <v>112</v>
      </c>
      <c r="E33" s="21" t="s">
        <v>113</v>
      </c>
      <c r="F33" s="21" t="s">
        <v>221</v>
      </c>
      <c r="G33" s="21" t="s">
        <v>222</v>
      </c>
      <c r="H33" s="23"/>
      <c r="I33" s="23"/>
      <c r="J33" s="23"/>
      <c r="K33" s="23"/>
      <c r="L33" s="23"/>
      <c r="M33" s="23"/>
      <c r="N33" s="23"/>
      <c r="O33" s="23"/>
      <c r="P33" s="23"/>
      <c r="Q33" s="23"/>
      <c r="R33" s="23"/>
      <c r="S33" s="23"/>
      <c r="T33" s="23"/>
      <c r="U33" s="23"/>
      <c r="V33" s="23"/>
      <c r="W33" s="23"/>
    </row>
    <row r="34" ht="21" customHeight="1" spans="1:23">
      <c r="A34" s="135" t="s">
        <v>71</v>
      </c>
      <c r="B34" s="21" t="s">
        <v>209</v>
      </c>
      <c r="C34" s="21" t="s">
        <v>210</v>
      </c>
      <c r="D34" s="21" t="s">
        <v>102</v>
      </c>
      <c r="E34" s="21" t="s">
        <v>103</v>
      </c>
      <c r="F34" s="21" t="s">
        <v>221</v>
      </c>
      <c r="G34" s="21" t="s">
        <v>222</v>
      </c>
      <c r="H34" s="23">
        <v>315653.87</v>
      </c>
      <c r="I34" s="23">
        <v>315653.87</v>
      </c>
      <c r="J34" s="23"/>
      <c r="K34" s="23"/>
      <c r="L34" s="23">
        <v>315653.87</v>
      </c>
      <c r="M34" s="23"/>
      <c r="N34" s="23"/>
      <c r="O34" s="23"/>
      <c r="P34" s="23"/>
      <c r="Q34" s="23"/>
      <c r="R34" s="23"/>
      <c r="S34" s="23"/>
      <c r="T34" s="23"/>
      <c r="U34" s="23"/>
      <c r="V34" s="23"/>
      <c r="W34" s="23"/>
    </row>
    <row r="35" ht="21" customHeight="1" spans="1:23">
      <c r="A35" s="135" t="s">
        <v>71</v>
      </c>
      <c r="B35" s="21" t="s">
        <v>223</v>
      </c>
      <c r="C35" s="21" t="s">
        <v>119</v>
      </c>
      <c r="D35" s="21" t="s">
        <v>118</v>
      </c>
      <c r="E35" s="21" t="s">
        <v>119</v>
      </c>
      <c r="F35" s="21" t="s">
        <v>224</v>
      </c>
      <c r="G35" s="21" t="s">
        <v>119</v>
      </c>
      <c r="H35" s="23">
        <v>5213304</v>
      </c>
      <c r="I35" s="23">
        <v>5213304</v>
      </c>
      <c r="J35" s="23"/>
      <c r="K35" s="23"/>
      <c r="L35" s="23">
        <v>5213304</v>
      </c>
      <c r="M35" s="23"/>
      <c r="N35" s="23"/>
      <c r="O35" s="23"/>
      <c r="P35" s="23"/>
      <c r="Q35" s="23"/>
      <c r="R35" s="23"/>
      <c r="S35" s="23"/>
      <c r="T35" s="23"/>
      <c r="U35" s="23"/>
      <c r="V35" s="23"/>
      <c r="W35" s="23"/>
    </row>
    <row r="36" ht="21" customHeight="1" spans="1:23">
      <c r="A36" s="135" t="s">
        <v>71</v>
      </c>
      <c r="B36" s="21" t="s">
        <v>223</v>
      </c>
      <c r="C36" s="21" t="s">
        <v>119</v>
      </c>
      <c r="D36" s="21" t="s">
        <v>118</v>
      </c>
      <c r="E36" s="21" t="s">
        <v>119</v>
      </c>
      <c r="F36" s="21" t="s">
        <v>224</v>
      </c>
      <c r="G36" s="21" t="s">
        <v>119</v>
      </c>
      <c r="H36" s="23"/>
      <c r="I36" s="23"/>
      <c r="J36" s="23"/>
      <c r="K36" s="23"/>
      <c r="L36" s="23"/>
      <c r="M36" s="23"/>
      <c r="N36" s="23"/>
      <c r="O36" s="23"/>
      <c r="P36" s="23"/>
      <c r="Q36" s="23"/>
      <c r="R36" s="23"/>
      <c r="S36" s="23"/>
      <c r="T36" s="23"/>
      <c r="U36" s="23"/>
      <c r="V36" s="23"/>
      <c r="W36" s="23"/>
    </row>
    <row r="37" ht="21" customHeight="1" spans="1:23">
      <c r="A37" s="135" t="s">
        <v>71</v>
      </c>
      <c r="B37" s="21" t="s">
        <v>225</v>
      </c>
      <c r="C37" s="21" t="s">
        <v>226</v>
      </c>
      <c r="D37" s="21" t="s">
        <v>88</v>
      </c>
      <c r="E37" s="21" t="s">
        <v>89</v>
      </c>
      <c r="F37" s="21" t="s">
        <v>227</v>
      </c>
      <c r="G37" s="21" t="s">
        <v>228</v>
      </c>
      <c r="H37" s="23">
        <v>190200</v>
      </c>
      <c r="I37" s="23">
        <v>190200</v>
      </c>
      <c r="J37" s="23"/>
      <c r="K37" s="23"/>
      <c r="L37" s="23">
        <v>190200</v>
      </c>
      <c r="M37" s="23"/>
      <c r="N37" s="23"/>
      <c r="O37" s="23"/>
      <c r="P37" s="23"/>
      <c r="Q37" s="23"/>
      <c r="R37" s="23"/>
      <c r="S37" s="23"/>
      <c r="T37" s="23"/>
      <c r="U37" s="23"/>
      <c r="V37" s="23"/>
      <c r="W37" s="23"/>
    </row>
    <row r="38" ht="21" customHeight="1" spans="1:23">
      <c r="A38" s="135" t="s">
        <v>71</v>
      </c>
      <c r="B38" s="21" t="s">
        <v>225</v>
      </c>
      <c r="C38" s="21" t="s">
        <v>226</v>
      </c>
      <c r="D38" s="21" t="s">
        <v>88</v>
      </c>
      <c r="E38" s="21" t="s">
        <v>89</v>
      </c>
      <c r="F38" s="21" t="s">
        <v>227</v>
      </c>
      <c r="G38" s="21" t="s">
        <v>228</v>
      </c>
      <c r="H38" s="23">
        <v>1000</v>
      </c>
      <c r="I38" s="23">
        <v>1000</v>
      </c>
      <c r="J38" s="23"/>
      <c r="K38" s="23"/>
      <c r="L38" s="23">
        <v>1000</v>
      </c>
      <c r="M38" s="23"/>
      <c r="N38" s="23"/>
      <c r="O38" s="23"/>
      <c r="P38" s="23"/>
      <c r="Q38" s="23"/>
      <c r="R38" s="23"/>
      <c r="S38" s="23"/>
      <c r="T38" s="23"/>
      <c r="U38" s="23"/>
      <c r="V38" s="23"/>
      <c r="W38" s="23"/>
    </row>
    <row r="39" ht="21" customHeight="1" spans="1:23">
      <c r="A39" s="135" t="s">
        <v>71</v>
      </c>
      <c r="B39" s="21" t="s">
        <v>225</v>
      </c>
      <c r="C39" s="21" t="s">
        <v>226</v>
      </c>
      <c r="D39" s="21" t="s">
        <v>88</v>
      </c>
      <c r="E39" s="21" t="s">
        <v>89</v>
      </c>
      <c r="F39" s="21" t="s">
        <v>227</v>
      </c>
      <c r="G39" s="21" t="s">
        <v>228</v>
      </c>
      <c r="H39" s="23">
        <v>1700</v>
      </c>
      <c r="I39" s="23">
        <v>1700</v>
      </c>
      <c r="J39" s="23"/>
      <c r="K39" s="23"/>
      <c r="L39" s="23">
        <v>1700</v>
      </c>
      <c r="M39" s="23"/>
      <c r="N39" s="23"/>
      <c r="O39" s="23"/>
      <c r="P39" s="23"/>
      <c r="Q39" s="23"/>
      <c r="R39" s="23"/>
      <c r="S39" s="23"/>
      <c r="T39" s="23"/>
      <c r="U39" s="23"/>
      <c r="V39" s="23"/>
      <c r="W39" s="23"/>
    </row>
    <row r="40" ht="21" customHeight="1" spans="1:23">
      <c r="A40" s="135" t="s">
        <v>71</v>
      </c>
      <c r="B40" s="21" t="s">
        <v>229</v>
      </c>
      <c r="C40" s="21" t="s">
        <v>230</v>
      </c>
      <c r="D40" s="21" t="s">
        <v>88</v>
      </c>
      <c r="E40" s="21" t="s">
        <v>89</v>
      </c>
      <c r="F40" s="21" t="s">
        <v>231</v>
      </c>
      <c r="G40" s="21" t="s">
        <v>232</v>
      </c>
      <c r="H40" s="23">
        <v>168540</v>
      </c>
      <c r="I40" s="23">
        <v>168540</v>
      </c>
      <c r="J40" s="23"/>
      <c r="K40" s="23"/>
      <c r="L40" s="23">
        <v>168540</v>
      </c>
      <c r="M40" s="23"/>
      <c r="N40" s="23"/>
      <c r="O40" s="23"/>
      <c r="P40" s="23"/>
      <c r="Q40" s="23"/>
      <c r="R40" s="23"/>
      <c r="S40" s="23"/>
      <c r="T40" s="23"/>
      <c r="U40" s="23"/>
      <c r="V40" s="23"/>
      <c r="W40" s="23"/>
    </row>
    <row r="41" ht="21" customHeight="1" spans="1:23">
      <c r="A41" s="135" t="s">
        <v>71</v>
      </c>
      <c r="B41" s="21" t="s">
        <v>229</v>
      </c>
      <c r="C41" s="21" t="s">
        <v>230</v>
      </c>
      <c r="D41" s="21" t="s">
        <v>88</v>
      </c>
      <c r="E41" s="21" t="s">
        <v>89</v>
      </c>
      <c r="F41" s="21" t="s">
        <v>233</v>
      </c>
      <c r="G41" s="21" t="s">
        <v>234</v>
      </c>
      <c r="H41" s="23">
        <v>7112043</v>
      </c>
      <c r="I41" s="23">
        <v>7112043</v>
      </c>
      <c r="J41" s="23"/>
      <c r="K41" s="23"/>
      <c r="L41" s="23">
        <v>7112043</v>
      </c>
      <c r="M41" s="23"/>
      <c r="N41" s="23"/>
      <c r="O41" s="23"/>
      <c r="P41" s="23"/>
      <c r="Q41" s="23"/>
      <c r="R41" s="23"/>
      <c r="S41" s="23"/>
      <c r="T41" s="23"/>
      <c r="U41" s="23"/>
      <c r="V41" s="23"/>
      <c r="W41" s="23"/>
    </row>
    <row r="42" ht="21" customHeight="1" spans="1:23">
      <c r="A42" s="135" t="s">
        <v>71</v>
      </c>
      <c r="B42" s="21" t="s">
        <v>235</v>
      </c>
      <c r="C42" s="21" t="s">
        <v>236</v>
      </c>
      <c r="D42" s="21" t="s">
        <v>215</v>
      </c>
      <c r="E42" s="21" t="s">
        <v>216</v>
      </c>
      <c r="F42" s="21" t="s">
        <v>237</v>
      </c>
      <c r="G42" s="21" t="s">
        <v>238</v>
      </c>
      <c r="H42" s="23"/>
      <c r="I42" s="23"/>
      <c r="J42" s="23"/>
      <c r="K42" s="23"/>
      <c r="L42" s="23"/>
      <c r="M42" s="23"/>
      <c r="N42" s="23"/>
      <c r="O42" s="23"/>
      <c r="P42" s="23"/>
      <c r="Q42" s="23"/>
      <c r="R42" s="23"/>
      <c r="S42" s="23"/>
      <c r="T42" s="23"/>
      <c r="U42" s="23"/>
      <c r="V42" s="23"/>
      <c r="W42" s="23"/>
    </row>
    <row r="43" ht="21" customHeight="1" spans="1:23">
      <c r="A43" s="135" t="s">
        <v>71</v>
      </c>
      <c r="B43" s="21" t="s">
        <v>235</v>
      </c>
      <c r="C43" s="21" t="s">
        <v>236</v>
      </c>
      <c r="D43" s="21" t="s">
        <v>108</v>
      </c>
      <c r="E43" s="21" t="s">
        <v>109</v>
      </c>
      <c r="F43" s="21" t="s">
        <v>237</v>
      </c>
      <c r="G43" s="21" t="s">
        <v>238</v>
      </c>
      <c r="H43" s="23">
        <v>18000</v>
      </c>
      <c r="I43" s="23">
        <v>18000</v>
      </c>
      <c r="J43" s="23"/>
      <c r="K43" s="23"/>
      <c r="L43" s="23">
        <v>18000</v>
      </c>
      <c r="M43" s="23"/>
      <c r="N43" s="23"/>
      <c r="O43" s="23"/>
      <c r="P43" s="23"/>
      <c r="Q43" s="23"/>
      <c r="R43" s="23"/>
      <c r="S43" s="23"/>
      <c r="T43" s="23"/>
      <c r="U43" s="23"/>
      <c r="V43" s="23"/>
      <c r="W43" s="23"/>
    </row>
    <row r="44" ht="21" customHeight="1" spans="1:23">
      <c r="A44" s="135" t="s">
        <v>71</v>
      </c>
      <c r="B44" s="21" t="s">
        <v>239</v>
      </c>
      <c r="C44" s="21" t="s">
        <v>240</v>
      </c>
      <c r="D44" s="21" t="s">
        <v>96</v>
      </c>
      <c r="E44" s="21" t="s">
        <v>97</v>
      </c>
      <c r="F44" s="21" t="s">
        <v>241</v>
      </c>
      <c r="G44" s="21" t="s">
        <v>242</v>
      </c>
      <c r="H44" s="23">
        <v>4245.6</v>
      </c>
      <c r="I44" s="23">
        <v>4245.6</v>
      </c>
      <c r="J44" s="23"/>
      <c r="K44" s="23"/>
      <c r="L44" s="23">
        <v>4245.6</v>
      </c>
      <c r="M44" s="23"/>
      <c r="N44" s="23"/>
      <c r="O44" s="23"/>
      <c r="P44" s="23"/>
      <c r="Q44" s="23"/>
      <c r="R44" s="23"/>
      <c r="S44" s="23"/>
      <c r="T44" s="23"/>
      <c r="U44" s="23"/>
      <c r="V44" s="23"/>
      <c r="W44" s="23"/>
    </row>
    <row r="45" ht="21" customHeight="1" spans="1:23">
      <c r="A45" s="135" t="s">
        <v>71</v>
      </c>
      <c r="B45" s="21" t="s">
        <v>243</v>
      </c>
      <c r="C45" s="21" t="s">
        <v>244</v>
      </c>
      <c r="D45" s="21" t="s">
        <v>104</v>
      </c>
      <c r="E45" s="21" t="s">
        <v>105</v>
      </c>
      <c r="F45" s="21" t="s">
        <v>245</v>
      </c>
      <c r="G45" s="21" t="s">
        <v>246</v>
      </c>
      <c r="H45" s="23">
        <v>330484300</v>
      </c>
      <c r="I45" s="23"/>
      <c r="J45" s="23"/>
      <c r="K45" s="23"/>
      <c r="L45" s="23"/>
      <c r="M45" s="23"/>
      <c r="N45" s="23"/>
      <c r="O45" s="23"/>
      <c r="P45" s="23"/>
      <c r="Q45" s="23"/>
      <c r="R45" s="23">
        <v>330484300</v>
      </c>
      <c r="S45" s="23">
        <v>330484300</v>
      </c>
      <c r="T45" s="23"/>
      <c r="U45" s="23"/>
      <c r="V45" s="23"/>
      <c r="W45" s="23"/>
    </row>
    <row r="46" ht="21" customHeight="1" spans="1:23">
      <c r="A46" s="34" t="s">
        <v>120</v>
      </c>
      <c r="B46" s="136"/>
      <c r="C46" s="136"/>
      <c r="D46" s="136"/>
      <c r="E46" s="136"/>
      <c r="F46" s="136"/>
      <c r="G46" s="137"/>
      <c r="H46" s="23">
        <v>412283673.2</v>
      </c>
      <c r="I46" s="23">
        <v>81799373.2</v>
      </c>
      <c r="J46" s="23"/>
      <c r="K46" s="23"/>
      <c r="L46" s="23">
        <v>81799373.2</v>
      </c>
      <c r="M46" s="23"/>
      <c r="N46" s="23"/>
      <c r="O46" s="23"/>
      <c r="P46" s="23"/>
      <c r="Q46" s="23"/>
      <c r="R46" s="23">
        <v>330484300</v>
      </c>
      <c r="S46" s="23">
        <v>330484300</v>
      </c>
      <c r="T46" s="23"/>
      <c r="U46" s="23"/>
      <c r="V46" s="23"/>
      <c r="W46" s="23"/>
    </row>
  </sheetData>
  <mergeCells count="30">
    <mergeCell ref="A2:W2"/>
    <mergeCell ref="A3:G3"/>
    <mergeCell ref="H4:W4"/>
    <mergeCell ref="I5:M5"/>
    <mergeCell ref="N5:P5"/>
    <mergeCell ref="R5:W5"/>
    <mergeCell ref="A46:G4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rintOptions horizontalCentered="1"/>
  <pageMargins left="0.39" right="0.39" top="0.58" bottom="0.58" header="0.5" footer="0.5"/>
  <pageSetup paperSize="9" scale="4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W83"/>
  <sheetViews>
    <sheetView showZeros="0" workbookViewId="0">
      <selection activeCell="E4" sqref="E4:E7"/>
    </sheetView>
  </sheetViews>
  <sheetFormatPr defaultColWidth="9.14285714285714" defaultRowHeight="14.25" customHeight="1"/>
  <cols>
    <col min="1" max="1" width="12.4190476190476" customWidth="1"/>
    <col min="2" max="2" width="23.7142857142857" customWidth="1"/>
    <col min="3" max="3" width="31.4285714285714" customWidth="1"/>
    <col min="4" max="4" width="16.7142857142857" customWidth="1"/>
    <col min="5" max="5" width="11.1428571428571" customWidth="1"/>
    <col min="6" max="6" width="17.7142857142857" customWidth="1"/>
    <col min="7" max="7" width="9.84761904761905" customWidth="1"/>
    <col min="8" max="8" width="22" customWidth="1"/>
    <col min="9" max="9" width="19.1428571428571" customWidth="1"/>
    <col min="10" max="10" width="16" customWidth="1"/>
    <col min="11" max="11" width="14.4285714285714" customWidth="1"/>
    <col min="12" max="12" width="11.1428571428571" customWidth="1"/>
    <col min="13" max="13" width="10.4285714285714" customWidth="1"/>
    <col min="14" max="14" width="11" customWidth="1"/>
    <col min="15" max="15" width="10.7142857142857" customWidth="1"/>
    <col min="16" max="17" width="8.71428571428571" customWidth="1"/>
    <col min="18" max="18" width="15.5714285714286" customWidth="1"/>
    <col min="19" max="19" width="16.4285714285714" customWidth="1"/>
    <col min="20" max="20" width="12" customWidth="1"/>
    <col min="21" max="21" width="10.1428571428571" customWidth="1"/>
    <col min="22" max="22" width="10.2857142857143" customWidth="1"/>
    <col min="23" max="23" width="11" customWidth="1"/>
  </cols>
  <sheetData>
    <row r="1" ht="15" customHeight="1" spans="1:23">
      <c r="A1" s="1"/>
      <c r="B1" s="3"/>
      <c r="C1" s="1"/>
      <c r="D1" s="1"/>
      <c r="E1" s="2"/>
      <c r="F1" s="2"/>
      <c r="G1" s="2"/>
      <c r="H1" s="2"/>
      <c r="I1" s="3"/>
      <c r="J1" s="3"/>
      <c r="K1" s="3"/>
      <c r="L1" s="3"/>
      <c r="M1" s="3"/>
      <c r="N1" s="3"/>
      <c r="O1" s="3"/>
      <c r="P1" s="3"/>
      <c r="Q1" s="3"/>
      <c r="R1" s="1"/>
      <c r="S1" s="1"/>
      <c r="T1" s="1"/>
      <c r="U1" s="3"/>
      <c r="V1" s="1"/>
      <c r="W1" s="38" t="s">
        <v>247</v>
      </c>
    </row>
    <row r="2" ht="41.25" customHeight="1" spans="1:23">
      <c r="A2" s="5" t="str">
        <f>"2025"&amp;"年部门项目支出预算表"</f>
        <v>2025年部门项目支出预算表</v>
      </c>
      <c r="B2" s="6"/>
      <c r="C2" s="6"/>
      <c r="D2" s="6"/>
      <c r="E2" s="6"/>
      <c r="F2" s="6"/>
      <c r="G2" s="6"/>
      <c r="H2" s="6"/>
      <c r="I2" s="6"/>
      <c r="J2" s="6"/>
      <c r="K2" s="6"/>
      <c r="L2" s="6"/>
      <c r="M2" s="6"/>
      <c r="N2" s="6"/>
      <c r="O2" s="6"/>
      <c r="P2" s="6"/>
      <c r="Q2" s="6"/>
      <c r="R2" s="6"/>
      <c r="S2" s="6"/>
      <c r="T2" s="6"/>
      <c r="U2" s="6"/>
      <c r="V2" s="6"/>
      <c r="W2" s="6"/>
    </row>
    <row r="3" ht="18.75" customHeight="1" spans="1:23">
      <c r="A3" s="7" t="str">
        <f>"单位名称："&amp;"临沧市人民医院"</f>
        <v>单位名称：临沧市人民医院</v>
      </c>
      <c r="B3" s="8"/>
      <c r="C3" s="8"/>
      <c r="D3" s="8"/>
      <c r="E3" s="8"/>
      <c r="F3" s="8"/>
      <c r="G3" s="8"/>
      <c r="H3" s="8"/>
      <c r="I3" s="9"/>
      <c r="J3" s="9"/>
      <c r="K3" s="9"/>
      <c r="L3" s="9"/>
      <c r="M3" s="9"/>
      <c r="N3" s="9"/>
      <c r="O3" s="9"/>
      <c r="P3" s="9"/>
      <c r="Q3" s="9"/>
      <c r="R3" s="1"/>
      <c r="S3" s="1"/>
      <c r="T3" s="1"/>
      <c r="U3" s="3"/>
      <c r="V3" s="1"/>
      <c r="W3" s="38" t="s">
        <v>169</v>
      </c>
    </row>
    <row r="4" ht="18.75" customHeight="1" spans="1:23">
      <c r="A4" s="10" t="s">
        <v>248</v>
      </c>
      <c r="B4" s="11" t="s">
        <v>183</v>
      </c>
      <c r="C4" s="10" t="s">
        <v>184</v>
      </c>
      <c r="D4" s="10" t="s">
        <v>249</v>
      </c>
      <c r="E4" s="11" t="s">
        <v>185</v>
      </c>
      <c r="F4" s="11" t="s">
        <v>186</v>
      </c>
      <c r="G4" s="11" t="s">
        <v>250</v>
      </c>
      <c r="H4" s="11" t="s">
        <v>251</v>
      </c>
      <c r="I4" s="30" t="s">
        <v>56</v>
      </c>
      <c r="J4" s="12" t="s">
        <v>252</v>
      </c>
      <c r="K4" s="13"/>
      <c r="L4" s="13"/>
      <c r="M4" s="14"/>
      <c r="N4" s="12" t="s">
        <v>191</v>
      </c>
      <c r="O4" s="13"/>
      <c r="P4" s="14"/>
      <c r="Q4" s="11" t="s">
        <v>62</v>
      </c>
      <c r="R4" s="12" t="s">
        <v>78</v>
      </c>
      <c r="S4" s="13"/>
      <c r="T4" s="13"/>
      <c r="U4" s="13"/>
      <c r="V4" s="13"/>
      <c r="W4" s="14"/>
    </row>
    <row r="5" ht="18.75" customHeight="1" spans="1:23">
      <c r="A5" s="15"/>
      <c r="B5" s="31"/>
      <c r="C5" s="15"/>
      <c r="D5" s="15"/>
      <c r="E5" s="16"/>
      <c r="F5" s="16"/>
      <c r="G5" s="16"/>
      <c r="H5" s="16"/>
      <c r="I5" s="31"/>
      <c r="J5" s="125" t="s">
        <v>59</v>
      </c>
      <c r="K5" s="126"/>
      <c r="L5" s="11" t="s">
        <v>60</v>
      </c>
      <c r="M5" s="11" t="s">
        <v>61</v>
      </c>
      <c r="N5" s="11" t="s">
        <v>59</v>
      </c>
      <c r="O5" s="11" t="s">
        <v>60</v>
      </c>
      <c r="P5" s="11" t="s">
        <v>61</v>
      </c>
      <c r="Q5" s="16"/>
      <c r="R5" s="11" t="s">
        <v>58</v>
      </c>
      <c r="S5" s="10" t="s">
        <v>65</v>
      </c>
      <c r="T5" s="10" t="s">
        <v>197</v>
      </c>
      <c r="U5" s="10" t="s">
        <v>67</v>
      </c>
      <c r="V5" s="10" t="s">
        <v>68</v>
      </c>
      <c r="W5" s="10" t="s">
        <v>69</v>
      </c>
    </row>
    <row r="6" ht="18.75" customHeight="1" spans="1:23">
      <c r="A6" s="31"/>
      <c r="B6" s="31"/>
      <c r="C6" s="31"/>
      <c r="D6" s="31"/>
      <c r="E6" s="31"/>
      <c r="F6" s="31"/>
      <c r="G6" s="31"/>
      <c r="H6" s="31"/>
      <c r="I6" s="31"/>
      <c r="J6" s="127" t="s">
        <v>58</v>
      </c>
      <c r="K6" s="99"/>
      <c r="L6" s="31"/>
      <c r="M6" s="31"/>
      <c r="N6" s="31"/>
      <c r="O6" s="31"/>
      <c r="P6" s="31"/>
      <c r="Q6" s="31"/>
      <c r="R6" s="31"/>
      <c r="S6" s="128"/>
      <c r="T6" s="128"/>
      <c r="U6" s="128"/>
      <c r="V6" s="128"/>
      <c r="W6" s="128"/>
    </row>
    <row r="7" ht="18.75" customHeight="1" spans="1:23">
      <c r="A7" s="17"/>
      <c r="B7" s="32"/>
      <c r="C7" s="17"/>
      <c r="D7" s="17"/>
      <c r="E7" s="18"/>
      <c r="F7" s="18"/>
      <c r="G7" s="18"/>
      <c r="H7" s="18"/>
      <c r="I7" s="32"/>
      <c r="J7" s="57" t="s">
        <v>58</v>
      </c>
      <c r="K7" s="57" t="s">
        <v>253</v>
      </c>
      <c r="L7" s="18"/>
      <c r="M7" s="18"/>
      <c r="N7" s="18"/>
      <c r="O7" s="18"/>
      <c r="P7" s="18"/>
      <c r="Q7" s="18"/>
      <c r="R7" s="18"/>
      <c r="S7" s="18"/>
      <c r="T7" s="18"/>
      <c r="U7" s="32"/>
      <c r="V7" s="18"/>
      <c r="W7" s="18"/>
    </row>
    <row r="8" ht="18.75" customHeight="1" spans="1:23">
      <c r="A8" s="123">
        <v>1</v>
      </c>
      <c r="B8" s="123">
        <v>2</v>
      </c>
      <c r="C8" s="123">
        <v>3</v>
      </c>
      <c r="D8" s="123">
        <v>4</v>
      </c>
      <c r="E8" s="123">
        <v>5</v>
      </c>
      <c r="F8" s="123">
        <v>6</v>
      </c>
      <c r="G8" s="123">
        <v>7</v>
      </c>
      <c r="H8" s="123">
        <v>8</v>
      </c>
      <c r="I8" s="123">
        <v>9</v>
      </c>
      <c r="J8" s="123">
        <v>10</v>
      </c>
      <c r="K8" s="123">
        <v>11</v>
      </c>
      <c r="L8" s="123">
        <v>12</v>
      </c>
      <c r="M8" s="123">
        <v>13</v>
      </c>
      <c r="N8" s="123">
        <v>14</v>
      </c>
      <c r="O8" s="123">
        <v>15</v>
      </c>
      <c r="P8" s="123">
        <v>16</v>
      </c>
      <c r="Q8" s="123">
        <v>17</v>
      </c>
      <c r="R8" s="123">
        <v>18</v>
      </c>
      <c r="S8" s="123">
        <v>19</v>
      </c>
      <c r="T8" s="123">
        <v>20</v>
      </c>
      <c r="U8" s="123">
        <v>21</v>
      </c>
      <c r="V8" s="123">
        <v>22</v>
      </c>
      <c r="W8" s="123">
        <v>23</v>
      </c>
    </row>
    <row r="9" ht="18.75" customHeight="1" spans="1:23">
      <c r="A9" s="21"/>
      <c r="B9" s="21"/>
      <c r="C9" s="21" t="s">
        <v>254</v>
      </c>
      <c r="D9" s="21"/>
      <c r="E9" s="21"/>
      <c r="F9" s="21"/>
      <c r="G9" s="21"/>
      <c r="H9" s="21"/>
      <c r="I9" s="23">
        <v>128000</v>
      </c>
      <c r="J9" s="23">
        <v>128000</v>
      </c>
      <c r="K9" s="23">
        <v>128000</v>
      </c>
      <c r="L9" s="23"/>
      <c r="M9" s="23"/>
      <c r="N9" s="23"/>
      <c r="O9" s="23"/>
      <c r="P9" s="23"/>
      <c r="Q9" s="23"/>
      <c r="R9" s="23"/>
      <c r="S9" s="23"/>
      <c r="T9" s="23"/>
      <c r="U9" s="23"/>
      <c r="V9" s="23"/>
      <c r="W9" s="23"/>
    </row>
    <row r="10" ht="18.75" customHeight="1" spans="1:23">
      <c r="A10" s="124" t="s">
        <v>255</v>
      </c>
      <c r="B10" s="124" t="s">
        <v>256</v>
      </c>
      <c r="C10" s="21" t="s">
        <v>254</v>
      </c>
      <c r="D10" s="124" t="s">
        <v>71</v>
      </c>
      <c r="E10" s="124" t="s">
        <v>102</v>
      </c>
      <c r="F10" s="124" t="s">
        <v>103</v>
      </c>
      <c r="G10" s="124" t="s">
        <v>257</v>
      </c>
      <c r="H10" s="124" t="s">
        <v>258</v>
      </c>
      <c r="I10" s="23">
        <v>1000</v>
      </c>
      <c r="J10" s="23">
        <v>1000</v>
      </c>
      <c r="K10" s="23">
        <v>1000</v>
      </c>
      <c r="L10" s="23"/>
      <c r="M10" s="23"/>
      <c r="N10" s="23"/>
      <c r="O10" s="23"/>
      <c r="P10" s="23"/>
      <c r="Q10" s="23"/>
      <c r="R10" s="23"/>
      <c r="S10" s="23"/>
      <c r="T10" s="23"/>
      <c r="U10" s="23"/>
      <c r="V10" s="23"/>
      <c r="W10" s="23"/>
    </row>
    <row r="11" ht="18.75" customHeight="1" spans="1:23">
      <c r="A11" s="124" t="s">
        <v>255</v>
      </c>
      <c r="B11" s="124" t="s">
        <v>256</v>
      </c>
      <c r="C11" s="21" t="s">
        <v>254</v>
      </c>
      <c r="D11" s="124" t="s">
        <v>71</v>
      </c>
      <c r="E11" s="124" t="s">
        <v>102</v>
      </c>
      <c r="F11" s="124" t="s">
        <v>103</v>
      </c>
      <c r="G11" s="124" t="s">
        <v>259</v>
      </c>
      <c r="H11" s="124" t="s">
        <v>260</v>
      </c>
      <c r="I11" s="23">
        <v>20000</v>
      </c>
      <c r="J11" s="23">
        <v>20000</v>
      </c>
      <c r="K11" s="23">
        <v>20000</v>
      </c>
      <c r="L11" s="23"/>
      <c r="M11" s="23"/>
      <c r="N11" s="23"/>
      <c r="O11" s="23"/>
      <c r="P11" s="23"/>
      <c r="Q11" s="23"/>
      <c r="R11" s="23"/>
      <c r="S11" s="23"/>
      <c r="T11" s="23"/>
      <c r="U11" s="23"/>
      <c r="V11" s="23"/>
      <c r="W11" s="23"/>
    </row>
    <row r="12" ht="18.75" customHeight="1" spans="1:23">
      <c r="A12" s="124" t="s">
        <v>255</v>
      </c>
      <c r="B12" s="124" t="s">
        <v>256</v>
      </c>
      <c r="C12" s="21" t="s">
        <v>254</v>
      </c>
      <c r="D12" s="124" t="s">
        <v>71</v>
      </c>
      <c r="E12" s="124" t="s">
        <v>102</v>
      </c>
      <c r="F12" s="124" t="s">
        <v>103</v>
      </c>
      <c r="G12" s="124" t="s">
        <v>261</v>
      </c>
      <c r="H12" s="124" t="s">
        <v>262</v>
      </c>
      <c r="I12" s="23">
        <v>6000</v>
      </c>
      <c r="J12" s="23">
        <v>6000</v>
      </c>
      <c r="K12" s="23">
        <v>6000</v>
      </c>
      <c r="L12" s="23"/>
      <c r="M12" s="23"/>
      <c r="N12" s="23"/>
      <c r="O12" s="23"/>
      <c r="P12" s="23"/>
      <c r="Q12" s="23"/>
      <c r="R12" s="23"/>
      <c r="S12" s="23"/>
      <c r="T12" s="23"/>
      <c r="U12" s="23"/>
      <c r="V12" s="23"/>
      <c r="W12" s="23"/>
    </row>
    <row r="13" ht="18.75" customHeight="1" spans="1:23">
      <c r="A13" s="124" t="s">
        <v>255</v>
      </c>
      <c r="B13" s="124" t="s">
        <v>256</v>
      </c>
      <c r="C13" s="21" t="s">
        <v>254</v>
      </c>
      <c r="D13" s="124" t="s">
        <v>71</v>
      </c>
      <c r="E13" s="124" t="s">
        <v>102</v>
      </c>
      <c r="F13" s="124" t="s">
        <v>103</v>
      </c>
      <c r="G13" s="124" t="s">
        <v>263</v>
      </c>
      <c r="H13" s="124" t="s">
        <v>264</v>
      </c>
      <c r="I13" s="23">
        <v>14000</v>
      </c>
      <c r="J13" s="23">
        <v>14000</v>
      </c>
      <c r="K13" s="23">
        <v>14000</v>
      </c>
      <c r="L13" s="23"/>
      <c r="M13" s="23"/>
      <c r="N13" s="23"/>
      <c r="O13" s="23"/>
      <c r="P13" s="23"/>
      <c r="Q13" s="23"/>
      <c r="R13" s="23"/>
      <c r="S13" s="23"/>
      <c r="T13" s="23"/>
      <c r="U13" s="23"/>
      <c r="V13" s="23"/>
      <c r="W13" s="23"/>
    </row>
    <row r="14" ht="18.75" customHeight="1" spans="1:23">
      <c r="A14" s="124" t="s">
        <v>255</v>
      </c>
      <c r="B14" s="124" t="s">
        <v>256</v>
      </c>
      <c r="C14" s="21" t="s">
        <v>254</v>
      </c>
      <c r="D14" s="124" t="s">
        <v>71</v>
      </c>
      <c r="E14" s="124" t="s">
        <v>102</v>
      </c>
      <c r="F14" s="124" t="s">
        <v>103</v>
      </c>
      <c r="G14" s="124" t="s">
        <v>263</v>
      </c>
      <c r="H14" s="124" t="s">
        <v>264</v>
      </c>
      <c r="I14" s="23">
        <v>36000</v>
      </c>
      <c r="J14" s="23">
        <v>36000</v>
      </c>
      <c r="K14" s="23">
        <v>36000</v>
      </c>
      <c r="L14" s="23"/>
      <c r="M14" s="23"/>
      <c r="N14" s="23"/>
      <c r="O14" s="23"/>
      <c r="P14" s="23"/>
      <c r="Q14" s="23"/>
      <c r="R14" s="23"/>
      <c r="S14" s="23"/>
      <c r="T14" s="23"/>
      <c r="U14" s="23"/>
      <c r="V14" s="23"/>
      <c r="W14" s="23"/>
    </row>
    <row r="15" ht="18.75" customHeight="1" spans="1:23">
      <c r="A15" s="124" t="s">
        <v>255</v>
      </c>
      <c r="B15" s="124" t="s">
        <v>256</v>
      </c>
      <c r="C15" s="21" t="s">
        <v>254</v>
      </c>
      <c r="D15" s="124" t="s">
        <v>71</v>
      </c>
      <c r="E15" s="124" t="s">
        <v>102</v>
      </c>
      <c r="F15" s="124" t="s">
        <v>103</v>
      </c>
      <c r="G15" s="124" t="s">
        <v>265</v>
      </c>
      <c r="H15" s="124" t="s">
        <v>266</v>
      </c>
      <c r="I15" s="23">
        <v>15000</v>
      </c>
      <c r="J15" s="23">
        <v>15000</v>
      </c>
      <c r="K15" s="23">
        <v>15000</v>
      </c>
      <c r="L15" s="23"/>
      <c r="M15" s="23"/>
      <c r="N15" s="23"/>
      <c r="O15" s="23"/>
      <c r="P15" s="23"/>
      <c r="Q15" s="23"/>
      <c r="R15" s="23"/>
      <c r="S15" s="23"/>
      <c r="T15" s="23"/>
      <c r="U15" s="23"/>
      <c r="V15" s="23"/>
      <c r="W15" s="23"/>
    </row>
    <row r="16" ht="18.75" customHeight="1" spans="1:23">
      <c r="A16" s="124" t="s">
        <v>255</v>
      </c>
      <c r="B16" s="124" t="s">
        <v>256</v>
      </c>
      <c r="C16" s="21" t="s">
        <v>254</v>
      </c>
      <c r="D16" s="124" t="s">
        <v>71</v>
      </c>
      <c r="E16" s="124" t="s">
        <v>102</v>
      </c>
      <c r="F16" s="124" t="s">
        <v>103</v>
      </c>
      <c r="G16" s="124" t="s">
        <v>267</v>
      </c>
      <c r="H16" s="124" t="s">
        <v>268</v>
      </c>
      <c r="I16" s="23">
        <v>10000</v>
      </c>
      <c r="J16" s="23">
        <v>10000</v>
      </c>
      <c r="K16" s="23">
        <v>10000</v>
      </c>
      <c r="L16" s="23"/>
      <c r="M16" s="23"/>
      <c r="N16" s="23"/>
      <c r="O16" s="23"/>
      <c r="P16" s="23"/>
      <c r="Q16" s="23"/>
      <c r="R16" s="23"/>
      <c r="S16" s="23"/>
      <c r="T16" s="23"/>
      <c r="U16" s="23"/>
      <c r="V16" s="23"/>
      <c r="W16" s="23"/>
    </row>
    <row r="17" ht="18.75" customHeight="1" spans="1:23">
      <c r="A17" s="124" t="s">
        <v>255</v>
      </c>
      <c r="B17" s="124" t="s">
        <v>256</v>
      </c>
      <c r="C17" s="21" t="s">
        <v>254</v>
      </c>
      <c r="D17" s="124" t="s">
        <v>71</v>
      </c>
      <c r="E17" s="124" t="s">
        <v>102</v>
      </c>
      <c r="F17" s="124" t="s">
        <v>103</v>
      </c>
      <c r="G17" s="124" t="s">
        <v>269</v>
      </c>
      <c r="H17" s="124" t="s">
        <v>270</v>
      </c>
      <c r="I17" s="23">
        <v>6000</v>
      </c>
      <c r="J17" s="23">
        <v>6000</v>
      </c>
      <c r="K17" s="23">
        <v>6000</v>
      </c>
      <c r="L17" s="23"/>
      <c r="M17" s="23"/>
      <c r="N17" s="23"/>
      <c r="O17" s="23"/>
      <c r="P17" s="23"/>
      <c r="Q17" s="23"/>
      <c r="R17" s="23"/>
      <c r="S17" s="23"/>
      <c r="T17" s="23"/>
      <c r="U17" s="23"/>
      <c r="V17" s="23"/>
      <c r="W17" s="23"/>
    </row>
    <row r="18" ht="18.75" customHeight="1" spans="1:23">
      <c r="A18" s="124" t="s">
        <v>255</v>
      </c>
      <c r="B18" s="124" t="s">
        <v>256</v>
      </c>
      <c r="C18" s="21" t="s">
        <v>254</v>
      </c>
      <c r="D18" s="124" t="s">
        <v>71</v>
      </c>
      <c r="E18" s="124" t="s">
        <v>102</v>
      </c>
      <c r="F18" s="124" t="s">
        <v>103</v>
      </c>
      <c r="G18" s="124" t="s">
        <v>241</v>
      </c>
      <c r="H18" s="124" t="s">
        <v>242</v>
      </c>
      <c r="I18" s="23">
        <v>20000</v>
      </c>
      <c r="J18" s="23">
        <v>20000</v>
      </c>
      <c r="K18" s="23">
        <v>20000</v>
      </c>
      <c r="L18" s="23"/>
      <c r="M18" s="23"/>
      <c r="N18" s="23"/>
      <c r="O18" s="23"/>
      <c r="P18" s="23"/>
      <c r="Q18" s="23"/>
      <c r="R18" s="23"/>
      <c r="S18" s="23"/>
      <c r="T18" s="23"/>
      <c r="U18" s="23"/>
      <c r="V18" s="23"/>
      <c r="W18" s="23"/>
    </row>
    <row r="19" ht="18.75" customHeight="1" spans="1:23">
      <c r="A19" s="24"/>
      <c r="B19" s="24"/>
      <c r="C19" s="21" t="s">
        <v>271</v>
      </c>
      <c r="D19" s="24"/>
      <c r="E19" s="24"/>
      <c r="F19" s="24"/>
      <c r="G19" s="24"/>
      <c r="H19" s="24"/>
      <c r="I19" s="23">
        <v>1700000</v>
      </c>
      <c r="J19" s="23">
        <v>1700000</v>
      </c>
      <c r="K19" s="23">
        <v>1700000</v>
      </c>
      <c r="L19" s="23"/>
      <c r="M19" s="23"/>
      <c r="N19" s="23"/>
      <c r="O19" s="23"/>
      <c r="P19" s="23"/>
      <c r="Q19" s="23"/>
      <c r="R19" s="23"/>
      <c r="S19" s="23"/>
      <c r="T19" s="23"/>
      <c r="U19" s="23"/>
      <c r="V19" s="23"/>
      <c r="W19" s="23"/>
    </row>
    <row r="20" ht="18.75" customHeight="1" spans="1:23">
      <c r="A20" s="124" t="s">
        <v>272</v>
      </c>
      <c r="B20" s="124" t="s">
        <v>273</v>
      </c>
      <c r="C20" s="21" t="s">
        <v>271</v>
      </c>
      <c r="D20" s="124" t="s">
        <v>71</v>
      </c>
      <c r="E20" s="124" t="s">
        <v>112</v>
      </c>
      <c r="F20" s="124" t="s">
        <v>113</v>
      </c>
      <c r="G20" s="124" t="s">
        <v>237</v>
      </c>
      <c r="H20" s="124" t="s">
        <v>238</v>
      </c>
      <c r="I20" s="23">
        <v>1565000</v>
      </c>
      <c r="J20" s="23">
        <v>1565000</v>
      </c>
      <c r="K20" s="23">
        <v>1565000</v>
      </c>
      <c r="L20" s="23"/>
      <c r="M20" s="23"/>
      <c r="N20" s="23"/>
      <c r="O20" s="23"/>
      <c r="P20" s="23"/>
      <c r="Q20" s="23"/>
      <c r="R20" s="23"/>
      <c r="S20" s="23"/>
      <c r="T20" s="23"/>
      <c r="U20" s="23"/>
      <c r="V20" s="23"/>
      <c r="W20" s="23"/>
    </row>
    <row r="21" ht="18.75" customHeight="1" spans="1:23">
      <c r="A21" s="124" t="s">
        <v>272</v>
      </c>
      <c r="B21" s="124" t="s">
        <v>273</v>
      </c>
      <c r="C21" s="21" t="s">
        <v>271</v>
      </c>
      <c r="D21" s="124" t="s">
        <v>71</v>
      </c>
      <c r="E21" s="124" t="s">
        <v>112</v>
      </c>
      <c r="F21" s="124" t="s">
        <v>113</v>
      </c>
      <c r="G21" s="124" t="s">
        <v>237</v>
      </c>
      <c r="H21" s="124" t="s">
        <v>238</v>
      </c>
      <c r="I21" s="23">
        <v>135000</v>
      </c>
      <c r="J21" s="23">
        <v>135000</v>
      </c>
      <c r="K21" s="23">
        <v>135000</v>
      </c>
      <c r="L21" s="23"/>
      <c r="M21" s="23"/>
      <c r="N21" s="23"/>
      <c r="O21" s="23"/>
      <c r="P21" s="23"/>
      <c r="Q21" s="23"/>
      <c r="R21" s="23"/>
      <c r="S21" s="23"/>
      <c r="T21" s="23"/>
      <c r="U21" s="23"/>
      <c r="V21" s="23"/>
      <c r="W21" s="23"/>
    </row>
    <row r="22" ht="18.75" customHeight="1" spans="1:23">
      <c r="A22" s="24"/>
      <c r="B22" s="24"/>
      <c r="C22" s="21" t="s">
        <v>274</v>
      </c>
      <c r="D22" s="24"/>
      <c r="E22" s="24"/>
      <c r="F22" s="24"/>
      <c r="G22" s="24"/>
      <c r="H22" s="24"/>
      <c r="I22" s="23">
        <v>901000</v>
      </c>
      <c r="J22" s="23"/>
      <c r="K22" s="23"/>
      <c r="L22" s="23"/>
      <c r="M22" s="23"/>
      <c r="N22" s="23"/>
      <c r="O22" s="23"/>
      <c r="P22" s="23"/>
      <c r="Q22" s="23"/>
      <c r="R22" s="23">
        <v>901000</v>
      </c>
      <c r="S22" s="23">
        <v>901000</v>
      </c>
      <c r="T22" s="23"/>
      <c r="U22" s="23"/>
      <c r="V22" s="23"/>
      <c r="W22" s="23"/>
    </row>
    <row r="23" ht="18.75" customHeight="1" spans="1:23">
      <c r="A23" s="124" t="s">
        <v>255</v>
      </c>
      <c r="B23" s="124" t="s">
        <v>275</v>
      </c>
      <c r="C23" s="21" t="s">
        <v>274</v>
      </c>
      <c r="D23" s="124" t="s">
        <v>71</v>
      </c>
      <c r="E23" s="124" t="s">
        <v>104</v>
      </c>
      <c r="F23" s="124" t="s">
        <v>105</v>
      </c>
      <c r="G23" s="124" t="s">
        <v>276</v>
      </c>
      <c r="H23" s="124" t="s">
        <v>277</v>
      </c>
      <c r="I23" s="23">
        <v>150000</v>
      </c>
      <c r="J23" s="23"/>
      <c r="K23" s="23"/>
      <c r="L23" s="23"/>
      <c r="M23" s="23"/>
      <c r="N23" s="23"/>
      <c r="O23" s="23"/>
      <c r="P23" s="23"/>
      <c r="Q23" s="23"/>
      <c r="R23" s="23">
        <v>150000</v>
      </c>
      <c r="S23" s="23">
        <v>150000</v>
      </c>
      <c r="T23" s="23"/>
      <c r="U23" s="23"/>
      <c r="V23" s="23"/>
      <c r="W23" s="23"/>
    </row>
    <row r="24" ht="18.75" customHeight="1" spans="1:23">
      <c r="A24" s="124" t="s">
        <v>255</v>
      </c>
      <c r="B24" s="124" t="s">
        <v>275</v>
      </c>
      <c r="C24" s="21" t="s">
        <v>274</v>
      </c>
      <c r="D24" s="124" t="s">
        <v>71</v>
      </c>
      <c r="E24" s="124" t="s">
        <v>104</v>
      </c>
      <c r="F24" s="124" t="s">
        <v>105</v>
      </c>
      <c r="G24" s="124" t="s">
        <v>278</v>
      </c>
      <c r="H24" s="124" t="s">
        <v>174</v>
      </c>
      <c r="I24" s="23">
        <v>351000</v>
      </c>
      <c r="J24" s="23"/>
      <c r="K24" s="23"/>
      <c r="L24" s="23"/>
      <c r="M24" s="23"/>
      <c r="N24" s="23"/>
      <c r="O24" s="23"/>
      <c r="P24" s="23"/>
      <c r="Q24" s="23"/>
      <c r="R24" s="23">
        <v>351000</v>
      </c>
      <c r="S24" s="23">
        <v>351000</v>
      </c>
      <c r="T24" s="23"/>
      <c r="U24" s="23"/>
      <c r="V24" s="23"/>
      <c r="W24" s="23"/>
    </row>
    <row r="25" ht="18.75" customHeight="1" spans="1:23">
      <c r="A25" s="124" t="s">
        <v>255</v>
      </c>
      <c r="B25" s="124" t="s">
        <v>275</v>
      </c>
      <c r="C25" s="21" t="s">
        <v>274</v>
      </c>
      <c r="D25" s="124" t="s">
        <v>71</v>
      </c>
      <c r="E25" s="124" t="s">
        <v>104</v>
      </c>
      <c r="F25" s="124" t="s">
        <v>105</v>
      </c>
      <c r="G25" s="124" t="s">
        <v>279</v>
      </c>
      <c r="H25" s="124" t="s">
        <v>280</v>
      </c>
      <c r="I25" s="23">
        <v>250000</v>
      </c>
      <c r="J25" s="23"/>
      <c r="K25" s="23"/>
      <c r="L25" s="23"/>
      <c r="M25" s="23"/>
      <c r="N25" s="23"/>
      <c r="O25" s="23"/>
      <c r="P25" s="23"/>
      <c r="Q25" s="23"/>
      <c r="R25" s="23">
        <v>250000</v>
      </c>
      <c r="S25" s="23">
        <v>250000</v>
      </c>
      <c r="T25" s="23"/>
      <c r="U25" s="23"/>
      <c r="V25" s="23"/>
      <c r="W25" s="23"/>
    </row>
    <row r="26" ht="18.75" customHeight="1" spans="1:23">
      <c r="A26" s="124" t="s">
        <v>255</v>
      </c>
      <c r="B26" s="124" t="s">
        <v>275</v>
      </c>
      <c r="C26" s="21" t="s">
        <v>274</v>
      </c>
      <c r="D26" s="124" t="s">
        <v>71</v>
      </c>
      <c r="E26" s="124" t="s">
        <v>104</v>
      </c>
      <c r="F26" s="124" t="s">
        <v>105</v>
      </c>
      <c r="G26" s="124" t="s">
        <v>281</v>
      </c>
      <c r="H26" s="124" t="s">
        <v>282</v>
      </c>
      <c r="I26" s="23">
        <v>150000</v>
      </c>
      <c r="J26" s="23"/>
      <c r="K26" s="23"/>
      <c r="L26" s="23"/>
      <c r="M26" s="23"/>
      <c r="N26" s="23"/>
      <c r="O26" s="23"/>
      <c r="P26" s="23"/>
      <c r="Q26" s="23"/>
      <c r="R26" s="23">
        <v>150000</v>
      </c>
      <c r="S26" s="23">
        <v>150000</v>
      </c>
      <c r="T26" s="23"/>
      <c r="U26" s="23"/>
      <c r="V26" s="23"/>
      <c r="W26" s="23"/>
    </row>
    <row r="27" ht="18.75" customHeight="1" spans="1:23">
      <c r="A27" s="24"/>
      <c r="B27" s="24"/>
      <c r="C27" s="21" t="s">
        <v>283</v>
      </c>
      <c r="D27" s="24"/>
      <c r="E27" s="24"/>
      <c r="F27" s="24"/>
      <c r="G27" s="24"/>
      <c r="H27" s="24"/>
      <c r="I27" s="23">
        <v>330000</v>
      </c>
      <c r="J27" s="23">
        <v>330000</v>
      </c>
      <c r="K27" s="23">
        <v>330000</v>
      </c>
      <c r="L27" s="23"/>
      <c r="M27" s="23"/>
      <c r="N27" s="23"/>
      <c r="O27" s="23"/>
      <c r="P27" s="23"/>
      <c r="Q27" s="23"/>
      <c r="R27" s="23"/>
      <c r="S27" s="23"/>
      <c r="T27" s="23"/>
      <c r="U27" s="23"/>
      <c r="V27" s="23"/>
      <c r="W27" s="23"/>
    </row>
    <row r="28" ht="18.75" customHeight="1" spans="1:23">
      <c r="A28" s="124" t="s">
        <v>272</v>
      </c>
      <c r="B28" s="124" t="s">
        <v>284</v>
      </c>
      <c r="C28" s="21" t="s">
        <v>283</v>
      </c>
      <c r="D28" s="124" t="s">
        <v>71</v>
      </c>
      <c r="E28" s="124" t="s">
        <v>102</v>
      </c>
      <c r="F28" s="124" t="s">
        <v>103</v>
      </c>
      <c r="G28" s="124" t="s">
        <v>285</v>
      </c>
      <c r="H28" s="124" t="s">
        <v>286</v>
      </c>
      <c r="I28" s="23">
        <v>330000</v>
      </c>
      <c r="J28" s="23">
        <v>330000</v>
      </c>
      <c r="K28" s="23">
        <v>330000</v>
      </c>
      <c r="L28" s="23"/>
      <c r="M28" s="23"/>
      <c r="N28" s="23"/>
      <c r="O28" s="23"/>
      <c r="P28" s="23"/>
      <c r="Q28" s="23"/>
      <c r="R28" s="23"/>
      <c r="S28" s="23"/>
      <c r="T28" s="23"/>
      <c r="U28" s="23"/>
      <c r="V28" s="23"/>
      <c r="W28" s="23"/>
    </row>
    <row r="29" ht="18.75" customHeight="1" spans="1:23">
      <c r="A29" s="24"/>
      <c r="B29" s="24"/>
      <c r="C29" s="21" t="s">
        <v>287</v>
      </c>
      <c r="D29" s="24"/>
      <c r="E29" s="24"/>
      <c r="F29" s="24"/>
      <c r="G29" s="24"/>
      <c r="H29" s="24"/>
      <c r="I29" s="23">
        <v>150115000</v>
      </c>
      <c r="J29" s="23"/>
      <c r="K29" s="23"/>
      <c r="L29" s="23"/>
      <c r="M29" s="23"/>
      <c r="N29" s="23"/>
      <c r="O29" s="23"/>
      <c r="P29" s="23"/>
      <c r="Q29" s="23"/>
      <c r="R29" s="23">
        <v>150115000</v>
      </c>
      <c r="S29" s="23">
        <v>150115000</v>
      </c>
      <c r="T29" s="23"/>
      <c r="U29" s="23"/>
      <c r="V29" s="23"/>
      <c r="W29" s="23"/>
    </row>
    <row r="30" ht="18.75" customHeight="1" spans="1:23">
      <c r="A30" s="124" t="s">
        <v>272</v>
      </c>
      <c r="B30" s="124" t="s">
        <v>288</v>
      </c>
      <c r="C30" s="21" t="s">
        <v>287</v>
      </c>
      <c r="D30" s="124" t="s">
        <v>71</v>
      </c>
      <c r="E30" s="124" t="s">
        <v>104</v>
      </c>
      <c r="F30" s="124" t="s">
        <v>105</v>
      </c>
      <c r="G30" s="124" t="s">
        <v>289</v>
      </c>
      <c r="H30" s="124" t="s">
        <v>290</v>
      </c>
      <c r="I30" s="23">
        <v>8250000</v>
      </c>
      <c r="J30" s="23"/>
      <c r="K30" s="23"/>
      <c r="L30" s="23"/>
      <c r="M30" s="23"/>
      <c r="N30" s="23"/>
      <c r="O30" s="23"/>
      <c r="P30" s="23"/>
      <c r="Q30" s="23"/>
      <c r="R30" s="23">
        <v>8250000</v>
      </c>
      <c r="S30" s="23">
        <v>8250000</v>
      </c>
      <c r="T30" s="23"/>
      <c r="U30" s="23"/>
      <c r="V30" s="23"/>
      <c r="W30" s="23"/>
    </row>
    <row r="31" ht="18.75" customHeight="1" spans="1:23">
      <c r="A31" s="124" t="s">
        <v>272</v>
      </c>
      <c r="B31" s="124" t="s">
        <v>288</v>
      </c>
      <c r="C31" s="21" t="s">
        <v>287</v>
      </c>
      <c r="D31" s="124" t="s">
        <v>71</v>
      </c>
      <c r="E31" s="124" t="s">
        <v>104</v>
      </c>
      <c r="F31" s="124" t="s">
        <v>105</v>
      </c>
      <c r="G31" s="124" t="s">
        <v>261</v>
      </c>
      <c r="H31" s="124" t="s">
        <v>262</v>
      </c>
      <c r="I31" s="23">
        <v>5825000</v>
      </c>
      <c r="J31" s="23"/>
      <c r="K31" s="23"/>
      <c r="L31" s="23"/>
      <c r="M31" s="23"/>
      <c r="N31" s="23"/>
      <c r="O31" s="23"/>
      <c r="P31" s="23"/>
      <c r="Q31" s="23"/>
      <c r="R31" s="23">
        <v>5825000</v>
      </c>
      <c r="S31" s="23">
        <v>5825000</v>
      </c>
      <c r="T31" s="23"/>
      <c r="U31" s="23"/>
      <c r="V31" s="23"/>
      <c r="W31" s="23"/>
    </row>
    <row r="32" ht="18.75" customHeight="1" spans="1:23">
      <c r="A32" s="124" t="s">
        <v>272</v>
      </c>
      <c r="B32" s="124" t="s">
        <v>288</v>
      </c>
      <c r="C32" s="21" t="s">
        <v>287</v>
      </c>
      <c r="D32" s="124" t="s">
        <v>71</v>
      </c>
      <c r="E32" s="124" t="s">
        <v>104</v>
      </c>
      <c r="F32" s="124" t="s">
        <v>105</v>
      </c>
      <c r="G32" s="124" t="s">
        <v>261</v>
      </c>
      <c r="H32" s="124" t="s">
        <v>262</v>
      </c>
      <c r="I32" s="23">
        <v>3200000</v>
      </c>
      <c r="J32" s="23"/>
      <c r="K32" s="23"/>
      <c r="L32" s="23"/>
      <c r="M32" s="23"/>
      <c r="N32" s="23"/>
      <c r="O32" s="23"/>
      <c r="P32" s="23"/>
      <c r="Q32" s="23"/>
      <c r="R32" s="23">
        <v>3200000</v>
      </c>
      <c r="S32" s="23">
        <v>3200000</v>
      </c>
      <c r="T32" s="23"/>
      <c r="U32" s="23"/>
      <c r="V32" s="23"/>
      <c r="W32" s="23"/>
    </row>
    <row r="33" ht="18.75" customHeight="1" spans="1:23">
      <c r="A33" s="124" t="s">
        <v>272</v>
      </c>
      <c r="B33" s="124" t="s">
        <v>288</v>
      </c>
      <c r="C33" s="21" t="s">
        <v>287</v>
      </c>
      <c r="D33" s="124" t="s">
        <v>71</v>
      </c>
      <c r="E33" s="124" t="s">
        <v>104</v>
      </c>
      <c r="F33" s="124" t="s">
        <v>105</v>
      </c>
      <c r="G33" s="124" t="s">
        <v>261</v>
      </c>
      <c r="H33" s="124" t="s">
        <v>262</v>
      </c>
      <c r="I33" s="23">
        <v>3450000</v>
      </c>
      <c r="J33" s="23"/>
      <c r="K33" s="23"/>
      <c r="L33" s="23"/>
      <c r="M33" s="23"/>
      <c r="N33" s="23"/>
      <c r="O33" s="23"/>
      <c r="P33" s="23"/>
      <c r="Q33" s="23"/>
      <c r="R33" s="23">
        <v>3450000</v>
      </c>
      <c r="S33" s="23">
        <v>3450000</v>
      </c>
      <c r="T33" s="23"/>
      <c r="U33" s="23"/>
      <c r="V33" s="23"/>
      <c r="W33" s="23"/>
    </row>
    <row r="34" ht="18.75" customHeight="1" spans="1:23">
      <c r="A34" s="124" t="s">
        <v>272</v>
      </c>
      <c r="B34" s="124" t="s">
        <v>288</v>
      </c>
      <c r="C34" s="21" t="s">
        <v>287</v>
      </c>
      <c r="D34" s="124" t="s">
        <v>71</v>
      </c>
      <c r="E34" s="124" t="s">
        <v>104</v>
      </c>
      <c r="F34" s="124" t="s">
        <v>105</v>
      </c>
      <c r="G34" s="124" t="s">
        <v>269</v>
      </c>
      <c r="H34" s="124" t="s">
        <v>270</v>
      </c>
      <c r="I34" s="23">
        <v>18000000</v>
      </c>
      <c r="J34" s="23"/>
      <c r="K34" s="23"/>
      <c r="L34" s="23"/>
      <c r="M34" s="23"/>
      <c r="N34" s="23"/>
      <c r="O34" s="23"/>
      <c r="P34" s="23"/>
      <c r="Q34" s="23"/>
      <c r="R34" s="23">
        <v>18000000</v>
      </c>
      <c r="S34" s="23">
        <v>18000000</v>
      </c>
      <c r="T34" s="23"/>
      <c r="U34" s="23"/>
      <c r="V34" s="23"/>
      <c r="W34" s="23"/>
    </row>
    <row r="35" ht="18.75" customHeight="1" spans="1:23">
      <c r="A35" s="124" t="s">
        <v>272</v>
      </c>
      <c r="B35" s="124" t="s">
        <v>288</v>
      </c>
      <c r="C35" s="21" t="s">
        <v>287</v>
      </c>
      <c r="D35" s="124" t="s">
        <v>71</v>
      </c>
      <c r="E35" s="124" t="s">
        <v>104</v>
      </c>
      <c r="F35" s="124" t="s">
        <v>105</v>
      </c>
      <c r="G35" s="124" t="s">
        <v>269</v>
      </c>
      <c r="H35" s="124" t="s">
        <v>270</v>
      </c>
      <c r="I35" s="23">
        <v>1260000</v>
      </c>
      <c r="J35" s="23"/>
      <c r="K35" s="23"/>
      <c r="L35" s="23"/>
      <c r="M35" s="23"/>
      <c r="N35" s="23"/>
      <c r="O35" s="23"/>
      <c r="P35" s="23"/>
      <c r="Q35" s="23"/>
      <c r="R35" s="23">
        <v>1260000</v>
      </c>
      <c r="S35" s="23">
        <v>1260000</v>
      </c>
      <c r="T35" s="23"/>
      <c r="U35" s="23"/>
      <c r="V35" s="23"/>
      <c r="W35" s="23"/>
    </row>
    <row r="36" ht="18.75" customHeight="1" spans="1:23">
      <c r="A36" s="124" t="s">
        <v>272</v>
      </c>
      <c r="B36" s="124" t="s">
        <v>288</v>
      </c>
      <c r="C36" s="21" t="s">
        <v>287</v>
      </c>
      <c r="D36" s="124" t="s">
        <v>71</v>
      </c>
      <c r="E36" s="124" t="s">
        <v>104</v>
      </c>
      <c r="F36" s="124" t="s">
        <v>105</v>
      </c>
      <c r="G36" s="124" t="s">
        <v>269</v>
      </c>
      <c r="H36" s="124" t="s">
        <v>270</v>
      </c>
      <c r="I36" s="23">
        <v>1500000</v>
      </c>
      <c r="J36" s="23"/>
      <c r="K36" s="23"/>
      <c r="L36" s="23"/>
      <c r="M36" s="23"/>
      <c r="N36" s="23"/>
      <c r="O36" s="23"/>
      <c r="P36" s="23"/>
      <c r="Q36" s="23"/>
      <c r="R36" s="23">
        <v>1500000</v>
      </c>
      <c r="S36" s="23">
        <v>1500000</v>
      </c>
      <c r="T36" s="23"/>
      <c r="U36" s="23"/>
      <c r="V36" s="23"/>
      <c r="W36" s="23"/>
    </row>
    <row r="37" ht="18.75" customHeight="1" spans="1:23">
      <c r="A37" s="124" t="s">
        <v>272</v>
      </c>
      <c r="B37" s="124" t="s">
        <v>288</v>
      </c>
      <c r="C37" s="21" t="s">
        <v>287</v>
      </c>
      <c r="D37" s="124" t="s">
        <v>71</v>
      </c>
      <c r="E37" s="124" t="s">
        <v>104</v>
      </c>
      <c r="F37" s="124" t="s">
        <v>105</v>
      </c>
      <c r="G37" s="124" t="s">
        <v>269</v>
      </c>
      <c r="H37" s="124" t="s">
        <v>270</v>
      </c>
      <c r="I37" s="23">
        <v>750000</v>
      </c>
      <c r="J37" s="23"/>
      <c r="K37" s="23"/>
      <c r="L37" s="23"/>
      <c r="M37" s="23"/>
      <c r="N37" s="23"/>
      <c r="O37" s="23"/>
      <c r="P37" s="23"/>
      <c r="Q37" s="23"/>
      <c r="R37" s="23">
        <v>750000</v>
      </c>
      <c r="S37" s="23">
        <v>750000</v>
      </c>
      <c r="T37" s="23"/>
      <c r="U37" s="23"/>
      <c r="V37" s="23"/>
      <c r="W37" s="23"/>
    </row>
    <row r="38" ht="18.75" customHeight="1" spans="1:23">
      <c r="A38" s="124" t="s">
        <v>272</v>
      </c>
      <c r="B38" s="124" t="s">
        <v>288</v>
      </c>
      <c r="C38" s="21" t="s">
        <v>287</v>
      </c>
      <c r="D38" s="124" t="s">
        <v>71</v>
      </c>
      <c r="E38" s="124" t="s">
        <v>104</v>
      </c>
      <c r="F38" s="124" t="s">
        <v>105</v>
      </c>
      <c r="G38" s="124" t="s">
        <v>281</v>
      </c>
      <c r="H38" s="124" t="s">
        <v>282</v>
      </c>
      <c r="I38" s="23">
        <v>800000</v>
      </c>
      <c r="J38" s="23"/>
      <c r="K38" s="23"/>
      <c r="L38" s="23"/>
      <c r="M38" s="23"/>
      <c r="N38" s="23"/>
      <c r="O38" s="23"/>
      <c r="P38" s="23"/>
      <c r="Q38" s="23"/>
      <c r="R38" s="23">
        <v>800000</v>
      </c>
      <c r="S38" s="23">
        <v>800000</v>
      </c>
      <c r="T38" s="23"/>
      <c r="U38" s="23"/>
      <c r="V38" s="23"/>
      <c r="W38" s="23"/>
    </row>
    <row r="39" ht="18.75" customHeight="1" spans="1:23">
      <c r="A39" s="124" t="s">
        <v>272</v>
      </c>
      <c r="B39" s="124" t="s">
        <v>288</v>
      </c>
      <c r="C39" s="21" t="s">
        <v>287</v>
      </c>
      <c r="D39" s="124" t="s">
        <v>71</v>
      </c>
      <c r="E39" s="124" t="s">
        <v>104</v>
      </c>
      <c r="F39" s="124" t="s">
        <v>105</v>
      </c>
      <c r="G39" s="124" t="s">
        <v>281</v>
      </c>
      <c r="H39" s="124" t="s">
        <v>282</v>
      </c>
      <c r="I39" s="23">
        <v>200000</v>
      </c>
      <c r="J39" s="23"/>
      <c r="K39" s="23"/>
      <c r="L39" s="23"/>
      <c r="M39" s="23"/>
      <c r="N39" s="23"/>
      <c r="O39" s="23"/>
      <c r="P39" s="23"/>
      <c r="Q39" s="23"/>
      <c r="R39" s="23">
        <v>200000</v>
      </c>
      <c r="S39" s="23">
        <v>200000</v>
      </c>
      <c r="T39" s="23"/>
      <c r="U39" s="23"/>
      <c r="V39" s="23"/>
      <c r="W39" s="23"/>
    </row>
    <row r="40" ht="18.75" customHeight="1" spans="1:23">
      <c r="A40" s="124" t="s">
        <v>272</v>
      </c>
      <c r="B40" s="124" t="s">
        <v>288</v>
      </c>
      <c r="C40" s="21" t="s">
        <v>287</v>
      </c>
      <c r="D40" s="124" t="s">
        <v>71</v>
      </c>
      <c r="E40" s="124" t="s">
        <v>104</v>
      </c>
      <c r="F40" s="124" t="s">
        <v>105</v>
      </c>
      <c r="G40" s="124" t="s">
        <v>281</v>
      </c>
      <c r="H40" s="124" t="s">
        <v>282</v>
      </c>
      <c r="I40" s="23">
        <v>1000000</v>
      </c>
      <c r="J40" s="23"/>
      <c r="K40" s="23"/>
      <c r="L40" s="23"/>
      <c r="M40" s="23"/>
      <c r="N40" s="23"/>
      <c r="O40" s="23"/>
      <c r="P40" s="23"/>
      <c r="Q40" s="23"/>
      <c r="R40" s="23">
        <v>1000000</v>
      </c>
      <c r="S40" s="23">
        <v>1000000</v>
      </c>
      <c r="T40" s="23"/>
      <c r="U40" s="23"/>
      <c r="V40" s="23"/>
      <c r="W40" s="23"/>
    </row>
    <row r="41" ht="18.75" customHeight="1" spans="1:23">
      <c r="A41" s="124" t="s">
        <v>272</v>
      </c>
      <c r="B41" s="124" t="s">
        <v>288</v>
      </c>
      <c r="C41" s="21" t="s">
        <v>287</v>
      </c>
      <c r="D41" s="124" t="s">
        <v>71</v>
      </c>
      <c r="E41" s="124" t="s">
        <v>104</v>
      </c>
      <c r="F41" s="124" t="s">
        <v>105</v>
      </c>
      <c r="G41" s="124" t="s">
        <v>291</v>
      </c>
      <c r="H41" s="124" t="s">
        <v>292</v>
      </c>
      <c r="I41" s="23">
        <v>2400000</v>
      </c>
      <c r="J41" s="23"/>
      <c r="K41" s="23"/>
      <c r="L41" s="23"/>
      <c r="M41" s="23"/>
      <c r="N41" s="23"/>
      <c r="O41" s="23"/>
      <c r="P41" s="23"/>
      <c r="Q41" s="23"/>
      <c r="R41" s="23">
        <v>2400000</v>
      </c>
      <c r="S41" s="23">
        <v>2400000</v>
      </c>
      <c r="T41" s="23"/>
      <c r="U41" s="23"/>
      <c r="V41" s="23"/>
      <c r="W41" s="23"/>
    </row>
    <row r="42" ht="18.75" customHeight="1" spans="1:23">
      <c r="A42" s="124" t="s">
        <v>272</v>
      </c>
      <c r="B42" s="124" t="s">
        <v>288</v>
      </c>
      <c r="C42" s="21" t="s">
        <v>287</v>
      </c>
      <c r="D42" s="124" t="s">
        <v>71</v>
      </c>
      <c r="E42" s="124" t="s">
        <v>104</v>
      </c>
      <c r="F42" s="124" t="s">
        <v>105</v>
      </c>
      <c r="G42" s="124" t="s">
        <v>291</v>
      </c>
      <c r="H42" s="124" t="s">
        <v>292</v>
      </c>
      <c r="I42" s="23">
        <v>1500000</v>
      </c>
      <c r="J42" s="23"/>
      <c r="K42" s="23"/>
      <c r="L42" s="23"/>
      <c r="M42" s="23"/>
      <c r="N42" s="23"/>
      <c r="O42" s="23"/>
      <c r="P42" s="23"/>
      <c r="Q42" s="23"/>
      <c r="R42" s="23">
        <v>1500000</v>
      </c>
      <c r="S42" s="23">
        <v>1500000</v>
      </c>
      <c r="T42" s="23"/>
      <c r="U42" s="23"/>
      <c r="V42" s="23"/>
      <c r="W42" s="23"/>
    </row>
    <row r="43" ht="18.75" customHeight="1" spans="1:23">
      <c r="A43" s="124" t="s">
        <v>272</v>
      </c>
      <c r="B43" s="124" t="s">
        <v>288</v>
      </c>
      <c r="C43" s="21" t="s">
        <v>287</v>
      </c>
      <c r="D43" s="124" t="s">
        <v>71</v>
      </c>
      <c r="E43" s="124" t="s">
        <v>104</v>
      </c>
      <c r="F43" s="124" t="s">
        <v>105</v>
      </c>
      <c r="G43" s="124" t="s">
        <v>293</v>
      </c>
      <c r="H43" s="124" t="s">
        <v>294</v>
      </c>
      <c r="I43" s="23">
        <v>1950000</v>
      </c>
      <c r="J43" s="23"/>
      <c r="K43" s="23"/>
      <c r="L43" s="23"/>
      <c r="M43" s="23"/>
      <c r="N43" s="23"/>
      <c r="O43" s="23"/>
      <c r="P43" s="23"/>
      <c r="Q43" s="23"/>
      <c r="R43" s="23">
        <v>1950000</v>
      </c>
      <c r="S43" s="23">
        <v>1950000</v>
      </c>
      <c r="T43" s="23"/>
      <c r="U43" s="23"/>
      <c r="V43" s="23"/>
      <c r="W43" s="23"/>
    </row>
    <row r="44" ht="18.75" customHeight="1" spans="1:23">
      <c r="A44" s="124" t="s">
        <v>272</v>
      </c>
      <c r="B44" s="124" t="s">
        <v>288</v>
      </c>
      <c r="C44" s="21" t="s">
        <v>287</v>
      </c>
      <c r="D44" s="124" t="s">
        <v>71</v>
      </c>
      <c r="E44" s="124" t="s">
        <v>104</v>
      </c>
      <c r="F44" s="124" t="s">
        <v>105</v>
      </c>
      <c r="G44" s="124" t="s">
        <v>295</v>
      </c>
      <c r="H44" s="124" t="s">
        <v>296</v>
      </c>
      <c r="I44" s="23">
        <v>53050000</v>
      </c>
      <c r="J44" s="23"/>
      <c r="K44" s="23"/>
      <c r="L44" s="23"/>
      <c r="M44" s="23"/>
      <c r="N44" s="23"/>
      <c r="O44" s="23"/>
      <c r="P44" s="23"/>
      <c r="Q44" s="23"/>
      <c r="R44" s="23">
        <v>53050000</v>
      </c>
      <c r="S44" s="23">
        <v>53050000</v>
      </c>
      <c r="T44" s="23"/>
      <c r="U44" s="23"/>
      <c r="V44" s="23"/>
      <c r="W44" s="23"/>
    </row>
    <row r="45" ht="18.75" customHeight="1" spans="1:23">
      <c r="A45" s="124" t="s">
        <v>272</v>
      </c>
      <c r="B45" s="124" t="s">
        <v>288</v>
      </c>
      <c r="C45" s="21" t="s">
        <v>287</v>
      </c>
      <c r="D45" s="124" t="s">
        <v>71</v>
      </c>
      <c r="E45" s="124" t="s">
        <v>104</v>
      </c>
      <c r="F45" s="124" t="s">
        <v>105</v>
      </c>
      <c r="G45" s="124" t="s">
        <v>295</v>
      </c>
      <c r="H45" s="124" t="s">
        <v>296</v>
      </c>
      <c r="I45" s="23">
        <v>5800000</v>
      </c>
      <c r="J45" s="23"/>
      <c r="K45" s="23"/>
      <c r="L45" s="23"/>
      <c r="M45" s="23"/>
      <c r="N45" s="23"/>
      <c r="O45" s="23"/>
      <c r="P45" s="23"/>
      <c r="Q45" s="23"/>
      <c r="R45" s="23">
        <v>5800000</v>
      </c>
      <c r="S45" s="23">
        <v>5800000</v>
      </c>
      <c r="T45" s="23"/>
      <c r="U45" s="23"/>
      <c r="V45" s="23"/>
      <c r="W45" s="23"/>
    </row>
    <row r="46" ht="18.75" customHeight="1" spans="1:23">
      <c r="A46" s="124" t="s">
        <v>272</v>
      </c>
      <c r="B46" s="124" t="s">
        <v>288</v>
      </c>
      <c r="C46" s="21" t="s">
        <v>287</v>
      </c>
      <c r="D46" s="124" t="s">
        <v>71</v>
      </c>
      <c r="E46" s="124" t="s">
        <v>104</v>
      </c>
      <c r="F46" s="124" t="s">
        <v>105</v>
      </c>
      <c r="G46" s="124" t="s">
        <v>295</v>
      </c>
      <c r="H46" s="124" t="s">
        <v>296</v>
      </c>
      <c r="I46" s="23">
        <v>6740000</v>
      </c>
      <c r="J46" s="23"/>
      <c r="K46" s="23"/>
      <c r="L46" s="23"/>
      <c r="M46" s="23"/>
      <c r="N46" s="23"/>
      <c r="O46" s="23"/>
      <c r="P46" s="23"/>
      <c r="Q46" s="23"/>
      <c r="R46" s="23">
        <v>6740000</v>
      </c>
      <c r="S46" s="23">
        <v>6740000</v>
      </c>
      <c r="T46" s="23"/>
      <c r="U46" s="23"/>
      <c r="V46" s="23"/>
      <c r="W46" s="23"/>
    </row>
    <row r="47" ht="18.75" customHeight="1" spans="1:23">
      <c r="A47" s="124" t="s">
        <v>272</v>
      </c>
      <c r="B47" s="124" t="s">
        <v>288</v>
      </c>
      <c r="C47" s="21" t="s">
        <v>287</v>
      </c>
      <c r="D47" s="124" t="s">
        <v>71</v>
      </c>
      <c r="E47" s="124" t="s">
        <v>104</v>
      </c>
      <c r="F47" s="124" t="s">
        <v>105</v>
      </c>
      <c r="G47" s="124" t="s">
        <v>297</v>
      </c>
      <c r="H47" s="124" t="s">
        <v>298</v>
      </c>
      <c r="I47" s="23">
        <v>7000000</v>
      </c>
      <c r="J47" s="23"/>
      <c r="K47" s="23"/>
      <c r="L47" s="23"/>
      <c r="M47" s="23"/>
      <c r="N47" s="23"/>
      <c r="O47" s="23"/>
      <c r="P47" s="23"/>
      <c r="Q47" s="23"/>
      <c r="R47" s="23">
        <v>7000000</v>
      </c>
      <c r="S47" s="23">
        <v>7000000</v>
      </c>
      <c r="T47" s="23"/>
      <c r="U47" s="23"/>
      <c r="V47" s="23"/>
      <c r="W47" s="23"/>
    </row>
    <row r="48" ht="18.75" customHeight="1" spans="1:23">
      <c r="A48" s="124" t="s">
        <v>272</v>
      </c>
      <c r="B48" s="124" t="s">
        <v>288</v>
      </c>
      <c r="C48" s="21" t="s">
        <v>287</v>
      </c>
      <c r="D48" s="124" t="s">
        <v>71</v>
      </c>
      <c r="E48" s="124" t="s">
        <v>104</v>
      </c>
      <c r="F48" s="124" t="s">
        <v>105</v>
      </c>
      <c r="G48" s="124" t="s">
        <v>299</v>
      </c>
      <c r="H48" s="124" t="s">
        <v>300</v>
      </c>
      <c r="I48" s="23">
        <v>3540000</v>
      </c>
      <c r="J48" s="23"/>
      <c r="K48" s="23"/>
      <c r="L48" s="23"/>
      <c r="M48" s="23"/>
      <c r="N48" s="23"/>
      <c r="O48" s="23"/>
      <c r="P48" s="23"/>
      <c r="Q48" s="23"/>
      <c r="R48" s="23">
        <v>3540000</v>
      </c>
      <c r="S48" s="23">
        <v>3540000</v>
      </c>
      <c r="T48" s="23"/>
      <c r="U48" s="23"/>
      <c r="V48" s="23"/>
      <c r="W48" s="23"/>
    </row>
    <row r="49" ht="18.75" customHeight="1" spans="1:23">
      <c r="A49" s="124" t="s">
        <v>272</v>
      </c>
      <c r="B49" s="124" t="s">
        <v>288</v>
      </c>
      <c r="C49" s="21" t="s">
        <v>287</v>
      </c>
      <c r="D49" s="124" t="s">
        <v>71</v>
      </c>
      <c r="E49" s="124" t="s">
        <v>104</v>
      </c>
      <c r="F49" s="124" t="s">
        <v>105</v>
      </c>
      <c r="G49" s="124" t="s">
        <v>301</v>
      </c>
      <c r="H49" s="124" t="s">
        <v>302</v>
      </c>
      <c r="I49" s="23">
        <v>300000</v>
      </c>
      <c r="J49" s="23"/>
      <c r="K49" s="23"/>
      <c r="L49" s="23"/>
      <c r="M49" s="23"/>
      <c r="N49" s="23"/>
      <c r="O49" s="23"/>
      <c r="P49" s="23"/>
      <c r="Q49" s="23"/>
      <c r="R49" s="23">
        <v>300000</v>
      </c>
      <c r="S49" s="23">
        <v>300000</v>
      </c>
      <c r="T49" s="23"/>
      <c r="U49" s="23"/>
      <c r="V49" s="23"/>
      <c r="W49" s="23"/>
    </row>
    <row r="50" ht="18.75" customHeight="1" spans="1:23">
      <c r="A50" s="124" t="s">
        <v>272</v>
      </c>
      <c r="B50" s="124" t="s">
        <v>288</v>
      </c>
      <c r="C50" s="21" t="s">
        <v>287</v>
      </c>
      <c r="D50" s="124" t="s">
        <v>71</v>
      </c>
      <c r="E50" s="124" t="s">
        <v>104</v>
      </c>
      <c r="F50" s="124" t="s">
        <v>105</v>
      </c>
      <c r="G50" s="124" t="s">
        <v>303</v>
      </c>
      <c r="H50" s="124" t="s">
        <v>304</v>
      </c>
      <c r="I50" s="23">
        <v>21000000</v>
      </c>
      <c r="J50" s="23"/>
      <c r="K50" s="23"/>
      <c r="L50" s="23"/>
      <c r="M50" s="23"/>
      <c r="N50" s="23"/>
      <c r="O50" s="23"/>
      <c r="P50" s="23"/>
      <c r="Q50" s="23"/>
      <c r="R50" s="23">
        <v>21000000</v>
      </c>
      <c r="S50" s="23">
        <v>21000000</v>
      </c>
      <c r="T50" s="23"/>
      <c r="U50" s="23"/>
      <c r="V50" s="23"/>
      <c r="W50" s="23"/>
    </row>
    <row r="51" ht="18.75" customHeight="1" spans="1:23">
      <c r="A51" s="124" t="s">
        <v>272</v>
      </c>
      <c r="B51" s="124" t="s">
        <v>288</v>
      </c>
      <c r="C51" s="21" t="s">
        <v>287</v>
      </c>
      <c r="D51" s="124" t="s">
        <v>71</v>
      </c>
      <c r="E51" s="124" t="s">
        <v>104</v>
      </c>
      <c r="F51" s="124" t="s">
        <v>105</v>
      </c>
      <c r="G51" s="124" t="s">
        <v>305</v>
      </c>
      <c r="H51" s="124" t="s">
        <v>306</v>
      </c>
      <c r="I51" s="23">
        <v>1800000</v>
      </c>
      <c r="J51" s="23"/>
      <c r="K51" s="23"/>
      <c r="L51" s="23"/>
      <c r="M51" s="23"/>
      <c r="N51" s="23"/>
      <c r="O51" s="23"/>
      <c r="P51" s="23"/>
      <c r="Q51" s="23"/>
      <c r="R51" s="23">
        <v>1800000</v>
      </c>
      <c r="S51" s="23">
        <v>1800000</v>
      </c>
      <c r="T51" s="23"/>
      <c r="U51" s="23"/>
      <c r="V51" s="23"/>
      <c r="W51" s="23"/>
    </row>
    <row r="52" ht="18.75" customHeight="1" spans="1:23">
      <c r="A52" s="124" t="s">
        <v>272</v>
      </c>
      <c r="B52" s="124" t="s">
        <v>288</v>
      </c>
      <c r="C52" s="21" t="s">
        <v>287</v>
      </c>
      <c r="D52" s="124" t="s">
        <v>71</v>
      </c>
      <c r="E52" s="124" t="s">
        <v>104</v>
      </c>
      <c r="F52" s="124" t="s">
        <v>105</v>
      </c>
      <c r="G52" s="124" t="s">
        <v>305</v>
      </c>
      <c r="H52" s="124" t="s">
        <v>306</v>
      </c>
      <c r="I52" s="23">
        <v>800000</v>
      </c>
      <c r="J52" s="23"/>
      <c r="K52" s="23"/>
      <c r="L52" s="23"/>
      <c r="M52" s="23"/>
      <c r="N52" s="23"/>
      <c r="O52" s="23"/>
      <c r="P52" s="23"/>
      <c r="Q52" s="23"/>
      <c r="R52" s="23">
        <v>800000</v>
      </c>
      <c r="S52" s="23">
        <v>800000</v>
      </c>
      <c r="T52" s="23"/>
      <c r="U52" s="23"/>
      <c r="V52" s="23"/>
      <c r="W52" s="23"/>
    </row>
    <row r="53" ht="18.75" customHeight="1" spans="1:23">
      <c r="A53" s="24"/>
      <c r="B53" s="24"/>
      <c r="C53" s="21" t="s">
        <v>179</v>
      </c>
      <c r="D53" s="24"/>
      <c r="E53" s="24"/>
      <c r="F53" s="24"/>
      <c r="G53" s="24"/>
      <c r="H53" s="24"/>
      <c r="I53" s="23">
        <v>1092820100</v>
      </c>
      <c r="J53" s="23"/>
      <c r="K53" s="23"/>
      <c r="L53" s="23"/>
      <c r="M53" s="23"/>
      <c r="N53" s="23"/>
      <c r="O53" s="23"/>
      <c r="P53" s="23"/>
      <c r="Q53" s="23"/>
      <c r="R53" s="23">
        <v>1092820100</v>
      </c>
      <c r="S53" s="23">
        <v>1092820100</v>
      </c>
      <c r="T53" s="23"/>
      <c r="U53" s="23"/>
      <c r="V53" s="23"/>
      <c r="W53" s="23"/>
    </row>
    <row r="54" ht="18.75" customHeight="1" spans="1:23">
      <c r="A54" s="124" t="s">
        <v>272</v>
      </c>
      <c r="B54" s="124" t="s">
        <v>307</v>
      </c>
      <c r="C54" s="21" t="s">
        <v>179</v>
      </c>
      <c r="D54" s="124" t="s">
        <v>71</v>
      </c>
      <c r="E54" s="124" t="s">
        <v>88</v>
      </c>
      <c r="F54" s="124" t="s">
        <v>89</v>
      </c>
      <c r="G54" s="124" t="s">
        <v>233</v>
      </c>
      <c r="H54" s="124" t="s">
        <v>234</v>
      </c>
      <c r="I54" s="23">
        <v>2200000</v>
      </c>
      <c r="J54" s="23"/>
      <c r="K54" s="23"/>
      <c r="L54" s="23"/>
      <c r="M54" s="23"/>
      <c r="N54" s="23"/>
      <c r="O54" s="23"/>
      <c r="P54" s="23"/>
      <c r="Q54" s="23"/>
      <c r="R54" s="23">
        <v>2200000</v>
      </c>
      <c r="S54" s="23">
        <v>2200000</v>
      </c>
      <c r="T54" s="23"/>
      <c r="U54" s="23"/>
      <c r="V54" s="23"/>
      <c r="W54" s="23"/>
    </row>
    <row r="55" ht="18.75" customHeight="1" spans="1:23">
      <c r="A55" s="124" t="s">
        <v>272</v>
      </c>
      <c r="B55" s="124" t="s">
        <v>307</v>
      </c>
      <c r="C55" s="21" t="s">
        <v>179</v>
      </c>
      <c r="D55" s="124" t="s">
        <v>71</v>
      </c>
      <c r="E55" s="124" t="s">
        <v>104</v>
      </c>
      <c r="F55" s="124" t="s">
        <v>105</v>
      </c>
      <c r="G55" s="124" t="s">
        <v>227</v>
      </c>
      <c r="H55" s="124" t="s">
        <v>228</v>
      </c>
      <c r="I55" s="23">
        <v>765900</v>
      </c>
      <c r="J55" s="23"/>
      <c r="K55" s="23"/>
      <c r="L55" s="23"/>
      <c r="M55" s="23"/>
      <c r="N55" s="23"/>
      <c r="O55" s="23"/>
      <c r="P55" s="23"/>
      <c r="Q55" s="23"/>
      <c r="R55" s="23">
        <v>765900</v>
      </c>
      <c r="S55" s="23">
        <v>765900</v>
      </c>
      <c r="T55" s="23"/>
      <c r="U55" s="23"/>
      <c r="V55" s="23"/>
      <c r="W55" s="23"/>
    </row>
    <row r="56" ht="18.75" customHeight="1" spans="1:23">
      <c r="A56" s="124" t="s">
        <v>272</v>
      </c>
      <c r="B56" s="124" t="s">
        <v>307</v>
      </c>
      <c r="C56" s="21" t="s">
        <v>179</v>
      </c>
      <c r="D56" s="124" t="s">
        <v>71</v>
      </c>
      <c r="E56" s="124" t="s">
        <v>104</v>
      </c>
      <c r="F56" s="124" t="s">
        <v>105</v>
      </c>
      <c r="G56" s="124" t="s">
        <v>257</v>
      </c>
      <c r="H56" s="124" t="s">
        <v>258</v>
      </c>
      <c r="I56" s="23">
        <v>657900</v>
      </c>
      <c r="J56" s="23"/>
      <c r="K56" s="23"/>
      <c r="L56" s="23"/>
      <c r="M56" s="23"/>
      <c r="N56" s="23"/>
      <c r="O56" s="23"/>
      <c r="P56" s="23"/>
      <c r="Q56" s="23"/>
      <c r="R56" s="23">
        <v>657900</v>
      </c>
      <c r="S56" s="23">
        <v>657900</v>
      </c>
      <c r="T56" s="23"/>
      <c r="U56" s="23"/>
      <c r="V56" s="23"/>
      <c r="W56" s="23"/>
    </row>
    <row r="57" ht="18.75" customHeight="1" spans="1:23">
      <c r="A57" s="124" t="s">
        <v>272</v>
      </c>
      <c r="B57" s="124" t="s">
        <v>307</v>
      </c>
      <c r="C57" s="21" t="s">
        <v>179</v>
      </c>
      <c r="D57" s="124" t="s">
        <v>71</v>
      </c>
      <c r="E57" s="124" t="s">
        <v>104</v>
      </c>
      <c r="F57" s="124" t="s">
        <v>105</v>
      </c>
      <c r="G57" s="124" t="s">
        <v>308</v>
      </c>
      <c r="H57" s="124" t="s">
        <v>309</v>
      </c>
      <c r="I57" s="23">
        <v>1653800</v>
      </c>
      <c r="J57" s="23"/>
      <c r="K57" s="23"/>
      <c r="L57" s="23"/>
      <c r="M57" s="23"/>
      <c r="N57" s="23"/>
      <c r="O57" s="23"/>
      <c r="P57" s="23"/>
      <c r="Q57" s="23"/>
      <c r="R57" s="23">
        <v>1653800</v>
      </c>
      <c r="S57" s="23">
        <v>1653800</v>
      </c>
      <c r="T57" s="23"/>
      <c r="U57" s="23"/>
      <c r="V57" s="23"/>
      <c r="W57" s="23"/>
    </row>
    <row r="58" ht="18.75" customHeight="1" spans="1:23">
      <c r="A58" s="124" t="s">
        <v>272</v>
      </c>
      <c r="B58" s="124" t="s">
        <v>307</v>
      </c>
      <c r="C58" s="21" t="s">
        <v>179</v>
      </c>
      <c r="D58" s="124" t="s">
        <v>71</v>
      </c>
      <c r="E58" s="124" t="s">
        <v>104</v>
      </c>
      <c r="F58" s="124" t="s">
        <v>105</v>
      </c>
      <c r="G58" s="124" t="s">
        <v>310</v>
      </c>
      <c r="H58" s="124" t="s">
        <v>311</v>
      </c>
      <c r="I58" s="23">
        <v>6325600</v>
      </c>
      <c r="J58" s="23"/>
      <c r="K58" s="23"/>
      <c r="L58" s="23"/>
      <c r="M58" s="23"/>
      <c r="N58" s="23"/>
      <c r="O58" s="23"/>
      <c r="P58" s="23"/>
      <c r="Q58" s="23"/>
      <c r="R58" s="23">
        <v>6325600</v>
      </c>
      <c r="S58" s="23">
        <v>6325600</v>
      </c>
      <c r="T58" s="23"/>
      <c r="U58" s="23"/>
      <c r="V58" s="23"/>
      <c r="W58" s="23"/>
    </row>
    <row r="59" ht="18.75" customHeight="1" spans="1:23">
      <c r="A59" s="124" t="s">
        <v>272</v>
      </c>
      <c r="B59" s="124" t="s">
        <v>307</v>
      </c>
      <c r="C59" s="21" t="s">
        <v>179</v>
      </c>
      <c r="D59" s="124" t="s">
        <v>71</v>
      </c>
      <c r="E59" s="124" t="s">
        <v>104</v>
      </c>
      <c r="F59" s="124" t="s">
        <v>105</v>
      </c>
      <c r="G59" s="124" t="s">
        <v>312</v>
      </c>
      <c r="H59" s="124" t="s">
        <v>313</v>
      </c>
      <c r="I59" s="23">
        <v>836500</v>
      </c>
      <c r="J59" s="23"/>
      <c r="K59" s="23"/>
      <c r="L59" s="23"/>
      <c r="M59" s="23"/>
      <c r="N59" s="23"/>
      <c r="O59" s="23"/>
      <c r="P59" s="23"/>
      <c r="Q59" s="23"/>
      <c r="R59" s="23">
        <v>836500</v>
      </c>
      <c r="S59" s="23">
        <v>836500</v>
      </c>
      <c r="T59" s="23"/>
      <c r="U59" s="23"/>
      <c r="V59" s="23"/>
      <c r="W59" s="23"/>
    </row>
    <row r="60" ht="18.75" customHeight="1" spans="1:23">
      <c r="A60" s="124" t="s">
        <v>272</v>
      </c>
      <c r="B60" s="124" t="s">
        <v>307</v>
      </c>
      <c r="C60" s="21" t="s">
        <v>179</v>
      </c>
      <c r="D60" s="124" t="s">
        <v>71</v>
      </c>
      <c r="E60" s="124" t="s">
        <v>104</v>
      </c>
      <c r="F60" s="124" t="s">
        <v>105</v>
      </c>
      <c r="G60" s="124" t="s">
        <v>289</v>
      </c>
      <c r="H60" s="124" t="s">
        <v>290</v>
      </c>
      <c r="I60" s="23">
        <v>11630400</v>
      </c>
      <c r="J60" s="23"/>
      <c r="K60" s="23"/>
      <c r="L60" s="23"/>
      <c r="M60" s="23"/>
      <c r="N60" s="23"/>
      <c r="O60" s="23"/>
      <c r="P60" s="23"/>
      <c r="Q60" s="23"/>
      <c r="R60" s="23">
        <v>11630400</v>
      </c>
      <c r="S60" s="23">
        <v>11630400</v>
      </c>
      <c r="T60" s="23"/>
      <c r="U60" s="23"/>
      <c r="V60" s="23"/>
      <c r="W60" s="23"/>
    </row>
    <row r="61" ht="18.75" customHeight="1" spans="1:23">
      <c r="A61" s="124" t="s">
        <v>272</v>
      </c>
      <c r="B61" s="124" t="s">
        <v>307</v>
      </c>
      <c r="C61" s="21" t="s">
        <v>179</v>
      </c>
      <c r="D61" s="124" t="s">
        <v>71</v>
      </c>
      <c r="E61" s="124" t="s">
        <v>104</v>
      </c>
      <c r="F61" s="124" t="s">
        <v>105</v>
      </c>
      <c r="G61" s="124" t="s">
        <v>259</v>
      </c>
      <c r="H61" s="124" t="s">
        <v>260</v>
      </c>
      <c r="I61" s="23">
        <v>1006200</v>
      </c>
      <c r="J61" s="23"/>
      <c r="K61" s="23"/>
      <c r="L61" s="23"/>
      <c r="M61" s="23"/>
      <c r="N61" s="23"/>
      <c r="O61" s="23"/>
      <c r="P61" s="23"/>
      <c r="Q61" s="23"/>
      <c r="R61" s="23">
        <v>1006200</v>
      </c>
      <c r="S61" s="23">
        <v>1006200</v>
      </c>
      <c r="T61" s="23"/>
      <c r="U61" s="23"/>
      <c r="V61" s="23"/>
      <c r="W61" s="23"/>
    </row>
    <row r="62" ht="18.75" customHeight="1" spans="1:23">
      <c r="A62" s="124" t="s">
        <v>272</v>
      </c>
      <c r="B62" s="124" t="s">
        <v>307</v>
      </c>
      <c r="C62" s="21" t="s">
        <v>179</v>
      </c>
      <c r="D62" s="124" t="s">
        <v>71</v>
      </c>
      <c r="E62" s="124" t="s">
        <v>104</v>
      </c>
      <c r="F62" s="124" t="s">
        <v>105</v>
      </c>
      <c r="G62" s="124" t="s">
        <v>261</v>
      </c>
      <c r="H62" s="124" t="s">
        <v>262</v>
      </c>
      <c r="I62" s="23">
        <v>15148700</v>
      </c>
      <c r="J62" s="23"/>
      <c r="K62" s="23"/>
      <c r="L62" s="23"/>
      <c r="M62" s="23"/>
      <c r="N62" s="23"/>
      <c r="O62" s="23"/>
      <c r="P62" s="23"/>
      <c r="Q62" s="23"/>
      <c r="R62" s="23">
        <v>15148700</v>
      </c>
      <c r="S62" s="23">
        <v>15148700</v>
      </c>
      <c r="T62" s="23"/>
      <c r="U62" s="23"/>
      <c r="V62" s="23"/>
      <c r="W62" s="23"/>
    </row>
    <row r="63" ht="18.75" customHeight="1" spans="1:23">
      <c r="A63" s="124" t="s">
        <v>272</v>
      </c>
      <c r="B63" s="124" t="s">
        <v>307</v>
      </c>
      <c r="C63" s="21" t="s">
        <v>179</v>
      </c>
      <c r="D63" s="124" t="s">
        <v>71</v>
      </c>
      <c r="E63" s="124" t="s">
        <v>104</v>
      </c>
      <c r="F63" s="124" t="s">
        <v>105</v>
      </c>
      <c r="G63" s="124" t="s">
        <v>314</v>
      </c>
      <c r="H63" s="124" t="s">
        <v>315</v>
      </c>
      <c r="I63" s="23">
        <v>10000</v>
      </c>
      <c r="J63" s="23"/>
      <c r="K63" s="23"/>
      <c r="L63" s="23"/>
      <c r="M63" s="23"/>
      <c r="N63" s="23"/>
      <c r="O63" s="23"/>
      <c r="P63" s="23"/>
      <c r="Q63" s="23"/>
      <c r="R63" s="23">
        <v>10000</v>
      </c>
      <c r="S63" s="23">
        <v>10000</v>
      </c>
      <c r="T63" s="23"/>
      <c r="U63" s="23"/>
      <c r="V63" s="23"/>
      <c r="W63" s="23"/>
    </row>
    <row r="64" ht="18.75" customHeight="1" spans="1:23">
      <c r="A64" s="124" t="s">
        <v>272</v>
      </c>
      <c r="B64" s="124" t="s">
        <v>307</v>
      </c>
      <c r="C64" s="21" t="s">
        <v>179</v>
      </c>
      <c r="D64" s="124" t="s">
        <v>71</v>
      </c>
      <c r="E64" s="124" t="s">
        <v>104</v>
      </c>
      <c r="F64" s="124" t="s">
        <v>105</v>
      </c>
      <c r="G64" s="124" t="s">
        <v>316</v>
      </c>
      <c r="H64" s="124" t="s">
        <v>317</v>
      </c>
      <c r="I64" s="23">
        <v>10000</v>
      </c>
      <c r="J64" s="23"/>
      <c r="K64" s="23"/>
      <c r="L64" s="23"/>
      <c r="M64" s="23"/>
      <c r="N64" s="23"/>
      <c r="O64" s="23"/>
      <c r="P64" s="23"/>
      <c r="Q64" s="23"/>
      <c r="R64" s="23">
        <v>10000</v>
      </c>
      <c r="S64" s="23">
        <v>10000</v>
      </c>
      <c r="T64" s="23"/>
      <c r="U64" s="23"/>
      <c r="V64" s="23"/>
      <c r="W64" s="23"/>
    </row>
    <row r="65" ht="18.75" customHeight="1" spans="1:23">
      <c r="A65" s="124" t="s">
        <v>272</v>
      </c>
      <c r="B65" s="124" t="s">
        <v>307</v>
      </c>
      <c r="C65" s="21" t="s">
        <v>179</v>
      </c>
      <c r="D65" s="124" t="s">
        <v>71</v>
      </c>
      <c r="E65" s="124" t="s">
        <v>104</v>
      </c>
      <c r="F65" s="124" t="s">
        <v>105</v>
      </c>
      <c r="G65" s="124" t="s">
        <v>263</v>
      </c>
      <c r="H65" s="124" t="s">
        <v>264</v>
      </c>
      <c r="I65" s="23">
        <v>1929100</v>
      </c>
      <c r="J65" s="23"/>
      <c r="K65" s="23"/>
      <c r="L65" s="23"/>
      <c r="M65" s="23"/>
      <c r="N65" s="23"/>
      <c r="O65" s="23"/>
      <c r="P65" s="23"/>
      <c r="Q65" s="23"/>
      <c r="R65" s="23">
        <v>1929100</v>
      </c>
      <c r="S65" s="23">
        <v>1929100</v>
      </c>
      <c r="T65" s="23"/>
      <c r="U65" s="23"/>
      <c r="V65" s="23"/>
      <c r="W65" s="23"/>
    </row>
    <row r="66" ht="18.75" customHeight="1" spans="1:23">
      <c r="A66" s="124" t="s">
        <v>272</v>
      </c>
      <c r="B66" s="124" t="s">
        <v>307</v>
      </c>
      <c r="C66" s="21" t="s">
        <v>179</v>
      </c>
      <c r="D66" s="124" t="s">
        <v>71</v>
      </c>
      <c r="E66" s="124" t="s">
        <v>104</v>
      </c>
      <c r="F66" s="124" t="s">
        <v>105</v>
      </c>
      <c r="G66" s="124" t="s">
        <v>265</v>
      </c>
      <c r="H66" s="124" t="s">
        <v>266</v>
      </c>
      <c r="I66" s="23">
        <v>585162400</v>
      </c>
      <c r="J66" s="23"/>
      <c r="K66" s="23"/>
      <c r="L66" s="23"/>
      <c r="M66" s="23"/>
      <c r="N66" s="23"/>
      <c r="O66" s="23"/>
      <c r="P66" s="23"/>
      <c r="Q66" s="23"/>
      <c r="R66" s="23">
        <v>585162400</v>
      </c>
      <c r="S66" s="23">
        <v>585162400</v>
      </c>
      <c r="T66" s="23"/>
      <c r="U66" s="23"/>
      <c r="V66" s="23"/>
      <c r="W66" s="23"/>
    </row>
    <row r="67" ht="18.75" customHeight="1" spans="1:23">
      <c r="A67" s="124" t="s">
        <v>272</v>
      </c>
      <c r="B67" s="124" t="s">
        <v>307</v>
      </c>
      <c r="C67" s="21" t="s">
        <v>179</v>
      </c>
      <c r="D67" s="124" t="s">
        <v>71</v>
      </c>
      <c r="E67" s="124" t="s">
        <v>104</v>
      </c>
      <c r="F67" s="124" t="s">
        <v>105</v>
      </c>
      <c r="G67" s="124" t="s">
        <v>267</v>
      </c>
      <c r="H67" s="124" t="s">
        <v>268</v>
      </c>
      <c r="I67" s="23">
        <v>733900</v>
      </c>
      <c r="J67" s="23"/>
      <c r="K67" s="23"/>
      <c r="L67" s="23"/>
      <c r="M67" s="23"/>
      <c r="N67" s="23"/>
      <c r="O67" s="23"/>
      <c r="P67" s="23"/>
      <c r="Q67" s="23"/>
      <c r="R67" s="23">
        <v>733900</v>
      </c>
      <c r="S67" s="23">
        <v>733900</v>
      </c>
      <c r="T67" s="23"/>
      <c r="U67" s="23"/>
      <c r="V67" s="23"/>
      <c r="W67" s="23"/>
    </row>
    <row r="68" ht="18.75" customHeight="1" spans="1:23">
      <c r="A68" s="124" t="s">
        <v>272</v>
      </c>
      <c r="B68" s="124" t="s">
        <v>307</v>
      </c>
      <c r="C68" s="21" t="s">
        <v>179</v>
      </c>
      <c r="D68" s="124" t="s">
        <v>71</v>
      </c>
      <c r="E68" s="124" t="s">
        <v>104</v>
      </c>
      <c r="F68" s="124" t="s">
        <v>105</v>
      </c>
      <c r="G68" s="124" t="s">
        <v>269</v>
      </c>
      <c r="H68" s="124" t="s">
        <v>270</v>
      </c>
      <c r="I68" s="23">
        <v>341200000</v>
      </c>
      <c r="J68" s="23"/>
      <c r="K68" s="23"/>
      <c r="L68" s="23"/>
      <c r="M68" s="23"/>
      <c r="N68" s="23"/>
      <c r="O68" s="23"/>
      <c r="P68" s="23"/>
      <c r="Q68" s="23"/>
      <c r="R68" s="23">
        <v>341200000</v>
      </c>
      <c r="S68" s="23">
        <v>341200000</v>
      </c>
      <c r="T68" s="23"/>
      <c r="U68" s="23"/>
      <c r="V68" s="23"/>
      <c r="W68" s="23"/>
    </row>
    <row r="69" ht="18.75" customHeight="1" spans="1:23">
      <c r="A69" s="124" t="s">
        <v>272</v>
      </c>
      <c r="B69" s="124" t="s">
        <v>307</v>
      </c>
      <c r="C69" s="21" t="s">
        <v>179</v>
      </c>
      <c r="D69" s="124" t="s">
        <v>71</v>
      </c>
      <c r="E69" s="124" t="s">
        <v>104</v>
      </c>
      <c r="F69" s="124" t="s">
        <v>105</v>
      </c>
      <c r="G69" s="124" t="s">
        <v>318</v>
      </c>
      <c r="H69" s="124" t="s">
        <v>319</v>
      </c>
      <c r="I69" s="23">
        <v>1118200</v>
      </c>
      <c r="J69" s="23"/>
      <c r="K69" s="23"/>
      <c r="L69" s="23"/>
      <c r="M69" s="23"/>
      <c r="N69" s="23"/>
      <c r="O69" s="23"/>
      <c r="P69" s="23"/>
      <c r="Q69" s="23"/>
      <c r="R69" s="23">
        <v>1118200</v>
      </c>
      <c r="S69" s="23">
        <v>1118200</v>
      </c>
      <c r="T69" s="23"/>
      <c r="U69" s="23"/>
      <c r="V69" s="23"/>
      <c r="W69" s="23"/>
    </row>
    <row r="70" ht="18.75" customHeight="1" spans="1:23">
      <c r="A70" s="124" t="s">
        <v>272</v>
      </c>
      <c r="B70" s="124" t="s">
        <v>307</v>
      </c>
      <c r="C70" s="21" t="s">
        <v>179</v>
      </c>
      <c r="D70" s="124" t="s">
        <v>71</v>
      </c>
      <c r="E70" s="124" t="s">
        <v>104</v>
      </c>
      <c r="F70" s="124" t="s">
        <v>105</v>
      </c>
      <c r="G70" s="124" t="s">
        <v>320</v>
      </c>
      <c r="H70" s="124" t="s">
        <v>321</v>
      </c>
      <c r="I70" s="23">
        <v>3543000</v>
      </c>
      <c r="J70" s="23"/>
      <c r="K70" s="23"/>
      <c r="L70" s="23"/>
      <c r="M70" s="23"/>
      <c r="N70" s="23"/>
      <c r="O70" s="23"/>
      <c r="P70" s="23"/>
      <c r="Q70" s="23"/>
      <c r="R70" s="23">
        <v>3543000</v>
      </c>
      <c r="S70" s="23">
        <v>3543000</v>
      </c>
      <c r="T70" s="23"/>
      <c r="U70" s="23"/>
      <c r="V70" s="23"/>
      <c r="W70" s="23"/>
    </row>
    <row r="71" ht="18.75" customHeight="1" spans="1:23">
      <c r="A71" s="124" t="s">
        <v>272</v>
      </c>
      <c r="B71" s="124" t="s">
        <v>307</v>
      </c>
      <c r="C71" s="21" t="s">
        <v>179</v>
      </c>
      <c r="D71" s="124" t="s">
        <v>71</v>
      </c>
      <c r="E71" s="124" t="s">
        <v>104</v>
      </c>
      <c r="F71" s="124" t="s">
        <v>105</v>
      </c>
      <c r="G71" s="124" t="s">
        <v>281</v>
      </c>
      <c r="H71" s="124" t="s">
        <v>282</v>
      </c>
      <c r="I71" s="23">
        <v>1021200</v>
      </c>
      <c r="J71" s="23"/>
      <c r="K71" s="23"/>
      <c r="L71" s="23"/>
      <c r="M71" s="23"/>
      <c r="N71" s="23"/>
      <c r="O71" s="23"/>
      <c r="P71" s="23"/>
      <c r="Q71" s="23"/>
      <c r="R71" s="23">
        <v>1021200</v>
      </c>
      <c r="S71" s="23">
        <v>1021200</v>
      </c>
      <c r="T71" s="23"/>
      <c r="U71" s="23"/>
      <c r="V71" s="23"/>
      <c r="W71" s="23"/>
    </row>
    <row r="72" ht="18.75" customHeight="1" spans="1:23">
      <c r="A72" s="124" t="s">
        <v>272</v>
      </c>
      <c r="B72" s="124" t="s">
        <v>307</v>
      </c>
      <c r="C72" s="21" t="s">
        <v>179</v>
      </c>
      <c r="D72" s="124" t="s">
        <v>71</v>
      </c>
      <c r="E72" s="124" t="s">
        <v>104</v>
      </c>
      <c r="F72" s="124" t="s">
        <v>105</v>
      </c>
      <c r="G72" s="124" t="s">
        <v>322</v>
      </c>
      <c r="H72" s="124" t="s">
        <v>323</v>
      </c>
      <c r="I72" s="23">
        <v>90000</v>
      </c>
      <c r="J72" s="23"/>
      <c r="K72" s="23"/>
      <c r="L72" s="23"/>
      <c r="M72" s="23"/>
      <c r="N72" s="23"/>
      <c r="O72" s="23"/>
      <c r="P72" s="23"/>
      <c r="Q72" s="23"/>
      <c r="R72" s="23">
        <v>90000</v>
      </c>
      <c r="S72" s="23">
        <v>90000</v>
      </c>
      <c r="T72" s="23"/>
      <c r="U72" s="23"/>
      <c r="V72" s="23"/>
      <c r="W72" s="23"/>
    </row>
    <row r="73" ht="18.75" customHeight="1" spans="1:23">
      <c r="A73" s="124" t="s">
        <v>272</v>
      </c>
      <c r="B73" s="124" t="s">
        <v>307</v>
      </c>
      <c r="C73" s="21" t="s">
        <v>179</v>
      </c>
      <c r="D73" s="124" t="s">
        <v>71</v>
      </c>
      <c r="E73" s="124" t="s">
        <v>104</v>
      </c>
      <c r="F73" s="124" t="s">
        <v>105</v>
      </c>
      <c r="G73" s="124" t="s">
        <v>291</v>
      </c>
      <c r="H73" s="124" t="s">
        <v>292</v>
      </c>
      <c r="I73" s="23">
        <v>5731900</v>
      </c>
      <c r="J73" s="23"/>
      <c r="K73" s="23"/>
      <c r="L73" s="23"/>
      <c r="M73" s="23"/>
      <c r="N73" s="23"/>
      <c r="O73" s="23"/>
      <c r="P73" s="23"/>
      <c r="Q73" s="23"/>
      <c r="R73" s="23">
        <v>5731900</v>
      </c>
      <c r="S73" s="23">
        <v>5731900</v>
      </c>
      <c r="T73" s="23"/>
      <c r="U73" s="23"/>
      <c r="V73" s="23"/>
      <c r="W73" s="23"/>
    </row>
    <row r="74" ht="18.75" customHeight="1" spans="1:23">
      <c r="A74" s="124" t="s">
        <v>272</v>
      </c>
      <c r="B74" s="124" t="s">
        <v>307</v>
      </c>
      <c r="C74" s="21" t="s">
        <v>179</v>
      </c>
      <c r="D74" s="124" t="s">
        <v>71</v>
      </c>
      <c r="E74" s="124" t="s">
        <v>104</v>
      </c>
      <c r="F74" s="124" t="s">
        <v>105</v>
      </c>
      <c r="G74" s="124" t="s">
        <v>285</v>
      </c>
      <c r="H74" s="124" t="s">
        <v>286</v>
      </c>
      <c r="I74" s="23">
        <v>500000</v>
      </c>
      <c r="J74" s="23"/>
      <c r="K74" s="23"/>
      <c r="L74" s="23"/>
      <c r="M74" s="23"/>
      <c r="N74" s="23"/>
      <c r="O74" s="23"/>
      <c r="P74" s="23"/>
      <c r="Q74" s="23"/>
      <c r="R74" s="23">
        <v>500000</v>
      </c>
      <c r="S74" s="23">
        <v>500000</v>
      </c>
      <c r="T74" s="23"/>
      <c r="U74" s="23"/>
      <c r="V74" s="23"/>
      <c r="W74" s="23"/>
    </row>
    <row r="75" ht="18.75" customHeight="1" spans="1:23">
      <c r="A75" s="124" t="s">
        <v>272</v>
      </c>
      <c r="B75" s="124" t="s">
        <v>307</v>
      </c>
      <c r="C75" s="21" t="s">
        <v>179</v>
      </c>
      <c r="D75" s="124" t="s">
        <v>71</v>
      </c>
      <c r="E75" s="124" t="s">
        <v>104</v>
      </c>
      <c r="F75" s="124" t="s">
        <v>105</v>
      </c>
      <c r="G75" s="124" t="s">
        <v>324</v>
      </c>
      <c r="H75" s="124" t="s">
        <v>325</v>
      </c>
      <c r="I75" s="23">
        <v>20000</v>
      </c>
      <c r="J75" s="23"/>
      <c r="K75" s="23"/>
      <c r="L75" s="23"/>
      <c r="M75" s="23"/>
      <c r="N75" s="23"/>
      <c r="O75" s="23"/>
      <c r="P75" s="23"/>
      <c r="Q75" s="23"/>
      <c r="R75" s="23">
        <v>20000</v>
      </c>
      <c r="S75" s="23">
        <v>20000</v>
      </c>
      <c r="T75" s="23"/>
      <c r="U75" s="23"/>
      <c r="V75" s="23"/>
      <c r="W75" s="23"/>
    </row>
    <row r="76" ht="18.75" customHeight="1" spans="1:23">
      <c r="A76" s="124" t="s">
        <v>272</v>
      </c>
      <c r="B76" s="124" t="s">
        <v>307</v>
      </c>
      <c r="C76" s="21" t="s">
        <v>179</v>
      </c>
      <c r="D76" s="124" t="s">
        <v>71</v>
      </c>
      <c r="E76" s="124" t="s">
        <v>104</v>
      </c>
      <c r="F76" s="124" t="s">
        <v>105</v>
      </c>
      <c r="G76" s="124" t="s">
        <v>326</v>
      </c>
      <c r="H76" s="124" t="s">
        <v>327</v>
      </c>
      <c r="I76" s="23">
        <v>1799800</v>
      </c>
      <c r="J76" s="23"/>
      <c r="K76" s="23"/>
      <c r="L76" s="23"/>
      <c r="M76" s="23"/>
      <c r="N76" s="23"/>
      <c r="O76" s="23"/>
      <c r="P76" s="23"/>
      <c r="Q76" s="23"/>
      <c r="R76" s="23">
        <v>1799800</v>
      </c>
      <c r="S76" s="23">
        <v>1799800</v>
      </c>
      <c r="T76" s="23"/>
      <c r="U76" s="23"/>
      <c r="V76" s="23"/>
      <c r="W76" s="23"/>
    </row>
    <row r="77" ht="18.75" customHeight="1" spans="1:23">
      <c r="A77" s="124" t="s">
        <v>272</v>
      </c>
      <c r="B77" s="124" t="s">
        <v>307</v>
      </c>
      <c r="C77" s="21" t="s">
        <v>179</v>
      </c>
      <c r="D77" s="124" t="s">
        <v>71</v>
      </c>
      <c r="E77" s="124" t="s">
        <v>104</v>
      </c>
      <c r="F77" s="124" t="s">
        <v>105</v>
      </c>
      <c r="G77" s="124" t="s">
        <v>293</v>
      </c>
      <c r="H77" s="124" t="s">
        <v>294</v>
      </c>
      <c r="I77" s="23">
        <v>3270800</v>
      </c>
      <c r="J77" s="23"/>
      <c r="K77" s="23"/>
      <c r="L77" s="23"/>
      <c r="M77" s="23"/>
      <c r="N77" s="23"/>
      <c r="O77" s="23"/>
      <c r="P77" s="23"/>
      <c r="Q77" s="23"/>
      <c r="R77" s="23">
        <v>3270800</v>
      </c>
      <c r="S77" s="23">
        <v>3270800</v>
      </c>
      <c r="T77" s="23"/>
      <c r="U77" s="23"/>
      <c r="V77" s="23"/>
      <c r="W77" s="23"/>
    </row>
    <row r="78" ht="18.75" customHeight="1" spans="1:23">
      <c r="A78" s="124" t="s">
        <v>272</v>
      </c>
      <c r="B78" s="124" t="s">
        <v>307</v>
      </c>
      <c r="C78" s="21" t="s">
        <v>179</v>
      </c>
      <c r="D78" s="124" t="s">
        <v>71</v>
      </c>
      <c r="E78" s="124" t="s">
        <v>104</v>
      </c>
      <c r="F78" s="124" t="s">
        <v>105</v>
      </c>
      <c r="G78" s="124" t="s">
        <v>295</v>
      </c>
      <c r="H78" s="124" t="s">
        <v>296</v>
      </c>
      <c r="I78" s="23">
        <v>17953900</v>
      </c>
      <c r="J78" s="23"/>
      <c r="K78" s="23"/>
      <c r="L78" s="23"/>
      <c r="M78" s="23"/>
      <c r="N78" s="23"/>
      <c r="O78" s="23"/>
      <c r="P78" s="23"/>
      <c r="Q78" s="23"/>
      <c r="R78" s="23">
        <v>17953900</v>
      </c>
      <c r="S78" s="23">
        <v>17953900</v>
      </c>
      <c r="T78" s="23"/>
      <c r="U78" s="23"/>
      <c r="V78" s="23"/>
      <c r="W78" s="23"/>
    </row>
    <row r="79" ht="18.75" customHeight="1" spans="1:23">
      <c r="A79" s="124" t="s">
        <v>272</v>
      </c>
      <c r="B79" s="124" t="s">
        <v>307</v>
      </c>
      <c r="C79" s="21" t="s">
        <v>179</v>
      </c>
      <c r="D79" s="124" t="s">
        <v>71</v>
      </c>
      <c r="E79" s="124" t="s">
        <v>104</v>
      </c>
      <c r="F79" s="124" t="s">
        <v>105</v>
      </c>
      <c r="G79" s="124" t="s">
        <v>328</v>
      </c>
      <c r="H79" s="124" t="s">
        <v>329</v>
      </c>
      <c r="I79" s="23">
        <v>193600</v>
      </c>
      <c r="J79" s="23"/>
      <c r="K79" s="23"/>
      <c r="L79" s="23"/>
      <c r="M79" s="23"/>
      <c r="N79" s="23"/>
      <c r="O79" s="23"/>
      <c r="P79" s="23"/>
      <c r="Q79" s="23"/>
      <c r="R79" s="23">
        <v>193600</v>
      </c>
      <c r="S79" s="23">
        <v>193600</v>
      </c>
      <c r="T79" s="23"/>
      <c r="U79" s="23"/>
      <c r="V79" s="23"/>
      <c r="W79" s="23"/>
    </row>
    <row r="80" ht="18.75" customHeight="1" spans="1:23">
      <c r="A80" s="124" t="s">
        <v>272</v>
      </c>
      <c r="B80" s="124" t="s">
        <v>307</v>
      </c>
      <c r="C80" s="21" t="s">
        <v>179</v>
      </c>
      <c r="D80" s="124" t="s">
        <v>71</v>
      </c>
      <c r="E80" s="124" t="s">
        <v>104</v>
      </c>
      <c r="F80" s="124" t="s">
        <v>105</v>
      </c>
      <c r="G80" s="124" t="s">
        <v>301</v>
      </c>
      <c r="H80" s="124" t="s">
        <v>302</v>
      </c>
      <c r="I80" s="23">
        <v>22300</v>
      </c>
      <c r="J80" s="23"/>
      <c r="K80" s="23"/>
      <c r="L80" s="23"/>
      <c r="M80" s="23"/>
      <c r="N80" s="23"/>
      <c r="O80" s="23"/>
      <c r="P80" s="23"/>
      <c r="Q80" s="23"/>
      <c r="R80" s="23">
        <v>22300</v>
      </c>
      <c r="S80" s="23">
        <v>22300</v>
      </c>
      <c r="T80" s="23"/>
      <c r="U80" s="23"/>
      <c r="V80" s="23"/>
      <c r="W80" s="23"/>
    </row>
    <row r="81" ht="18.75" customHeight="1" spans="1:23">
      <c r="A81" s="124" t="s">
        <v>272</v>
      </c>
      <c r="B81" s="124" t="s">
        <v>307</v>
      </c>
      <c r="C81" s="21" t="s">
        <v>179</v>
      </c>
      <c r="D81" s="124" t="s">
        <v>71</v>
      </c>
      <c r="E81" s="124" t="s">
        <v>104</v>
      </c>
      <c r="F81" s="124" t="s">
        <v>105</v>
      </c>
      <c r="G81" s="124" t="s">
        <v>303</v>
      </c>
      <c r="H81" s="124" t="s">
        <v>304</v>
      </c>
      <c r="I81" s="23">
        <v>155000</v>
      </c>
      <c r="J81" s="23"/>
      <c r="K81" s="23"/>
      <c r="L81" s="23"/>
      <c r="M81" s="23"/>
      <c r="N81" s="23"/>
      <c r="O81" s="23"/>
      <c r="P81" s="23"/>
      <c r="Q81" s="23"/>
      <c r="R81" s="23">
        <v>155000</v>
      </c>
      <c r="S81" s="23">
        <v>155000</v>
      </c>
      <c r="T81" s="23"/>
      <c r="U81" s="23"/>
      <c r="V81" s="23"/>
      <c r="W81" s="23"/>
    </row>
    <row r="82" ht="18.75" customHeight="1" spans="1:23">
      <c r="A82" s="124" t="s">
        <v>272</v>
      </c>
      <c r="B82" s="124" t="s">
        <v>307</v>
      </c>
      <c r="C82" s="21" t="s">
        <v>179</v>
      </c>
      <c r="D82" s="124" t="s">
        <v>71</v>
      </c>
      <c r="E82" s="124" t="s">
        <v>104</v>
      </c>
      <c r="F82" s="124" t="s">
        <v>105</v>
      </c>
      <c r="G82" s="124" t="s">
        <v>330</v>
      </c>
      <c r="H82" s="124" t="s">
        <v>83</v>
      </c>
      <c r="I82" s="23">
        <v>88130000</v>
      </c>
      <c r="J82" s="23"/>
      <c r="K82" s="23"/>
      <c r="L82" s="23"/>
      <c r="M82" s="23"/>
      <c r="N82" s="23"/>
      <c r="O82" s="23"/>
      <c r="P82" s="23"/>
      <c r="Q82" s="23"/>
      <c r="R82" s="23">
        <v>88130000</v>
      </c>
      <c r="S82" s="23">
        <v>88130000</v>
      </c>
      <c r="T82" s="23"/>
      <c r="U82" s="23"/>
      <c r="V82" s="23"/>
      <c r="W82" s="23"/>
    </row>
    <row r="83" ht="18.75" customHeight="1" spans="1:23">
      <c r="A83" s="34" t="s">
        <v>120</v>
      </c>
      <c r="B83" s="35"/>
      <c r="C83" s="35"/>
      <c r="D83" s="35"/>
      <c r="E83" s="35"/>
      <c r="F83" s="35"/>
      <c r="G83" s="35"/>
      <c r="H83" s="36"/>
      <c r="I83" s="23">
        <v>1245994100</v>
      </c>
      <c r="J83" s="23">
        <v>2158000</v>
      </c>
      <c r="K83" s="23">
        <v>2158000</v>
      </c>
      <c r="L83" s="23"/>
      <c r="M83" s="23"/>
      <c r="N83" s="23"/>
      <c r="O83" s="23"/>
      <c r="P83" s="23"/>
      <c r="Q83" s="23"/>
      <c r="R83" s="23">
        <v>1243836100</v>
      </c>
      <c r="S83" s="23">
        <v>1243836100</v>
      </c>
      <c r="T83" s="23"/>
      <c r="U83" s="23"/>
      <c r="V83" s="23"/>
      <c r="W83" s="23"/>
    </row>
  </sheetData>
  <mergeCells count="28">
    <mergeCell ref="A2:W2"/>
    <mergeCell ref="A3:H3"/>
    <mergeCell ref="J4:M4"/>
    <mergeCell ref="N4:P4"/>
    <mergeCell ref="R4:W4"/>
    <mergeCell ref="A83:H8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 right="0" top="0.578472222222222" bottom="0.578472222222222" header="0.5" footer="0.5"/>
  <pageSetup paperSize="9" scale="45"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3"/>
  <sheetViews>
    <sheetView showZeros="0" workbookViewId="0">
      <selection activeCell="B23" sqref="B23:B28"/>
    </sheetView>
  </sheetViews>
  <sheetFormatPr defaultColWidth="9.14285714285714" defaultRowHeight="12" customHeight="1"/>
  <cols>
    <col min="1" max="1" width="34.2857142857143" customWidth="1"/>
    <col min="2" max="2" width="48" customWidth="1"/>
    <col min="3" max="3" width="14.4285714285714" customWidth="1"/>
    <col min="4" max="5" width="18.2857142857143" customWidth="1"/>
    <col min="6" max="6" width="10.2857142857143" customWidth="1"/>
    <col min="7" max="7" width="16.5714285714286" customWidth="1"/>
    <col min="8" max="8" width="12" customWidth="1"/>
    <col min="9" max="9" width="10.4285714285714" customWidth="1"/>
    <col min="10" max="10" width="29.8571428571429" customWidth="1"/>
  </cols>
  <sheetData>
    <row r="1" ht="15" customHeight="1" spans="10:10">
      <c r="J1" s="91" t="s">
        <v>331</v>
      </c>
    </row>
    <row r="2" ht="36.75" customHeight="1" spans="1:10">
      <c r="A2" s="5" t="str">
        <f>"2025"&amp;"年部门项目支出绩效目标表"</f>
        <v>2025年部门项目支出绩效目标表</v>
      </c>
      <c r="B2" s="6"/>
      <c r="C2" s="6"/>
      <c r="D2" s="6"/>
      <c r="E2" s="6"/>
      <c r="F2" s="55"/>
      <c r="G2" s="6"/>
      <c r="H2" s="55"/>
      <c r="I2" s="55"/>
      <c r="J2" s="6"/>
    </row>
    <row r="3" ht="18.75" customHeight="1" spans="1:8">
      <c r="A3" s="7" t="str">
        <f>"单位名称："&amp;"临沧市人民医院"</f>
        <v>单位名称：临沧市人民医院</v>
      </c>
      <c r="B3" s="3"/>
      <c r="C3" s="3"/>
      <c r="D3" s="3"/>
      <c r="E3" s="3"/>
      <c r="F3" s="56"/>
      <c r="G3" s="3"/>
      <c r="H3" s="56"/>
    </row>
    <row r="4" ht="18.75" customHeight="1" spans="1:10">
      <c r="A4" s="57" t="s">
        <v>332</v>
      </c>
      <c r="B4" s="57" t="s">
        <v>333</v>
      </c>
      <c r="C4" s="57" t="s">
        <v>334</v>
      </c>
      <c r="D4" s="57" t="s">
        <v>335</v>
      </c>
      <c r="E4" s="57" t="s">
        <v>336</v>
      </c>
      <c r="F4" s="58" t="s">
        <v>337</v>
      </c>
      <c r="G4" s="57" t="s">
        <v>338</v>
      </c>
      <c r="H4" s="58" t="s">
        <v>339</v>
      </c>
      <c r="I4" s="58" t="s">
        <v>340</v>
      </c>
      <c r="J4" s="57" t="s">
        <v>341</v>
      </c>
    </row>
    <row r="5" ht="18.75" customHeight="1" spans="1:10">
      <c r="A5" s="121">
        <v>1</v>
      </c>
      <c r="B5" s="121">
        <v>2</v>
      </c>
      <c r="C5" s="121">
        <v>3</v>
      </c>
      <c r="D5" s="121">
        <v>4</v>
      </c>
      <c r="E5" s="121">
        <v>5</v>
      </c>
      <c r="F5" s="121">
        <v>6</v>
      </c>
      <c r="G5" s="121">
        <v>7</v>
      </c>
      <c r="H5" s="121">
        <v>8</v>
      </c>
      <c r="I5" s="121">
        <v>9</v>
      </c>
      <c r="J5" s="121">
        <v>10</v>
      </c>
    </row>
    <row r="6" ht="18.75" customHeight="1" spans="1:10">
      <c r="A6" s="33" t="s">
        <v>71</v>
      </c>
      <c r="B6" s="59"/>
      <c r="C6" s="59"/>
      <c r="D6" s="59"/>
      <c r="E6" s="60"/>
      <c r="F6" s="61"/>
      <c r="G6" s="60"/>
      <c r="H6" s="61"/>
      <c r="I6" s="61"/>
      <c r="J6" s="60"/>
    </row>
    <row r="7" ht="18.75" customHeight="1" spans="1:10">
      <c r="A7" s="217" t="s">
        <v>274</v>
      </c>
      <c r="B7" s="21" t="s">
        <v>342</v>
      </c>
      <c r="C7" s="21" t="s">
        <v>343</v>
      </c>
      <c r="D7" s="21" t="s">
        <v>344</v>
      </c>
      <c r="E7" s="33" t="s">
        <v>345</v>
      </c>
      <c r="F7" s="21" t="s">
        <v>346</v>
      </c>
      <c r="G7" s="33" t="s">
        <v>347</v>
      </c>
      <c r="H7" s="21" t="s">
        <v>348</v>
      </c>
      <c r="I7" s="21" t="s">
        <v>349</v>
      </c>
      <c r="J7" s="33" t="s">
        <v>345</v>
      </c>
    </row>
    <row r="8" ht="18.75" customHeight="1" spans="1:10">
      <c r="A8" s="217" t="s">
        <v>274</v>
      </c>
      <c r="B8" s="21" t="s">
        <v>342</v>
      </c>
      <c r="C8" s="21" t="s">
        <v>350</v>
      </c>
      <c r="D8" s="21" t="s">
        <v>351</v>
      </c>
      <c r="E8" s="33" t="s">
        <v>342</v>
      </c>
      <c r="F8" s="21" t="s">
        <v>346</v>
      </c>
      <c r="G8" s="33" t="s">
        <v>352</v>
      </c>
      <c r="H8" s="21" t="s">
        <v>353</v>
      </c>
      <c r="I8" s="21" t="s">
        <v>354</v>
      </c>
      <c r="J8" s="33" t="s">
        <v>342</v>
      </c>
    </row>
    <row r="9" ht="18.75" customHeight="1" spans="1:10">
      <c r="A9" s="217" t="s">
        <v>274</v>
      </c>
      <c r="B9" s="21" t="s">
        <v>342</v>
      </c>
      <c r="C9" s="21" t="s">
        <v>355</v>
      </c>
      <c r="D9" s="21" t="s">
        <v>356</v>
      </c>
      <c r="E9" s="33" t="s">
        <v>357</v>
      </c>
      <c r="F9" s="21" t="s">
        <v>358</v>
      </c>
      <c r="G9" s="33" t="s">
        <v>359</v>
      </c>
      <c r="H9" s="21" t="s">
        <v>353</v>
      </c>
      <c r="I9" s="21" t="s">
        <v>349</v>
      </c>
      <c r="J9" s="33" t="s">
        <v>357</v>
      </c>
    </row>
    <row r="10" ht="18.75" customHeight="1" spans="1:10">
      <c r="A10" s="217" t="s">
        <v>274</v>
      </c>
      <c r="B10" s="21" t="s">
        <v>342</v>
      </c>
      <c r="C10" s="21" t="s">
        <v>355</v>
      </c>
      <c r="D10" s="21" t="s">
        <v>356</v>
      </c>
      <c r="E10" s="33" t="s">
        <v>360</v>
      </c>
      <c r="F10" s="21" t="s">
        <v>358</v>
      </c>
      <c r="G10" s="33" t="s">
        <v>361</v>
      </c>
      <c r="H10" s="21" t="s">
        <v>353</v>
      </c>
      <c r="I10" s="21" t="s">
        <v>349</v>
      </c>
      <c r="J10" s="33" t="s">
        <v>360</v>
      </c>
    </row>
    <row r="11" ht="18.75" customHeight="1" spans="1:10">
      <c r="A11" s="217" t="s">
        <v>287</v>
      </c>
      <c r="B11" s="21" t="s">
        <v>362</v>
      </c>
      <c r="C11" s="21" t="s">
        <v>343</v>
      </c>
      <c r="D11" s="21" t="s">
        <v>344</v>
      </c>
      <c r="E11" s="33" t="s">
        <v>363</v>
      </c>
      <c r="F11" s="21" t="s">
        <v>358</v>
      </c>
      <c r="G11" s="33" t="s">
        <v>364</v>
      </c>
      <c r="H11" s="21" t="s">
        <v>365</v>
      </c>
      <c r="I11" s="21" t="s">
        <v>349</v>
      </c>
      <c r="J11" s="33" t="s">
        <v>366</v>
      </c>
    </row>
    <row r="12" ht="40" customHeight="1" spans="1:10">
      <c r="A12" s="217" t="s">
        <v>287</v>
      </c>
      <c r="B12" s="21" t="s">
        <v>362</v>
      </c>
      <c r="C12" s="21" t="s">
        <v>343</v>
      </c>
      <c r="D12" s="21" t="s">
        <v>367</v>
      </c>
      <c r="E12" s="33" t="s">
        <v>368</v>
      </c>
      <c r="F12" s="21" t="s">
        <v>346</v>
      </c>
      <c r="G12" s="33" t="s">
        <v>364</v>
      </c>
      <c r="H12" s="21" t="s">
        <v>353</v>
      </c>
      <c r="I12" s="21" t="s">
        <v>354</v>
      </c>
      <c r="J12" s="33" t="s">
        <v>369</v>
      </c>
    </row>
    <row r="13" ht="18.75" customHeight="1" spans="1:10">
      <c r="A13" s="217" t="s">
        <v>287</v>
      </c>
      <c r="B13" s="21" t="s">
        <v>362</v>
      </c>
      <c r="C13" s="21" t="s">
        <v>350</v>
      </c>
      <c r="D13" s="21" t="s">
        <v>370</v>
      </c>
      <c r="E13" s="33" t="s">
        <v>371</v>
      </c>
      <c r="F13" s="21" t="s">
        <v>358</v>
      </c>
      <c r="G13" s="33" t="s">
        <v>165</v>
      </c>
      <c r="H13" s="21" t="s">
        <v>372</v>
      </c>
      <c r="I13" s="21" t="s">
        <v>349</v>
      </c>
      <c r="J13" s="33" t="s">
        <v>373</v>
      </c>
    </row>
    <row r="14" ht="57" customHeight="1" spans="1:10">
      <c r="A14" s="217" t="s">
        <v>287</v>
      </c>
      <c r="B14" s="21" t="s">
        <v>362</v>
      </c>
      <c r="C14" s="21" t="s">
        <v>355</v>
      </c>
      <c r="D14" s="21" t="s">
        <v>356</v>
      </c>
      <c r="E14" s="33" t="s">
        <v>374</v>
      </c>
      <c r="F14" s="21" t="s">
        <v>346</v>
      </c>
      <c r="G14" s="33" t="s">
        <v>375</v>
      </c>
      <c r="H14" s="21" t="s">
        <v>353</v>
      </c>
      <c r="I14" s="21" t="s">
        <v>354</v>
      </c>
      <c r="J14" s="33" t="s">
        <v>376</v>
      </c>
    </row>
    <row r="15" ht="18.75" customHeight="1" spans="1:10">
      <c r="A15" s="217" t="s">
        <v>271</v>
      </c>
      <c r="B15" s="21" t="s">
        <v>377</v>
      </c>
      <c r="C15" s="21" t="s">
        <v>343</v>
      </c>
      <c r="D15" s="21" t="s">
        <v>344</v>
      </c>
      <c r="E15" s="33" t="s">
        <v>378</v>
      </c>
      <c r="F15" s="21" t="s">
        <v>379</v>
      </c>
      <c r="G15" s="33" t="s">
        <v>380</v>
      </c>
      <c r="H15" s="21" t="s">
        <v>381</v>
      </c>
      <c r="I15" s="21" t="s">
        <v>349</v>
      </c>
      <c r="J15" s="33" t="s">
        <v>382</v>
      </c>
    </row>
    <row r="16" ht="43" customHeight="1" spans="1:10">
      <c r="A16" s="217" t="s">
        <v>271</v>
      </c>
      <c r="B16" s="21" t="s">
        <v>377</v>
      </c>
      <c r="C16" s="21" t="s">
        <v>350</v>
      </c>
      <c r="D16" s="21" t="s">
        <v>351</v>
      </c>
      <c r="E16" s="33" t="s">
        <v>383</v>
      </c>
      <c r="F16" s="21" t="s">
        <v>346</v>
      </c>
      <c r="G16" s="33" t="s">
        <v>384</v>
      </c>
      <c r="H16" s="21" t="s">
        <v>353</v>
      </c>
      <c r="I16" s="21" t="s">
        <v>354</v>
      </c>
      <c r="J16" s="33" t="s">
        <v>385</v>
      </c>
    </row>
    <row r="17" ht="18.75" customHeight="1" spans="1:10">
      <c r="A17" s="217" t="s">
        <v>271</v>
      </c>
      <c r="B17" s="21" t="s">
        <v>377</v>
      </c>
      <c r="C17" s="21" t="s">
        <v>355</v>
      </c>
      <c r="D17" s="21" t="s">
        <v>356</v>
      </c>
      <c r="E17" s="33" t="s">
        <v>386</v>
      </c>
      <c r="F17" s="21" t="s">
        <v>346</v>
      </c>
      <c r="G17" s="33" t="s">
        <v>384</v>
      </c>
      <c r="H17" s="21" t="s">
        <v>353</v>
      </c>
      <c r="I17" s="21" t="s">
        <v>354</v>
      </c>
      <c r="J17" s="33" t="s">
        <v>387</v>
      </c>
    </row>
    <row r="18" ht="18.75" customHeight="1" spans="1:10">
      <c r="A18" s="217" t="s">
        <v>283</v>
      </c>
      <c r="B18" s="21" t="s">
        <v>388</v>
      </c>
      <c r="C18" s="21" t="s">
        <v>343</v>
      </c>
      <c r="D18" s="21" t="s">
        <v>344</v>
      </c>
      <c r="E18" s="33" t="s">
        <v>389</v>
      </c>
      <c r="F18" s="21" t="s">
        <v>346</v>
      </c>
      <c r="G18" s="33" t="s">
        <v>390</v>
      </c>
      <c r="H18" s="21" t="s">
        <v>381</v>
      </c>
      <c r="I18" s="21" t="s">
        <v>349</v>
      </c>
      <c r="J18" s="33" t="s">
        <v>391</v>
      </c>
    </row>
    <row r="19" ht="18.75" customHeight="1" spans="1:10">
      <c r="A19" s="217" t="s">
        <v>283</v>
      </c>
      <c r="B19" s="21" t="s">
        <v>388</v>
      </c>
      <c r="C19" s="21" t="s">
        <v>343</v>
      </c>
      <c r="D19" s="21" t="s">
        <v>392</v>
      </c>
      <c r="E19" s="33" t="s">
        <v>393</v>
      </c>
      <c r="F19" s="21" t="s">
        <v>346</v>
      </c>
      <c r="G19" s="33" t="s">
        <v>364</v>
      </c>
      <c r="H19" s="21" t="s">
        <v>353</v>
      </c>
      <c r="I19" s="21" t="s">
        <v>349</v>
      </c>
      <c r="J19" s="33" t="s">
        <v>394</v>
      </c>
    </row>
    <row r="20" ht="36" customHeight="1" spans="1:10">
      <c r="A20" s="217" t="s">
        <v>283</v>
      </c>
      <c r="B20" s="21" t="s">
        <v>388</v>
      </c>
      <c r="C20" s="21" t="s">
        <v>343</v>
      </c>
      <c r="D20" s="21" t="s">
        <v>395</v>
      </c>
      <c r="E20" s="33" t="s">
        <v>396</v>
      </c>
      <c r="F20" s="21" t="s">
        <v>346</v>
      </c>
      <c r="G20" s="33" t="s">
        <v>165</v>
      </c>
      <c r="H20" s="21" t="s">
        <v>397</v>
      </c>
      <c r="I20" s="21" t="s">
        <v>349</v>
      </c>
      <c r="J20" s="33" t="s">
        <v>398</v>
      </c>
    </row>
    <row r="21" ht="27" customHeight="1" spans="1:10">
      <c r="A21" s="217" t="s">
        <v>283</v>
      </c>
      <c r="B21" s="21" t="s">
        <v>388</v>
      </c>
      <c r="C21" s="21" t="s">
        <v>350</v>
      </c>
      <c r="D21" s="21" t="s">
        <v>351</v>
      </c>
      <c r="E21" s="33" t="s">
        <v>399</v>
      </c>
      <c r="F21" s="21" t="s">
        <v>346</v>
      </c>
      <c r="G21" s="33" t="s">
        <v>400</v>
      </c>
      <c r="H21" s="21" t="s">
        <v>353</v>
      </c>
      <c r="I21" s="21" t="s">
        <v>354</v>
      </c>
      <c r="J21" s="33" t="s">
        <v>399</v>
      </c>
    </row>
    <row r="22" ht="18.75" customHeight="1" spans="1:10">
      <c r="A22" s="217" t="s">
        <v>283</v>
      </c>
      <c r="B22" s="21" t="s">
        <v>388</v>
      </c>
      <c r="C22" s="21" t="s">
        <v>355</v>
      </c>
      <c r="D22" s="21" t="s">
        <v>356</v>
      </c>
      <c r="E22" s="33" t="s">
        <v>401</v>
      </c>
      <c r="F22" s="21" t="s">
        <v>358</v>
      </c>
      <c r="G22" s="33" t="s">
        <v>402</v>
      </c>
      <c r="H22" s="21" t="s">
        <v>353</v>
      </c>
      <c r="I22" s="21" t="s">
        <v>349</v>
      </c>
      <c r="J22" s="33" t="s">
        <v>401</v>
      </c>
    </row>
    <row r="23" ht="37" customHeight="1" spans="1:10">
      <c r="A23" s="217" t="s">
        <v>254</v>
      </c>
      <c r="B23" s="21" t="s">
        <v>403</v>
      </c>
      <c r="C23" s="21" t="s">
        <v>343</v>
      </c>
      <c r="D23" s="21" t="s">
        <v>344</v>
      </c>
      <c r="E23" s="33" t="s">
        <v>404</v>
      </c>
      <c r="F23" s="21" t="s">
        <v>346</v>
      </c>
      <c r="G23" s="33" t="s">
        <v>405</v>
      </c>
      <c r="H23" s="21" t="s">
        <v>381</v>
      </c>
      <c r="I23" s="21" t="s">
        <v>349</v>
      </c>
      <c r="J23" s="33" t="s">
        <v>406</v>
      </c>
    </row>
    <row r="24" ht="18.75" customHeight="1" spans="1:10">
      <c r="A24" s="217" t="s">
        <v>254</v>
      </c>
      <c r="B24" s="21" t="s">
        <v>403</v>
      </c>
      <c r="C24" s="21" t="s">
        <v>343</v>
      </c>
      <c r="D24" s="21" t="s">
        <v>344</v>
      </c>
      <c r="E24" s="33" t="s">
        <v>407</v>
      </c>
      <c r="F24" s="21" t="s">
        <v>346</v>
      </c>
      <c r="G24" s="33" t="s">
        <v>164</v>
      </c>
      <c r="H24" s="21" t="s">
        <v>408</v>
      </c>
      <c r="I24" s="21" t="s">
        <v>349</v>
      </c>
      <c r="J24" s="33" t="s">
        <v>409</v>
      </c>
    </row>
    <row r="25" ht="36" customHeight="1" spans="1:10">
      <c r="A25" s="217" t="s">
        <v>254</v>
      </c>
      <c r="B25" s="21" t="s">
        <v>403</v>
      </c>
      <c r="C25" s="21" t="s">
        <v>343</v>
      </c>
      <c r="D25" s="21" t="s">
        <v>367</v>
      </c>
      <c r="E25" s="33" t="s">
        <v>410</v>
      </c>
      <c r="F25" s="21" t="s">
        <v>346</v>
      </c>
      <c r="G25" s="33" t="s">
        <v>364</v>
      </c>
      <c r="H25" s="21" t="s">
        <v>353</v>
      </c>
      <c r="I25" s="21" t="s">
        <v>349</v>
      </c>
      <c r="J25" s="33" t="s">
        <v>411</v>
      </c>
    </row>
    <row r="26" ht="21" customHeight="1" spans="1:10">
      <c r="A26" s="217" t="s">
        <v>254</v>
      </c>
      <c r="B26" s="21" t="s">
        <v>403</v>
      </c>
      <c r="C26" s="21" t="s">
        <v>343</v>
      </c>
      <c r="D26" s="21" t="s">
        <v>392</v>
      </c>
      <c r="E26" s="33" t="s">
        <v>412</v>
      </c>
      <c r="F26" s="21" t="s">
        <v>346</v>
      </c>
      <c r="G26" s="33" t="s">
        <v>364</v>
      </c>
      <c r="H26" s="21" t="s">
        <v>353</v>
      </c>
      <c r="I26" s="21" t="s">
        <v>349</v>
      </c>
      <c r="J26" s="33" t="s">
        <v>413</v>
      </c>
    </row>
    <row r="27" ht="32" customHeight="1" spans="1:10">
      <c r="A27" s="217" t="s">
        <v>254</v>
      </c>
      <c r="B27" s="21" t="s">
        <v>403</v>
      </c>
      <c r="C27" s="21" t="s">
        <v>350</v>
      </c>
      <c r="D27" s="21" t="s">
        <v>351</v>
      </c>
      <c r="E27" s="33" t="s">
        <v>414</v>
      </c>
      <c r="F27" s="21" t="s">
        <v>346</v>
      </c>
      <c r="G27" s="33" t="s">
        <v>415</v>
      </c>
      <c r="H27" s="21" t="s">
        <v>416</v>
      </c>
      <c r="I27" s="21" t="s">
        <v>354</v>
      </c>
      <c r="J27" s="33" t="s">
        <v>417</v>
      </c>
    </row>
    <row r="28" ht="18.75" customHeight="1" spans="1:10">
      <c r="A28" s="217" t="s">
        <v>254</v>
      </c>
      <c r="B28" s="21" t="s">
        <v>403</v>
      </c>
      <c r="C28" s="21" t="s">
        <v>355</v>
      </c>
      <c r="D28" s="21" t="s">
        <v>356</v>
      </c>
      <c r="E28" s="33" t="s">
        <v>418</v>
      </c>
      <c r="F28" s="21" t="s">
        <v>358</v>
      </c>
      <c r="G28" s="33" t="s">
        <v>402</v>
      </c>
      <c r="H28" s="21" t="s">
        <v>353</v>
      </c>
      <c r="I28" s="21" t="s">
        <v>354</v>
      </c>
      <c r="J28" s="33" t="s">
        <v>419</v>
      </c>
    </row>
    <row r="29" ht="18.75" customHeight="1" spans="1:10">
      <c r="A29" s="217" t="s">
        <v>179</v>
      </c>
      <c r="B29" s="21" t="s">
        <v>420</v>
      </c>
      <c r="C29" s="21" t="s">
        <v>343</v>
      </c>
      <c r="D29" s="21" t="s">
        <v>344</v>
      </c>
      <c r="E29" s="33" t="s">
        <v>421</v>
      </c>
      <c r="F29" s="21" t="s">
        <v>346</v>
      </c>
      <c r="G29" s="33" t="s">
        <v>405</v>
      </c>
      <c r="H29" s="21" t="s">
        <v>408</v>
      </c>
      <c r="I29" s="21" t="s">
        <v>349</v>
      </c>
      <c r="J29" s="33" t="s">
        <v>421</v>
      </c>
    </row>
    <row r="30" ht="18.75" customHeight="1" spans="1:10">
      <c r="A30" s="217" t="s">
        <v>179</v>
      </c>
      <c r="B30" s="21" t="s">
        <v>420</v>
      </c>
      <c r="C30" s="21" t="s">
        <v>343</v>
      </c>
      <c r="D30" s="21" t="s">
        <v>367</v>
      </c>
      <c r="E30" s="33" t="s">
        <v>422</v>
      </c>
      <c r="F30" s="21" t="s">
        <v>358</v>
      </c>
      <c r="G30" s="33" t="s">
        <v>423</v>
      </c>
      <c r="H30" s="21" t="s">
        <v>423</v>
      </c>
      <c r="I30" s="21" t="s">
        <v>354</v>
      </c>
      <c r="J30" s="33" t="s">
        <v>422</v>
      </c>
    </row>
    <row r="31" ht="28" customHeight="1" spans="1:10">
      <c r="A31" s="217" t="s">
        <v>179</v>
      </c>
      <c r="B31" s="21" t="s">
        <v>420</v>
      </c>
      <c r="C31" s="21" t="s">
        <v>350</v>
      </c>
      <c r="D31" s="21" t="s">
        <v>351</v>
      </c>
      <c r="E31" s="33" t="s">
        <v>424</v>
      </c>
      <c r="F31" s="21" t="s">
        <v>358</v>
      </c>
      <c r="G31" s="33" t="s">
        <v>416</v>
      </c>
      <c r="H31" s="21" t="s">
        <v>353</v>
      </c>
      <c r="I31" s="21" t="s">
        <v>354</v>
      </c>
      <c r="J31" s="33" t="s">
        <v>424</v>
      </c>
    </row>
    <row r="32" ht="18.75" customHeight="1" spans="1:10">
      <c r="A32" s="217" t="s">
        <v>179</v>
      </c>
      <c r="B32" s="21" t="s">
        <v>420</v>
      </c>
      <c r="C32" s="21" t="s">
        <v>355</v>
      </c>
      <c r="D32" s="21" t="s">
        <v>356</v>
      </c>
      <c r="E32" s="33" t="s">
        <v>425</v>
      </c>
      <c r="F32" s="21" t="s">
        <v>358</v>
      </c>
      <c r="G32" s="33" t="s">
        <v>426</v>
      </c>
      <c r="H32" s="21" t="s">
        <v>353</v>
      </c>
      <c r="I32" s="21" t="s">
        <v>349</v>
      </c>
      <c r="J32" s="33" t="s">
        <v>425</v>
      </c>
    </row>
    <row r="33" ht="18.75" customHeight="1" spans="1:10">
      <c r="A33" s="217" t="s">
        <v>179</v>
      </c>
      <c r="B33" s="21" t="s">
        <v>420</v>
      </c>
      <c r="C33" s="21" t="s">
        <v>355</v>
      </c>
      <c r="D33" s="21" t="s">
        <v>356</v>
      </c>
      <c r="E33" s="33" t="s">
        <v>357</v>
      </c>
      <c r="F33" s="21" t="s">
        <v>358</v>
      </c>
      <c r="G33" s="33" t="s">
        <v>402</v>
      </c>
      <c r="H33" s="21" t="s">
        <v>353</v>
      </c>
      <c r="I33" s="21" t="s">
        <v>349</v>
      </c>
      <c r="J33" s="33" t="s">
        <v>357</v>
      </c>
    </row>
  </sheetData>
  <mergeCells count="14">
    <mergeCell ref="A2:J2"/>
    <mergeCell ref="A3:H3"/>
    <mergeCell ref="A7:A10"/>
    <mergeCell ref="A11:A14"/>
    <mergeCell ref="A15:A17"/>
    <mergeCell ref="A18:A22"/>
    <mergeCell ref="A23:A28"/>
    <mergeCell ref="A29:A33"/>
    <mergeCell ref="B7:B10"/>
    <mergeCell ref="B11:B14"/>
    <mergeCell ref="B15:B17"/>
    <mergeCell ref="B18:B22"/>
    <mergeCell ref="B23:B28"/>
    <mergeCell ref="B29:B33"/>
  </mergeCells>
  <printOptions horizontalCentered="1"/>
  <pageMargins left="1" right="1" top="0.75" bottom="0.75" header="0" footer="0"/>
  <pageSetup paperSize="9" scale="6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showZeros="0" workbookViewId="0">
      <selection activeCell="F28" sqref="F28"/>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ht="15" customHeight="1" spans="1:6">
      <c r="A1" s="104">
        <v>1</v>
      </c>
      <c r="B1" s="105">
        <v>0</v>
      </c>
      <c r="C1" s="104">
        <v>1</v>
      </c>
      <c r="D1" s="106"/>
      <c r="E1" s="106"/>
      <c r="F1" s="38" t="s">
        <v>427</v>
      </c>
    </row>
    <row r="2" ht="32.25" customHeight="1" spans="1:6">
      <c r="A2" s="107" t="str">
        <f>"2025"&amp;"年部门政府性基金预算支出预算表"</f>
        <v>2025年部门政府性基金预算支出预算表</v>
      </c>
      <c r="B2" s="108" t="s">
        <v>428</v>
      </c>
      <c r="C2" s="109"/>
      <c r="D2" s="110"/>
      <c r="E2" s="110"/>
      <c r="F2" s="110"/>
    </row>
    <row r="3" ht="18.75" customHeight="1" spans="1:6">
      <c r="A3" s="7" t="str">
        <f>"单位名称："&amp;"临沧市人民医院"</f>
        <v>单位名称：临沧市人民医院</v>
      </c>
      <c r="B3" s="7" t="s">
        <v>429</v>
      </c>
      <c r="C3" s="104"/>
      <c r="D3" s="106"/>
      <c r="E3" s="106"/>
      <c r="F3" s="38" t="s">
        <v>1</v>
      </c>
    </row>
    <row r="4" ht="18.75" customHeight="1" spans="1:6">
      <c r="A4" s="111" t="s">
        <v>182</v>
      </c>
      <c r="B4" s="112" t="s">
        <v>73</v>
      </c>
      <c r="C4" s="113" t="s">
        <v>74</v>
      </c>
      <c r="D4" s="13" t="s">
        <v>430</v>
      </c>
      <c r="E4" s="13"/>
      <c r="F4" s="14"/>
    </row>
    <row r="5" ht="18.75" customHeight="1" spans="1:6">
      <c r="A5" s="114"/>
      <c r="B5" s="115"/>
      <c r="C5" s="100"/>
      <c r="D5" s="99" t="s">
        <v>56</v>
      </c>
      <c r="E5" s="99" t="s">
        <v>75</v>
      </c>
      <c r="F5" s="99" t="s">
        <v>76</v>
      </c>
    </row>
    <row r="6" ht="18.75" customHeight="1" spans="1:6">
      <c r="A6" s="114">
        <v>1</v>
      </c>
      <c r="B6" s="116" t="s">
        <v>163</v>
      </c>
      <c r="C6" s="100">
        <v>3</v>
      </c>
      <c r="D6" s="99">
        <v>4</v>
      </c>
      <c r="E6" s="99">
        <v>5</v>
      </c>
      <c r="F6" s="99">
        <v>6</v>
      </c>
    </row>
    <row r="7" ht="18.75" customHeight="1" spans="1:6">
      <c r="A7" s="117"/>
      <c r="B7" s="87"/>
      <c r="C7" s="87"/>
      <c r="D7" s="23"/>
      <c r="E7" s="23"/>
      <c r="F7" s="23"/>
    </row>
    <row r="8" ht="18.75" customHeight="1" spans="1:6">
      <c r="A8" s="117"/>
      <c r="B8" s="87"/>
      <c r="C8" s="87"/>
      <c r="D8" s="23"/>
      <c r="E8" s="23"/>
      <c r="F8" s="23"/>
    </row>
    <row r="9" ht="18.75" customHeight="1" spans="1:6">
      <c r="A9" s="118" t="s">
        <v>120</v>
      </c>
      <c r="B9" s="119" t="s">
        <v>120</v>
      </c>
      <c r="C9" s="120" t="s">
        <v>120</v>
      </c>
      <c r="D9" s="23"/>
      <c r="E9" s="23"/>
      <c r="F9" s="23"/>
    </row>
  </sheetData>
  <mergeCells count="7">
    <mergeCell ref="A2:F2"/>
    <mergeCell ref="A3:C3"/>
    <mergeCell ref="D4:F4"/>
    <mergeCell ref="A9:C9"/>
    <mergeCell ref="A4:A5"/>
    <mergeCell ref="B4:B5"/>
    <mergeCell ref="C4:C5"/>
  </mergeCells>
  <printOptions horizontalCentered="1"/>
  <pageMargins left="0.39" right="0.39" top="0.58" bottom="0.58" header="0.5" footer="0.5"/>
  <pageSetup paperSize="9" scale="8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Q32"/>
  <sheetViews>
    <sheetView showZeros="0" workbookViewId="0">
      <selection activeCell="J9" sqref="J9"/>
    </sheetView>
  </sheetViews>
  <sheetFormatPr defaultColWidth="9.14285714285714" defaultRowHeight="14.25" customHeight="1"/>
  <cols>
    <col min="1" max="1" width="33.1428571428571" customWidth="1"/>
    <col min="2" max="2" width="21.7142857142857" customWidth="1"/>
    <col min="3" max="3" width="24.2857142857143" customWidth="1"/>
    <col min="4" max="4" width="6.14285714285714" customWidth="1"/>
    <col min="5" max="5" width="6.71428571428571" customWidth="1"/>
    <col min="6" max="6" width="14.8571428571429" customWidth="1"/>
    <col min="7" max="7" width="15.2857142857143" customWidth="1"/>
    <col min="8" max="8" width="9.42857142857143" customWidth="1"/>
    <col min="9" max="9" width="8.85714285714286" customWidth="1"/>
    <col min="10" max="10" width="11.5714285714286" customWidth="1"/>
    <col min="11" max="11" width="13" customWidth="1"/>
    <col min="12" max="13" width="16.5714285714286" customWidth="1"/>
    <col min="14" max="14" width="12.4285714285714" customWidth="1"/>
    <col min="15" max="15" width="8.14285714285714" customWidth="1"/>
    <col min="16" max="16" width="10.7142857142857" customWidth="1"/>
    <col min="17" max="17" width="9.71428571428571" customWidth="1"/>
  </cols>
  <sheetData>
    <row r="1" ht="15" customHeight="1" spans="1:17">
      <c r="A1" s="29"/>
      <c r="B1" s="29"/>
      <c r="C1" s="29"/>
      <c r="D1" s="29"/>
      <c r="E1" s="29"/>
      <c r="F1" s="29"/>
      <c r="G1" s="29"/>
      <c r="H1" s="29"/>
      <c r="I1" s="29"/>
      <c r="J1" s="29"/>
      <c r="O1" s="37"/>
      <c r="P1" s="37"/>
      <c r="Q1" s="38" t="s">
        <v>431</v>
      </c>
    </row>
    <row r="2" ht="35.25" customHeight="1" spans="1:17">
      <c r="A2" s="64" t="str">
        <f>"2025"&amp;"年部门政府采购预算表"</f>
        <v>2025年部门政府采购预算表</v>
      </c>
      <c r="B2" s="6"/>
      <c r="C2" s="6"/>
      <c r="D2" s="6"/>
      <c r="E2" s="6"/>
      <c r="F2" s="6"/>
      <c r="G2" s="6"/>
      <c r="H2" s="6"/>
      <c r="I2" s="6"/>
      <c r="J2" s="6"/>
      <c r="K2" s="55"/>
      <c r="L2" s="6"/>
      <c r="M2" s="6"/>
      <c r="N2" s="6"/>
      <c r="O2" s="55"/>
      <c r="P2" s="55"/>
      <c r="Q2" s="6"/>
    </row>
    <row r="3" ht="18.75" customHeight="1" spans="1:17">
      <c r="A3" s="40" t="str">
        <f>"单位名称："&amp;"临沧市人民医院"</f>
        <v>单位名称：临沧市人民医院</v>
      </c>
      <c r="B3" s="98"/>
      <c r="C3" s="98"/>
      <c r="D3" s="98"/>
      <c r="E3" s="98"/>
      <c r="F3" s="98"/>
      <c r="G3" s="98"/>
      <c r="H3" s="98"/>
      <c r="I3" s="98"/>
      <c r="J3" s="98"/>
      <c r="O3" s="71"/>
      <c r="P3" s="71"/>
      <c r="Q3" s="38" t="s">
        <v>169</v>
      </c>
    </row>
    <row r="4" ht="18.75" customHeight="1" spans="1:17">
      <c r="A4" s="11" t="s">
        <v>432</v>
      </c>
      <c r="B4" s="78" t="s">
        <v>433</v>
      </c>
      <c r="C4" s="78" t="s">
        <v>434</v>
      </c>
      <c r="D4" s="78" t="s">
        <v>435</v>
      </c>
      <c r="E4" s="78" t="s">
        <v>436</v>
      </c>
      <c r="F4" s="78" t="s">
        <v>437</v>
      </c>
      <c r="G4" s="43" t="s">
        <v>189</v>
      </c>
      <c r="H4" s="43"/>
      <c r="I4" s="43"/>
      <c r="J4" s="43"/>
      <c r="K4" s="80"/>
      <c r="L4" s="43"/>
      <c r="M4" s="43"/>
      <c r="N4" s="43"/>
      <c r="O4" s="72"/>
      <c r="P4" s="80"/>
      <c r="Q4" s="44"/>
    </row>
    <row r="5" ht="18.75" customHeight="1" spans="1:17">
      <c r="A5" s="16"/>
      <c r="B5" s="81"/>
      <c r="C5" s="81"/>
      <c r="D5" s="81"/>
      <c r="E5" s="81"/>
      <c r="F5" s="81"/>
      <c r="G5" s="81" t="s">
        <v>56</v>
      </c>
      <c r="H5" s="81" t="s">
        <v>59</v>
      </c>
      <c r="I5" s="81" t="s">
        <v>438</v>
      </c>
      <c r="J5" s="81" t="s">
        <v>439</v>
      </c>
      <c r="K5" s="82" t="s">
        <v>440</v>
      </c>
      <c r="L5" s="94" t="s">
        <v>78</v>
      </c>
      <c r="M5" s="94"/>
      <c r="N5" s="94"/>
      <c r="O5" s="95"/>
      <c r="P5" s="96"/>
      <c r="Q5" s="83"/>
    </row>
    <row r="6" ht="30" customHeight="1" spans="1:17">
      <c r="A6" s="18"/>
      <c r="B6" s="83"/>
      <c r="C6" s="83"/>
      <c r="D6" s="83"/>
      <c r="E6" s="83"/>
      <c r="F6" s="83"/>
      <c r="G6" s="83"/>
      <c r="H6" s="83" t="s">
        <v>58</v>
      </c>
      <c r="I6" s="83"/>
      <c r="J6" s="83"/>
      <c r="K6" s="84"/>
      <c r="L6" s="83" t="s">
        <v>58</v>
      </c>
      <c r="M6" s="83" t="s">
        <v>65</v>
      </c>
      <c r="N6" s="83" t="s">
        <v>197</v>
      </c>
      <c r="O6" s="97" t="s">
        <v>67</v>
      </c>
      <c r="P6" s="84" t="s">
        <v>68</v>
      </c>
      <c r="Q6" s="83" t="s">
        <v>69</v>
      </c>
    </row>
    <row r="7" ht="21" customHeight="1" spans="1:17">
      <c r="A7" s="32">
        <v>1</v>
      </c>
      <c r="B7" s="99">
        <v>2</v>
      </c>
      <c r="C7" s="99">
        <v>3</v>
      </c>
      <c r="D7" s="99">
        <v>4</v>
      </c>
      <c r="E7" s="99">
        <v>5</v>
      </c>
      <c r="F7" s="99">
        <v>6</v>
      </c>
      <c r="G7" s="100">
        <v>7</v>
      </c>
      <c r="H7" s="100">
        <v>8</v>
      </c>
      <c r="I7" s="100">
        <v>9</v>
      </c>
      <c r="J7" s="100">
        <v>10</v>
      </c>
      <c r="K7" s="100">
        <v>11</v>
      </c>
      <c r="L7" s="100">
        <v>12</v>
      </c>
      <c r="M7" s="100">
        <v>13</v>
      </c>
      <c r="N7" s="100">
        <v>14</v>
      </c>
      <c r="O7" s="100">
        <v>15</v>
      </c>
      <c r="P7" s="100">
        <v>16</v>
      </c>
      <c r="Q7" s="100">
        <v>17</v>
      </c>
    </row>
    <row r="8" ht="28" customHeight="1" spans="1:17">
      <c r="A8" s="86" t="s">
        <v>71</v>
      </c>
      <c r="B8" s="51"/>
      <c r="C8" s="51"/>
      <c r="D8" s="51"/>
      <c r="E8" s="101"/>
      <c r="F8" s="23">
        <v>11625000</v>
      </c>
      <c r="G8" s="23">
        <v>150115000</v>
      </c>
      <c r="H8" s="23"/>
      <c r="I8" s="23"/>
      <c r="J8" s="23"/>
      <c r="K8" s="23"/>
      <c r="L8" s="23">
        <v>150115000</v>
      </c>
      <c r="M8" s="23">
        <v>150115000</v>
      </c>
      <c r="N8" s="23"/>
      <c r="O8" s="23"/>
      <c r="P8" s="23"/>
      <c r="Q8" s="23"/>
    </row>
    <row r="9" ht="30" customHeight="1" spans="1:17">
      <c r="A9" s="218" t="s">
        <v>287</v>
      </c>
      <c r="B9" s="51" t="s">
        <v>441</v>
      </c>
      <c r="C9" s="51" t="s">
        <v>442</v>
      </c>
      <c r="D9" s="51" t="s">
        <v>372</v>
      </c>
      <c r="E9" s="103">
        <v>3</v>
      </c>
      <c r="F9" s="23"/>
      <c r="G9" s="23">
        <v>2400000</v>
      </c>
      <c r="H9" s="23"/>
      <c r="I9" s="23"/>
      <c r="J9" s="23"/>
      <c r="K9" s="23"/>
      <c r="L9" s="23">
        <v>2400000</v>
      </c>
      <c r="M9" s="23">
        <v>2400000</v>
      </c>
      <c r="N9" s="23"/>
      <c r="O9" s="23"/>
      <c r="P9" s="23"/>
      <c r="Q9" s="23"/>
    </row>
    <row r="10" ht="30" customHeight="1" spans="1:17">
      <c r="A10" s="218" t="s">
        <v>287</v>
      </c>
      <c r="B10" s="51" t="s">
        <v>443</v>
      </c>
      <c r="C10" s="51" t="s">
        <v>444</v>
      </c>
      <c r="D10" s="51" t="s">
        <v>445</v>
      </c>
      <c r="E10" s="103">
        <v>1</v>
      </c>
      <c r="F10" s="23"/>
      <c r="G10" s="23">
        <v>8250000</v>
      </c>
      <c r="H10" s="23"/>
      <c r="I10" s="23"/>
      <c r="J10" s="23"/>
      <c r="K10" s="23"/>
      <c r="L10" s="23">
        <v>8250000</v>
      </c>
      <c r="M10" s="23">
        <v>8250000</v>
      </c>
      <c r="N10" s="23"/>
      <c r="O10" s="23"/>
      <c r="P10" s="23"/>
      <c r="Q10" s="23"/>
    </row>
    <row r="11" ht="30" customHeight="1" spans="1:17">
      <c r="A11" s="218" t="s">
        <v>287</v>
      </c>
      <c r="B11" s="51" t="s">
        <v>446</v>
      </c>
      <c r="C11" s="51" t="s">
        <v>447</v>
      </c>
      <c r="D11" s="51" t="s">
        <v>372</v>
      </c>
      <c r="E11" s="103">
        <v>3</v>
      </c>
      <c r="F11" s="23"/>
      <c r="G11" s="23">
        <v>18000000</v>
      </c>
      <c r="H11" s="23"/>
      <c r="I11" s="23"/>
      <c r="J11" s="23"/>
      <c r="K11" s="23"/>
      <c r="L11" s="23">
        <v>18000000</v>
      </c>
      <c r="M11" s="23">
        <v>18000000</v>
      </c>
      <c r="N11" s="23"/>
      <c r="O11" s="23"/>
      <c r="P11" s="23"/>
      <c r="Q11" s="23"/>
    </row>
    <row r="12" ht="30" customHeight="1" spans="1:17">
      <c r="A12" s="218" t="s">
        <v>287</v>
      </c>
      <c r="B12" s="51" t="s">
        <v>448</v>
      </c>
      <c r="C12" s="51" t="s">
        <v>449</v>
      </c>
      <c r="D12" s="51" t="s">
        <v>450</v>
      </c>
      <c r="E12" s="103">
        <v>1</v>
      </c>
      <c r="F12" s="23"/>
      <c r="G12" s="23">
        <v>3540000</v>
      </c>
      <c r="H12" s="23"/>
      <c r="I12" s="23"/>
      <c r="J12" s="23"/>
      <c r="K12" s="23"/>
      <c r="L12" s="23">
        <v>3540000</v>
      </c>
      <c r="M12" s="23">
        <v>3540000</v>
      </c>
      <c r="N12" s="23"/>
      <c r="O12" s="23"/>
      <c r="P12" s="23"/>
      <c r="Q12" s="23"/>
    </row>
    <row r="13" ht="30" customHeight="1" spans="1:17">
      <c r="A13" s="218" t="s">
        <v>287</v>
      </c>
      <c r="B13" s="51" t="s">
        <v>451</v>
      </c>
      <c r="C13" s="51" t="s">
        <v>452</v>
      </c>
      <c r="D13" s="51" t="s">
        <v>445</v>
      </c>
      <c r="E13" s="103">
        <v>1</v>
      </c>
      <c r="F13" s="23"/>
      <c r="G13" s="23">
        <v>200000</v>
      </c>
      <c r="H13" s="23"/>
      <c r="I13" s="23"/>
      <c r="J13" s="23"/>
      <c r="K13" s="23"/>
      <c r="L13" s="23">
        <v>200000</v>
      </c>
      <c r="M13" s="23">
        <v>200000</v>
      </c>
      <c r="N13" s="23"/>
      <c r="O13" s="23"/>
      <c r="P13" s="23"/>
      <c r="Q13" s="23"/>
    </row>
    <row r="14" ht="30" customHeight="1" spans="1:17">
      <c r="A14" s="218" t="s">
        <v>287</v>
      </c>
      <c r="B14" s="51" t="s">
        <v>453</v>
      </c>
      <c r="C14" s="51" t="s">
        <v>454</v>
      </c>
      <c r="D14" s="51" t="s">
        <v>445</v>
      </c>
      <c r="E14" s="103">
        <v>1</v>
      </c>
      <c r="F14" s="23">
        <v>1800000</v>
      </c>
      <c r="G14" s="23">
        <v>1800000</v>
      </c>
      <c r="H14" s="23"/>
      <c r="I14" s="23"/>
      <c r="J14" s="23"/>
      <c r="K14" s="23"/>
      <c r="L14" s="23">
        <v>1800000</v>
      </c>
      <c r="M14" s="23">
        <v>1800000</v>
      </c>
      <c r="N14" s="23"/>
      <c r="O14" s="23"/>
      <c r="P14" s="23"/>
      <c r="Q14" s="23"/>
    </row>
    <row r="15" ht="30" customHeight="1" spans="1:17">
      <c r="A15" s="218" t="s">
        <v>287</v>
      </c>
      <c r="B15" s="51" t="s">
        <v>455</v>
      </c>
      <c r="C15" s="51" t="s">
        <v>456</v>
      </c>
      <c r="D15" s="51" t="s">
        <v>450</v>
      </c>
      <c r="E15" s="103">
        <v>1</v>
      </c>
      <c r="F15" s="23"/>
      <c r="G15" s="23">
        <v>6740000</v>
      </c>
      <c r="H15" s="23"/>
      <c r="I15" s="23"/>
      <c r="J15" s="23"/>
      <c r="K15" s="23"/>
      <c r="L15" s="23">
        <v>6740000</v>
      </c>
      <c r="M15" s="23">
        <v>6740000</v>
      </c>
      <c r="N15" s="23"/>
      <c r="O15" s="23"/>
      <c r="P15" s="23"/>
      <c r="Q15" s="23"/>
    </row>
    <row r="16" ht="30" customHeight="1" spans="1:17">
      <c r="A16" s="218" t="s">
        <v>287</v>
      </c>
      <c r="B16" s="51" t="s">
        <v>457</v>
      </c>
      <c r="C16" s="51" t="s">
        <v>456</v>
      </c>
      <c r="D16" s="51" t="s">
        <v>450</v>
      </c>
      <c r="E16" s="103">
        <v>1</v>
      </c>
      <c r="F16" s="23"/>
      <c r="G16" s="23">
        <v>800000</v>
      </c>
      <c r="H16" s="23"/>
      <c r="I16" s="23"/>
      <c r="J16" s="23"/>
      <c r="K16" s="23"/>
      <c r="L16" s="23">
        <v>800000</v>
      </c>
      <c r="M16" s="23">
        <v>800000</v>
      </c>
      <c r="N16" s="23"/>
      <c r="O16" s="23"/>
      <c r="P16" s="23"/>
      <c r="Q16" s="23"/>
    </row>
    <row r="17" ht="30" customHeight="1" spans="1:17">
      <c r="A17" s="218" t="s">
        <v>287</v>
      </c>
      <c r="B17" s="51" t="s">
        <v>458</v>
      </c>
      <c r="C17" s="51" t="s">
        <v>456</v>
      </c>
      <c r="D17" s="51" t="s">
        <v>450</v>
      </c>
      <c r="E17" s="103">
        <v>1</v>
      </c>
      <c r="F17" s="23"/>
      <c r="G17" s="23">
        <v>1000000</v>
      </c>
      <c r="H17" s="23"/>
      <c r="I17" s="23"/>
      <c r="J17" s="23"/>
      <c r="K17" s="23"/>
      <c r="L17" s="23">
        <v>1000000</v>
      </c>
      <c r="M17" s="23">
        <v>1000000</v>
      </c>
      <c r="N17" s="23"/>
      <c r="O17" s="23"/>
      <c r="P17" s="23"/>
      <c r="Q17" s="23"/>
    </row>
    <row r="18" ht="30" customHeight="1" spans="1:17">
      <c r="A18" s="218" t="s">
        <v>287</v>
      </c>
      <c r="B18" s="51" t="s">
        <v>459</v>
      </c>
      <c r="C18" s="51" t="s">
        <v>456</v>
      </c>
      <c r="D18" s="51" t="s">
        <v>450</v>
      </c>
      <c r="E18" s="103">
        <v>1</v>
      </c>
      <c r="F18" s="23"/>
      <c r="G18" s="23">
        <v>3450000</v>
      </c>
      <c r="H18" s="23"/>
      <c r="I18" s="23"/>
      <c r="J18" s="23"/>
      <c r="K18" s="23"/>
      <c r="L18" s="23">
        <v>3450000</v>
      </c>
      <c r="M18" s="23">
        <v>3450000</v>
      </c>
      <c r="N18" s="23"/>
      <c r="O18" s="23"/>
      <c r="P18" s="23"/>
      <c r="Q18" s="23"/>
    </row>
    <row r="19" ht="30" customHeight="1" spans="1:17">
      <c r="A19" s="218" t="s">
        <v>287</v>
      </c>
      <c r="B19" s="51" t="s">
        <v>460</v>
      </c>
      <c r="C19" s="51" t="s">
        <v>461</v>
      </c>
      <c r="D19" s="51" t="s">
        <v>450</v>
      </c>
      <c r="E19" s="103">
        <v>1</v>
      </c>
      <c r="F19" s="23"/>
      <c r="G19" s="23">
        <v>53050000</v>
      </c>
      <c r="H19" s="23"/>
      <c r="I19" s="23"/>
      <c r="J19" s="23"/>
      <c r="K19" s="23"/>
      <c r="L19" s="23">
        <v>53050000</v>
      </c>
      <c r="M19" s="23">
        <v>53050000</v>
      </c>
      <c r="N19" s="23"/>
      <c r="O19" s="23"/>
      <c r="P19" s="23"/>
      <c r="Q19" s="23"/>
    </row>
    <row r="20" ht="30" customHeight="1" spans="1:17">
      <c r="A20" s="218" t="s">
        <v>287</v>
      </c>
      <c r="B20" s="51" t="s">
        <v>462</v>
      </c>
      <c r="C20" s="51" t="s">
        <v>461</v>
      </c>
      <c r="D20" s="51" t="s">
        <v>450</v>
      </c>
      <c r="E20" s="103">
        <v>1</v>
      </c>
      <c r="F20" s="23"/>
      <c r="G20" s="23">
        <v>7000000</v>
      </c>
      <c r="H20" s="23"/>
      <c r="I20" s="23"/>
      <c r="J20" s="23"/>
      <c r="K20" s="23"/>
      <c r="L20" s="23">
        <v>7000000</v>
      </c>
      <c r="M20" s="23">
        <v>7000000</v>
      </c>
      <c r="N20" s="23"/>
      <c r="O20" s="23"/>
      <c r="P20" s="23"/>
      <c r="Q20" s="23"/>
    </row>
    <row r="21" ht="30" customHeight="1" spans="1:17">
      <c r="A21" s="218" t="s">
        <v>287</v>
      </c>
      <c r="B21" s="51" t="s">
        <v>463</v>
      </c>
      <c r="C21" s="51" t="s">
        <v>461</v>
      </c>
      <c r="D21" s="51" t="s">
        <v>450</v>
      </c>
      <c r="E21" s="103">
        <v>1</v>
      </c>
      <c r="F21" s="23"/>
      <c r="G21" s="23">
        <v>1950000</v>
      </c>
      <c r="H21" s="23"/>
      <c r="I21" s="23"/>
      <c r="J21" s="23"/>
      <c r="K21" s="23"/>
      <c r="L21" s="23">
        <v>1950000</v>
      </c>
      <c r="M21" s="23">
        <v>1950000</v>
      </c>
      <c r="N21" s="23"/>
      <c r="O21" s="23"/>
      <c r="P21" s="23"/>
      <c r="Q21" s="23"/>
    </row>
    <row r="22" ht="30" customHeight="1" spans="1:17">
      <c r="A22" s="218" t="s">
        <v>287</v>
      </c>
      <c r="B22" s="51" t="s">
        <v>464</v>
      </c>
      <c r="C22" s="51" t="s">
        <v>461</v>
      </c>
      <c r="D22" s="51" t="s">
        <v>348</v>
      </c>
      <c r="E22" s="103">
        <v>1</v>
      </c>
      <c r="F22" s="23"/>
      <c r="G22" s="23">
        <v>300000</v>
      </c>
      <c r="H22" s="23"/>
      <c r="I22" s="23"/>
      <c r="J22" s="23"/>
      <c r="K22" s="23"/>
      <c r="L22" s="23">
        <v>300000</v>
      </c>
      <c r="M22" s="23">
        <v>300000</v>
      </c>
      <c r="N22" s="23"/>
      <c r="O22" s="23"/>
      <c r="P22" s="23"/>
      <c r="Q22" s="23"/>
    </row>
    <row r="23" ht="30" customHeight="1" spans="1:17">
      <c r="A23" s="218" t="s">
        <v>287</v>
      </c>
      <c r="B23" s="51" t="s">
        <v>465</v>
      </c>
      <c r="C23" s="51" t="s">
        <v>466</v>
      </c>
      <c r="D23" s="51" t="s">
        <v>445</v>
      </c>
      <c r="E23" s="103">
        <v>1</v>
      </c>
      <c r="F23" s="23"/>
      <c r="G23" s="23">
        <v>1260000</v>
      </c>
      <c r="H23" s="23"/>
      <c r="I23" s="23"/>
      <c r="J23" s="23"/>
      <c r="K23" s="23"/>
      <c r="L23" s="23">
        <v>1260000</v>
      </c>
      <c r="M23" s="23">
        <v>1260000</v>
      </c>
      <c r="N23" s="23"/>
      <c r="O23" s="23"/>
      <c r="P23" s="23"/>
      <c r="Q23" s="23"/>
    </row>
    <row r="24" ht="30" customHeight="1" spans="1:17">
      <c r="A24" s="218" t="s">
        <v>287</v>
      </c>
      <c r="B24" s="51" t="s">
        <v>467</v>
      </c>
      <c r="C24" s="51" t="s">
        <v>468</v>
      </c>
      <c r="D24" s="51" t="s">
        <v>450</v>
      </c>
      <c r="E24" s="103">
        <v>1</v>
      </c>
      <c r="F24" s="23"/>
      <c r="G24" s="23">
        <v>21000000</v>
      </c>
      <c r="H24" s="23"/>
      <c r="I24" s="23"/>
      <c r="J24" s="23"/>
      <c r="K24" s="23"/>
      <c r="L24" s="23">
        <v>21000000</v>
      </c>
      <c r="M24" s="23">
        <v>21000000</v>
      </c>
      <c r="N24" s="23"/>
      <c r="O24" s="23"/>
      <c r="P24" s="23"/>
      <c r="Q24" s="23"/>
    </row>
    <row r="25" ht="30" customHeight="1" spans="1:17">
      <c r="A25" s="218" t="s">
        <v>287</v>
      </c>
      <c r="B25" s="51" t="s">
        <v>469</v>
      </c>
      <c r="C25" s="51" t="s">
        <v>470</v>
      </c>
      <c r="D25" s="51" t="s">
        <v>450</v>
      </c>
      <c r="E25" s="103">
        <v>1</v>
      </c>
      <c r="F25" s="23"/>
      <c r="G25" s="23">
        <v>1500000</v>
      </c>
      <c r="H25" s="23"/>
      <c r="I25" s="23"/>
      <c r="J25" s="23"/>
      <c r="K25" s="23"/>
      <c r="L25" s="23">
        <v>1500000</v>
      </c>
      <c r="M25" s="23">
        <v>1500000</v>
      </c>
      <c r="N25" s="23"/>
      <c r="O25" s="23"/>
      <c r="P25" s="23"/>
      <c r="Q25" s="23"/>
    </row>
    <row r="26" ht="30" customHeight="1" spans="1:17">
      <c r="A26" s="218" t="s">
        <v>287</v>
      </c>
      <c r="B26" s="51" t="s">
        <v>471</v>
      </c>
      <c r="C26" s="51" t="s">
        <v>472</v>
      </c>
      <c r="D26" s="51" t="s">
        <v>372</v>
      </c>
      <c r="E26" s="103">
        <v>3</v>
      </c>
      <c r="F26" s="23"/>
      <c r="G26" s="23">
        <v>1500000</v>
      </c>
      <c r="H26" s="23"/>
      <c r="I26" s="23"/>
      <c r="J26" s="23"/>
      <c r="K26" s="23"/>
      <c r="L26" s="23">
        <v>1500000</v>
      </c>
      <c r="M26" s="23">
        <v>1500000</v>
      </c>
      <c r="N26" s="23"/>
      <c r="O26" s="23"/>
      <c r="P26" s="23"/>
      <c r="Q26" s="23"/>
    </row>
    <row r="27" ht="30" customHeight="1" spans="1:17">
      <c r="A27" s="218" t="s">
        <v>287</v>
      </c>
      <c r="B27" s="51" t="s">
        <v>473</v>
      </c>
      <c r="C27" s="51" t="s">
        <v>472</v>
      </c>
      <c r="D27" s="51" t="s">
        <v>372</v>
      </c>
      <c r="E27" s="103">
        <v>3</v>
      </c>
      <c r="F27" s="23"/>
      <c r="G27" s="23">
        <v>750000</v>
      </c>
      <c r="H27" s="23"/>
      <c r="I27" s="23"/>
      <c r="J27" s="23"/>
      <c r="K27" s="23"/>
      <c r="L27" s="23">
        <v>750000</v>
      </c>
      <c r="M27" s="23">
        <v>750000</v>
      </c>
      <c r="N27" s="23"/>
      <c r="O27" s="23"/>
      <c r="P27" s="23"/>
      <c r="Q27" s="23"/>
    </row>
    <row r="28" ht="30" customHeight="1" spans="1:17">
      <c r="A28" s="218" t="s">
        <v>287</v>
      </c>
      <c r="B28" s="51" t="s">
        <v>474</v>
      </c>
      <c r="C28" s="51" t="s">
        <v>475</v>
      </c>
      <c r="D28" s="51" t="s">
        <v>445</v>
      </c>
      <c r="E28" s="103">
        <v>1</v>
      </c>
      <c r="F28" s="23">
        <v>3200000</v>
      </c>
      <c r="G28" s="23">
        <v>3200000</v>
      </c>
      <c r="H28" s="23"/>
      <c r="I28" s="23"/>
      <c r="J28" s="23"/>
      <c r="K28" s="23"/>
      <c r="L28" s="23">
        <v>3200000</v>
      </c>
      <c r="M28" s="23">
        <v>3200000</v>
      </c>
      <c r="N28" s="23"/>
      <c r="O28" s="23"/>
      <c r="P28" s="23"/>
      <c r="Q28" s="23"/>
    </row>
    <row r="29" ht="30" customHeight="1" spans="1:17">
      <c r="A29" s="218" t="s">
        <v>287</v>
      </c>
      <c r="B29" s="51" t="s">
        <v>476</v>
      </c>
      <c r="C29" s="51" t="s">
        <v>477</v>
      </c>
      <c r="D29" s="51" t="s">
        <v>450</v>
      </c>
      <c r="E29" s="103">
        <v>1</v>
      </c>
      <c r="F29" s="23"/>
      <c r="G29" s="23">
        <v>5800000</v>
      </c>
      <c r="H29" s="23"/>
      <c r="I29" s="23"/>
      <c r="J29" s="23"/>
      <c r="K29" s="23"/>
      <c r="L29" s="23">
        <v>5800000</v>
      </c>
      <c r="M29" s="23">
        <v>5800000</v>
      </c>
      <c r="N29" s="23"/>
      <c r="O29" s="23"/>
      <c r="P29" s="23"/>
      <c r="Q29" s="23"/>
    </row>
    <row r="30" ht="30" customHeight="1" spans="1:17">
      <c r="A30" s="218" t="s">
        <v>287</v>
      </c>
      <c r="B30" s="51" t="s">
        <v>478</v>
      </c>
      <c r="C30" s="51" t="s">
        <v>479</v>
      </c>
      <c r="D30" s="51" t="s">
        <v>445</v>
      </c>
      <c r="E30" s="103">
        <v>1</v>
      </c>
      <c r="F30" s="23">
        <v>800000</v>
      </c>
      <c r="G30" s="23">
        <v>800000</v>
      </c>
      <c r="H30" s="23"/>
      <c r="I30" s="23"/>
      <c r="J30" s="23"/>
      <c r="K30" s="23"/>
      <c r="L30" s="23">
        <v>800000</v>
      </c>
      <c r="M30" s="23">
        <v>800000</v>
      </c>
      <c r="N30" s="23"/>
      <c r="O30" s="23"/>
      <c r="P30" s="23"/>
      <c r="Q30" s="23"/>
    </row>
    <row r="31" ht="30" customHeight="1" spans="1:17">
      <c r="A31" s="218" t="s">
        <v>287</v>
      </c>
      <c r="B31" s="51" t="s">
        <v>480</v>
      </c>
      <c r="C31" s="51" t="s">
        <v>481</v>
      </c>
      <c r="D31" s="51" t="s">
        <v>445</v>
      </c>
      <c r="E31" s="103">
        <v>1</v>
      </c>
      <c r="F31" s="23">
        <v>5825000</v>
      </c>
      <c r="G31" s="23">
        <v>5825000</v>
      </c>
      <c r="H31" s="23"/>
      <c r="I31" s="23"/>
      <c r="J31" s="23"/>
      <c r="K31" s="23"/>
      <c r="L31" s="23">
        <v>5825000</v>
      </c>
      <c r="M31" s="23">
        <v>5825000</v>
      </c>
      <c r="N31" s="23"/>
      <c r="O31" s="23"/>
      <c r="P31" s="23"/>
      <c r="Q31" s="23"/>
    </row>
    <row r="32" ht="30" customHeight="1" spans="1:17">
      <c r="A32" s="88" t="s">
        <v>120</v>
      </c>
      <c r="B32" s="89"/>
      <c r="C32" s="89"/>
      <c r="D32" s="89"/>
      <c r="E32" s="101"/>
      <c r="F32" s="23">
        <v>11625000</v>
      </c>
      <c r="G32" s="23">
        <v>150115000</v>
      </c>
      <c r="H32" s="23"/>
      <c r="I32" s="23"/>
      <c r="J32" s="23"/>
      <c r="K32" s="23"/>
      <c r="L32" s="23">
        <v>150115000</v>
      </c>
      <c r="M32" s="23">
        <v>150115000</v>
      </c>
      <c r="N32" s="23"/>
      <c r="O32" s="23"/>
      <c r="P32" s="23"/>
      <c r="Q32" s="23"/>
    </row>
  </sheetData>
  <mergeCells count="16">
    <mergeCell ref="A2:Q2"/>
    <mergeCell ref="A3:F3"/>
    <mergeCell ref="G4:Q4"/>
    <mergeCell ref="L5:Q5"/>
    <mergeCell ref="A32:E3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53"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showZeros="0" workbookViewId="0">
      <selection activeCell="F28" sqref="F28"/>
    </sheetView>
  </sheetViews>
  <sheetFormatPr defaultColWidth="9.14285714285714" defaultRowHeight="14.25" customHeight="1"/>
  <cols>
    <col min="1" max="1" width="20.7142857142857" customWidth="1"/>
    <col min="2" max="2" width="18.2857142857143" customWidth="1"/>
    <col min="3" max="3" width="19" customWidth="1"/>
    <col min="4" max="4" width="12.2857142857143" customWidth="1"/>
    <col min="5" max="5" width="15.2857142857143" customWidth="1"/>
    <col min="6" max="7" width="11.5714285714286" customWidth="1"/>
    <col min="8" max="8" width="14.1428571428571" customWidth="1"/>
    <col min="9" max="9" width="12.2857142857143" customWidth="1"/>
    <col min="10" max="10" width="12.1428571428571" customWidth="1"/>
    <col min="11" max="11" width="13.2857142857143" customWidth="1"/>
    <col min="12" max="12" width="12.7142857142857" customWidth="1"/>
    <col min="13" max="14" width="19" customWidth="1"/>
  </cols>
  <sheetData>
    <row r="1" ht="15" customHeight="1" spans="1:14">
      <c r="A1" s="68"/>
      <c r="B1" s="68"/>
      <c r="C1" s="73"/>
      <c r="D1" s="68"/>
      <c r="E1" s="68"/>
      <c r="F1" s="68"/>
      <c r="G1" s="68"/>
      <c r="H1" s="74"/>
      <c r="I1" s="68"/>
      <c r="J1" s="68"/>
      <c r="K1" s="68"/>
      <c r="L1" s="37"/>
      <c r="M1" s="91"/>
      <c r="N1" s="92" t="s">
        <v>482</v>
      </c>
    </row>
    <row r="2" ht="34.5" customHeight="1" spans="1:14">
      <c r="A2" s="39" t="str">
        <f>"2025"&amp;"年部门政府购买服务预算表"</f>
        <v>2025年部门政府购买服务预算表</v>
      </c>
      <c r="B2" s="75"/>
      <c r="C2" s="55"/>
      <c r="D2" s="75"/>
      <c r="E2" s="75"/>
      <c r="F2" s="75"/>
      <c r="G2" s="75"/>
      <c r="H2" s="76"/>
      <c r="I2" s="75"/>
      <c r="J2" s="75"/>
      <c r="K2" s="75"/>
      <c r="L2" s="55"/>
      <c r="M2" s="76"/>
      <c r="N2" s="75"/>
    </row>
    <row r="3" ht="18.75" customHeight="1" spans="1:14">
      <c r="A3" s="65" t="str">
        <f>"单位名称："&amp;"临沧市人民医院"</f>
        <v>单位名称：临沧市人民医院</v>
      </c>
      <c r="B3" s="66"/>
      <c r="C3" s="77"/>
      <c r="D3" s="66"/>
      <c r="E3" s="66"/>
      <c r="F3" s="66"/>
      <c r="G3" s="66"/>
      <c r="H3" s="74"/>
      <c r="I3" s="68"/>
      <c r="J3" s="68"/>
      <c r="K3" s="68"/>
      <c r="L3" s="71"/>
      <c r="M3" s="93"/>
      <c r="N3" s="92" t="s">
        <v>169</v>
      </c>
    </row>
    <row r="4" ht="18.75" customHeight="1" spans="1:14">
      <c r="A4" s="11" t="s">
        <v>432</v>
      </c>
      <c r="B4" s="78" t="s">
        <v>483</v>
      </c>
      <c r="C4" s="79" t="s">
        <v>484</v>
      </c>
      <c r="D4" s="43" t="s">
        <v>189</v>
      </c>
      <c r="E4" s="43"/>
      <c r="F4" s="43"/>
      <c r="G4" s="43"/>
      <c r="H4" s="80"/>
      <c r="I4" s="43"/>
      <c r="J4" s="43"/>
      <c r="K4" s="43"/>
      <c r="L4" s="72"/>
      <c r="M4" s="80"/>
      <c r="N4" s="44"/>
    </row>
    <row r="5" ht="18.75" customHeight="1" spans="1:14">
      <c r="A5" s="16"/>
      <c r="B5" s="81"/>
      <c r="C5" s="82"/>
      <c r="D5" s="81" t="s">
        <v>56</v>
      </c>
      <c r="E5" s="81" t="s">
        <v>59</v>
      </c>
      <c r="F5" s="81" t="s">
        <v>438</v>
      </c>
      <c r="G5" s="81" t="s">
        <v>439</v>
      </c>
      <c r="H5" s="82" t="s">
        <v>440</v>
      </c>
      <c r="I5" s="94" t="s">
        <v>78</v>
      </c>
      <c r="J5" s="94"/>
      <c r="K5" s="94"/>
      <c r="L5" s="95"/>
      <c r="M5" s="96"/>
      <c r="N5" s="83"/>
    </row>
    <row r="6" ht="26.25" customHeight="1" spans="1:14">
      <c r="A6" s="18"/>
      <c r="B6" s="83"/>
      <c r="C6" s="84"/>
      <c r="D6" s="83"/>
      <c r="E6" s="83"/>
      <c r="F6" s="83"/>
      <c r="G6" s="83"/>
      <c r="H6" s="84"/>
      <c r="I6" s="83" t="s">
        <v>58</v>
      </c>
      <c r="J6" s="83" t="s">
        <v>65</v>
      </c>
      <c r="K6" s="83" t="s">
        <v>197</v>
      </c>
      <c r="L6" s="97" t="s">
        <v>67</v>
      </c>
      <c r="M6" s="84" t="s">
        <v>68</v>
      </c>
      <c r="N6" s="83" t="s">
        <v>69</v>
      </c>
    </row>
    <row r="7" ht="18.75" customHeight="1" spans="1:14">
      <c r="A7" s="85">
        <v>1</v>
      </c>
      <c r="B7" s="85">
        <v>2</v>
      </c>
      <c r="C7" s="85">
        <v>3</v>
      </c>
      <c r="D7" s="85">
        <v>4</v>
      </c>
      <c r="E7" s="85">
        <v>5</v>
      </c>
      <c r="F7" s="85">
        <v>6</v>
      </c>
      <c r="G7" s="85">
        <v>7</v>
      </c>
      <c r="H7" s="85">
        <v>8</v>
      </c>
      <c r="I7" s="85">
        <v>9</v>
      </c>
      <c r="J7" s="85">
        <v>10</v>
      </c>
      <c r="K7" s="85">
        <v>11</v>
      </c>
      <c r="L7" s="85">
        <v>12</v>
      </c>
      <c r="M7" s="85">
        <v>13</v>
      </c>
      <c r="N7" s="85">
        <v>14</v>
      </c>
    </row>
    <row r="8" ht="18.75" customHeight="1" spans="1:14">
      <c r="A8" s="86"/>
      <c r="B8" s="51"/>
      <c r="C8" s="87"/>
      <c r="D8" s="23"/>
      <c r="E8" s="23"/>
      <c r="F8" s="23"/>
      <c r="G8" s="23"/>
      <c r="H8" s="23"/>
      <c r="I8" s="23"/>
      <c r="J8" s="23"/>
      <c r="K8" s="23"/>
      <c r="L8" s="23"/>
      <c r="M8" s="23"/>
      <c r="N8" s="23"/>
    </row>
    <row r="9" ht="18.75" customHeight="1" spans="1:14">
      <c r="A9" s="86"/>
      <c r="B9" s="51"/>
      <c r="C9" s="87"/>
      <c r="D9" s="23"/>
      <c r="E9" s="23"/>
      <c r="F9" s="23"/>
      <c r="G9" s="23"/>
      <c r="H9" s="23"/>
      <c r="I9" s="23"/>
      <c r="J9" s="23"/>
      <c r="K9" s="23"/>
      <c r="L9" s="23"/>
      <c r="M9" s="23"/>
      <c r="N9" s="23"/>
    </row>
    <row r="10" ht="18.75" customHeight="1" spans="1:14">
      <c r="A10" s="88" t="s">
        <v>120</v>
      </c>
      <c r="B10" s="89"/>
      <c r="C10" s="90"/>
      <c r="D10" s="23"/>
      <c r="E10" s="23"/>
      <c r="F10" s="23"/>
      <c r="G10" s="23"/>
      <c r="H10" s="23"/>
      <c r="I10" s="23"/>
      <c r="J10" s="23"/>
      <c r="K10" s="23"/>
      <c r="L10" s="23"/>
      <c r="M10" s="23"/>
      <c r="N10" s="23"/>
    </row>
  </sheetData>
  <mergeCells count="13">
    <mergeCell ref="A2:N2"/>
    <mergeCell ref="A3:C3"/>
    <mergeCell ref="D4:N4"/>
    <mergeCell ref="I5:N5"/>
    <mergeCell ref="A10:C10"/>
    <mergeCell ref="A4:A6"/>
    <mergeCell ref="B4:B6"/>
    <mergeCell ref="C4:C6"/>
    <mergeCell ref="D5:D6"/>
    <mergeCell ref="E5:E6"/>
    <mergeCell ref="F5:F6"/>
    <mergeCell ref="G5:G6"/>
    <mergeCell ref="H5:H6"/>
  </mergeCells>
  <printOptions horizontalCentered="1"/>
  <pageMargins left="1" right="1" top="0.75" bottom="0.75" header="0" footer="0"/>
  <pageSetup paperSize="9" scale="62"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showZeros="0" workbookViewId="0">
      <selection activeCell="F28" sqref="F28"/>
    </sheetView>
  </sheetViews>
  <sheetFormatPr defaultColWidth="9.14285714285714" defaultRowHeight="14.25" customHeight="1" outlineLevelRow="7"/>
  <cols>
    <col min="1" max="1" width="27.7142857142857" customWidth="1"/>
    <col min="2" max="2" width="13" customWidth="1"/>
    <col min="3" max="4" width="17.5714285714286" customWidth="1"/>
    <col min="5" max="5" width="12" customWidth="1"/>
    <col min="6" max="7" width="11.5714285714286" customWidth="1"/>
    <col min="8" max="8" width="11.1428571428571" customWidth="1"/>
    <col min="9" max="9" width="11.4285714285714" customWidth="1"/>
    <col min="10" max="10" width="11.2857142857143" customWidth="1"/>
    <col min="11" max="11" width="11.1428571428571" customWidth="1"/>
    <col min="12" max="12" width="10.4285714285714" customWidth="1"/>
    <col min="13" max="13" width="11" customWidth="1"/>
    <col min="14" max="14" width="15.7142857142857" customWidth="1"/>
  </cols>
  <sheetData>
    <row r="1" ht="15" customHeight="1" spans="1:14">
      <c r="A1" s="29"/>
      <c r="B1" s="29"/>
      <c r="C1" s="29"/>
      <c r="D1" s="63"/>
      <c r="L1" s="37"/>
      <c r="M1" s="37"/>
      <c r="N1" s="37" t="s">
        <v>485</v>
      </c>
    </row>
    <row r="2" ht="27.75" customHeight="1" spans="1:14">
      <c r="A2" s="64" t="str">
        <f>"2025"&amp;"年市对下转移支付预算表"</f>
        <v>2025年市对下转移支付预算表</v>
      </c>
      <c r="B2" s="6"/>
      <c r="C2" s="6"/>
      <c r="D2" s="6"/>
      <c r="E2" s="6"/>
      <c r="F2" s="6"/>
      <c r="G2" s="6"/>
      <c r="H2" s="6"/>
      <c r="I2" s="6"/>
      <c r="J2" s="6"/>
      <c r="K2" s="6"/>
      <c r="L2" s="55"/>
      <c r="M2" s="55"/>
      <c r="N2" s="6"/>
    </row>
    <row r="3" ht="18.75" customHeight="1" spans="1:14">
      <c r="A3" s="65" t="str">
        <f>"单位名称："&amp;"临沧市人民医院"</f>
        <v>单位名称：临沧市人民医院</v>
      </c>
      <c r="B3" s="66"/>
      <c r="C3" s="66"/>
      <c r="D3" s="67"/>
      <c r="E3" s="68"/>
      <c r="F3" s="68"/>
      <c r="G3" s="68"/>
      <c r="H3" s="68"/>
      <c r="I3" s="68"/>
      <c r="L3" s="71"/>
      <c r="M3" s="71"/>
      <c r="N3" s="37" t="s">
        <v>169</v>
      </c>
    </row>
    <row r="4" ht="18.75" customHeight="1" spans="1:14">
      <c r="A4" s="30" t="s">
        <v>486</v>
      </c>
      <c r="B4" s="12" t="s">
        <v>189</v>
      </c>
      <c r="C4" s="13"/>
      <c r="D4" s="13"/>
      <c r="E4" s="12" t="s">
        <v>487</v>
      </c>
      <c r="F4" s="13"/>
      <c r="G4" s="13"/>
      <c r="H4" s="13"/>
      <c r="I4" s="13"/>
      <c r="J4" s="13"/>
      <c r="K4" s="13"/>
      <c r="L4" s="72"/>
      <c r="M4" s="72"/>
      <c r="N4" s="14"/>
    </row>
    <row r="5" ht="18.75" customHeight="1" spans="1:14">
      <c r="A5" s="32"/>
      <c r="B5" s="31" t="s">
        <v>56</v>
      </c>
      <c r="C5" s="11" t="s">
        <v>59</v>
      </c>
      <c r="D5" s="69" t="s">
        <v>488</v>
      </c>
      <c r="E5" s="70" t="s">
        <v>489</v>
      </c>
      <c r="F5" s="70" t="s">
        <v>490</v>
      </c>
      <c r="G5" s="70" t="s">
        <v>491</v>
      </c>
      <c r="H5" s="70" t="s">
        <v>492</v>
      </c>
      <c r="I5" s="70" t="s">
        <v>493</v>
      </c>
      <c r="J5" s="70" t="s">
        <v>494</v>
      </c>
      <c r="K5" s="70" t="s">
        <v>495</v>
      </c>
      <c r="L5" s="58" t="s">
        <v>496</v>
      </c>
      <c r="M5" s="58" t="s">
        <v>497</v>
      </c>
      <c r="N5" s="58" t="s">
        <v>498</v>
      </c>
    </row>
    <row r="6" ht="18.75" customHeight="1" spans="1:14">
      <c r="A6" s="70">
        <v>1</v>
      </c>
      <c r="B6" s="70">
        <v>2</v>
      </c>
      <c r="C6" s="70">
        <v>3</v>
      </c>
      <c r="D6" s="12">
        <v>4</v>
      </c>
      <c r="E6" s="70">
        <v>5</v>
      </c>
      <c r="F6" s="70">
        <v>6</v>
      </c>
      <c r="G6" s="70">
        <v>7</v>
      </c>
      <c r="H6" s="12">
        <v>8</v>
      </c>
      <c r="I6" s="70">
        <v>9</v>
      </c>
      <c r="J6" s="70">
        <v>10</v>
      </c>
      <c r="K6" s="70">
        <v>11</v>
      </c>
      <c r="L6" s="58">
        <v>12</v>
      </c>
      <c r="M6" s="58">
        <v>13</v>
      </c>
      <c r="N6" s="58">
        <v>14</v>
      </c>
    </row>
    <row r="7" ht="18.75" customHeight="1" spans="1:14">
      <c r="A7" s="33"/>
      <c r="B7" s="23"/>
      <c r="C7" s="23"/>
      <c r="D7" s="23"/>
      <c r="E7" s="23"/>
      <c r="F7" s="23"/>
      <c r="G7" s="23"/>
      <c r="H7" s="23"/>
      <c r="I7" s="23"/>
      <c r="J7" s="23"/>
      <c r="K7" s="23"/>
      <c r="L7" s="23"/>
      <c r="M7" s="23"/>
      <c r="N7" s="23"/>
    </row>
    <row r="8" ht="18.75" customHeight="1" spans="1:14">
      <c r="A8" s="33"/>
      <c r="B8" s="23"/>
      <c r="C8" s="23"/>
      <c r="D8" s="23"/>
      <c r="E8" s="23"/>
      <c r="F8" s="23"/>
      <c r="G8" s="23"/>
      <c r="H8" s="23"/>
      <c r="I8" s="23"/>
      <c r="J8" s="23"/>
      <c r="K8" s="23"/>
      <c r="L8" s="23"/>
      <c r="M8" s="23"/>
      <c r="N8" s="23"/>
    </row>
  </sheetData>
  <mergeCells count="5">
    <mergeCell ref="A2:N2"/>
    <mergeCell ref="A3:I3"/>
    <mergeCell ref="B4:D4"/>
    <mergeCell ref="E4:N4"/>
    <mergeCell ref="A4:A5"/>
  </mergeCells>
  <printOptions horizontalCentered="1"/>
  <pageMargins left="1" right="1" top="0.75" bottom="0.75" header="0" footer="0"/>
  <pageSetup paperSize="9" scale="6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showZeros="0" workbookViewId="0">
      <selection activeCell="F28" sqref="F28"/>
    </sheetView>
  </sheetViews>
  <sheetFormatPr defaultColWidth="9.14285714285714" defaultRowHeight="12" customHeight="1" outlineLevelRow="6"/>
  <cols>
    <col min="1" max="1" width="28" customWidth="1"/>
    <col min="2" max="2" width="23.2857142857143" customWidth="1"/>
    <col min="3" max="3" width="17.2857142857143" customWidth="1"/>
    <col min="4" max="4" width="17.1428571428571" customWidth="1"/>
    <col min="5" max="5" width="17.7142857142857" customWidth="1"/>
    <col min="6" max="6" width="11.2857142857143" customWidth="1"/>
    <col min="7" max="7" width="17.8571428571429" customWidth="1"/>
    <col min="8" max="8" width="15.5714285714286" customWidth="1"/>
    <col min="9" max="9" width="13.4190476190476" customWidth="1"/>
    <col min="10" max="10" width="18.847619047619" customWidth="1"/>
  </cols>
  <sheetData>
    <row r="1" ht="15" customHeight="1" spans="10:10">
      <c r="J1" s="37" t="s">
        <v>499</v>
      </c>
    </row>
    <row r="2" ht="36" customHeight="1" spans="1:10">
      <c r="A2" s="5" t="str">
        <f>"2025"&amp;"年市对下转移支付绩效目标表"</f>
        <v>2025年市对下转移支付绩效目标表</v>
      </c>
      <c r="B2" s="6"/>
      <c r="C2" s="6"/>
      <c r="D2" s="6"/>
      <c r="E2" s="6"/>
      <c r="F2" s="55"/>
      <c r="G2" s="6"/>
      <c r="H2" s="55"/>
      <c r="I2" s="55"/>
      <c r="J2" s="6"/>
    </row>
    <row r="3" ht="18.75" customHeight="1" spans="1:8">
      <c r="A3" s="7" t="str">
        <f>"单位名称："&amp;"临沧市人民医院"</f>
        <v>单位名称：临沧市人民医院</v>
      </c>
      <c r="B3" s="3"/>
      <c r="C3" s="3"/>
      <c r="D3" s="3"/>
      <c r="E3" s="3"/>
      <c r="F3" s="56"/>
      <c r="G3" s="3"/>
      <c r="H3" s="56"/>
    </row>
    <row r="4" ht="18.75" customHeight="1" spans="1:10">
      <c r="A4" s="57" t="s">
        <v>332</v>
      </c>
      <c r="B4" s="57" t="s">
        <v>333</v>
      </c>
      <c r="C4" s="57" t="s">
        <v>334</v>
      </c>
      <c r="D4" s="57" t="s">
        <v>335</v>
      </c>
      <c r="E4" s="57" t="s">
        <v>336</v>
      </c>
      <c r="F4" s="58" t="s">
        <v>337</v>
      </c>
      <c r="G4" s="57" t="s">
        <v>338</v>
      </c>
      <c r="H4" s="58" t="s">
        <v>339</v>
      </c>
      <c r="I4" s="58" t="s">
        <v>340</v>
      </c>
      <c r="J4" s="57" t="s">
        <v>341</v>
      </c>
    </row>
    <row r="5" ht="18.75" customHeight="1" spans="1:10">
      <c r="A5" s="57">
        <v>1</v>
      </c>
      <c r="B5" s="57">
        <v>2</v>
      </c>
      <c r="C5" s="57">
        <v>3</v>
      </c>
      <c r="D5" s="57">
        <v>4</v>
      </c>
      <c r="E5" s="57">
        <v>5</v>
      </c>
      <c r="F5" s="58">
        <v>6</v>
      </c>
      <c r="G5" s="57">
        <v>7</v>
      </c>
      <c r="H5" s="58">
        <v>8</v>
      </c>
      <c r="I5" s="58">
        <v>9</v>
      </c>
      <c r="J5" s="57">
        <v>10</v>
      </c>
    </row>
    <row r="6" ht="18.75" customHeight="1" spans="1:10">
      <c r="A6" s="21"/>
      <c r="B6" s="59"/>
      <c r="C6" s="59"/>
      <c r="D6" s="59"/>
      <c r="E6" s="60"/>
      <c r="F6" s="61"/>
      <c r="G6" s="60"/>
      <c r="H6" s="61"/>
      <c r="I6" s="61"/>
      <c r="J6" s="60"/>
    </row>
    <row r="7" ht="18.75" customHeight="1" spans="1:10">
      <c r="A7" s="21"/>
      <c r="B7" s="21"/>
      <c r="C7" s="21"/>
      <c r="D7" s="21"/>
      <c r="E7" s="21"/>
      <c r="F7" s="62"/>
      <c r="G7" s="21"/>
      <c r="H7" s="21"/>
      <c r="I7" s="21"/>
      <c r="J7" s="21"/>
    </row>
  </sheetData>
  <mergeCells count="2">
    <mergeCell ref="A2:J2"/>
    <mergeCell ref="A3:H3"/>
  </mergeCells>
  <printOptions horizontalCentered="1"/>
  <pageMargins left="1" right="1" top="0.75" bottom="0.75" header="0" footer="0"/>
  <pageSetup paperSize="9" scale="73"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4"/>
  <sheetViews>
    <sheetView showZeros="0" workbookViewId="0">
      <selection activeCell="C27" sqref="C27"/>
    </sheetView>
  </sheetViews>
  <sheetFormatPr defaultColWidth="9.14285714285714" defaultRowHeight="12" customHeight="1" outlineLevelCol="7"/>
  <cols>
    <col min="1" max="1" width="23.1428571428571" customWidth="1"/>
    <col min="2" max="2" width="52.4285714285714" customWidth="1"/>
    <col min="3" max="3" width="27.1428571428571" customWidth="1"/>
    <col min="4" max="4" width="18.2857142857143" customWidth="1"/>
    <col min="5" max="5" width="14.4285714285714" customWidth="1"/>
    <col min="6" max="6" width="12.4285714285714" customWidth="1"/>
    <col min="7" max="7" width="19.7142857142857" customWidth="1"/>
    <col min="8" max="8" width="15" customWidth="1"/>
  </cols>
  <sheetData>
    <row r="1" ht="15" customHeight="1" spans="1:8">
      <c r="A1" s="1"/>
      <c r="B1" s="1"/>
      <c r="C1" s="1"/>
      <c r="D1" s="1"/>
      <c r="E1" s="1"/>
      <c r="F1" s="1"/>
      <c r="G1" s="1"/>
      <c r="H1" s="38" t="s">
        <v>500</v>
      </c>
    </row>
    <row r="2" ht="34.5" customHeight="1" spans="1:8">
      <c r="A2" s="39" t="str">
        <f>"2025"&amp;"年新增资产配置表"</f>
        <v>2025年新增资产配置表</v>
      </c>
      <c r="B2" s="6"/>
      <c r="C2" s="6"/>
      <c r="D2" s="6"/>
      <c r="E2" s="6"/>
      <c r="F2" s="6"/>
      <c r="G2" s="6"/>
      <c r="H2" s="6"/>
    </row>
    <row r="3" ht="18.75" customHeight="1" spans="1:8">
      <c r="A3" s="40" t="str">
        <f>"单位名称："&amp;"临沧市人民医院"</f>
        <v>单位名称：临沧市人民医院</v>
      </c>
      <c r="B3" s="8"/>
      <c r="C3" s="3"/>
      <c r="H3" s="41" t="s">
        <v>169</v>
      </c>
    </row>
    <row r="4" ht="18.75" customHeight="1" spans="1:8">
      <c r="A4" s="11" t="s">
        <v>182</v>
      </c>
      <c r="B4" s="11" t="s">
        <v>501</v>
      </c>
      <c r="C4" s="11" t="s">
        <v>502</v>
      </c>
      <c r="D4" s="11" t="s">
        <v>503</v>
      </c>
      <c r="E4" s="11" t="s">
        <v>504</v>
      </c>
      <c r="F4" s="42" t="s">
        <v>505</v>
      </c>
      <c r="G4" s="43"/>
      <c r="H4" s="44"/>
    </row>
    <row r="5" ht="18.75" customHeight="1" spans="1:8">
      <c r="A5" s="16"/>
      <c r="B5" s="16"/>
      <c r="C5" s="16"/>
      <c r="D5" s="16"/>
      <c r="E5" s="16"/>
      <c r="F5" s="11" t="s">
        <v>436</v>
      </c>
      <c r="G5" s="11" t="s">
        <v>506</v>
      </c>
      <c r="H5" s="11" t="s">
        <v>507</v>
      </c>
    </row>
    <row r="6" ht="18.75" customHeight="1" spans="1:8">
      <c r="A6" s="45">
        <v>1</v>
      </c>
      <c r="B6" s="45">
        <v>2</v>
      </c>
      <c r="C6" s="45">
        <v>3</v>
      </c>
      <c r="D6" s="45">
        <v>4</v>
      </c>
      <c r="E6" s="45">
        <v>5</v>
      </c>
      <c r="F6" s="45">
        <v>6</v>
      </c>
      <c r="G6" s="45">
        <v>7</v>
      </c>
      <c r="H6" s="45">
        <v>8</v>
      </c>
    </row>
    <row r="7" ht="18.75" customHeight="1" spans="1:8">
      <c r="A7" s="46" t="s">
        <v>71</v>
      </c>
      <c r="B7" s="47" t="s">
        <v>448</v>
      </c>
      <c r="C7" s="48" t="s">
        <v>508</v>
      </c>
      <c r="D7" s="47" t="s">
        <v>449</v>
      </c>
      <c r="E7" s="46" t="s">
        <v>450</v>
      </c>
      <c r="F7" s="49">
        <v>1</v>
      </c>
      <c r="G7" s="50">
        <v>3540000</v>
      </c>
      <c r="H7" s="50">
        <v>3540000</v>
      </c>
    </row>
    <row r="8" ht="18.75" customHeight="1" spans="1:8">
      <c r="A8" s="46" t="s">
        <v>71</v>
      </c>
      <c r="B8" s="51" t="s">
        <v>460</v>
      </c>
      <c r="C8" s="48" t="s">
        <v>509</v>
      </c>
      <c r="D8" s="51" t="s">
        <v>461</v>
      </c>
      <c r="E8" s="52" t="s">
        <v>450</v>
      </c>
      <c r="F8" s="49">
        <v>1</v>
      </c>
      <c r="G8" s="23">
        <v>53050000</v>
      </c>
      <c r="H8" s="23">
        <v>53050000</v>
      </c>
    </row>
    <row r="9" ht="18.75" customHeight="1" spans="1:8">
      <c r="A9" s="46" t="s">
        <v>71</v>
      </c>
      <c r="B9" s="51" t="s">
        <v>462</v>
      </c>
      <c r="C9" s="48" t="s">
        <v>509</v>
      </c>
      <c r="D9" s="51" t="s">
        <v>461</v>
      </c>
      <c r="E9" s="52" t="s">
        <v>450</v>
      </c>
      <c r="F9" s="49">
        <v>1</v>
      </c>
      <c r="G9" s="23">
        <v>7000000</v>
      </c>
      <c r="H9" s="23">
        <v>7000000</v>
      </c>
    </row>
    <row r="10" ht="18.75" customHeight="1" spans="1:8">
      <c r="A10" s="46" t="s">
        <v>71</v>
      </c>
      <c r="B10" s="51" t="s">
        <v>463</v>
      </c>
      <c r="C10" s="48" t="s">
        <v>509</v>
      </c>
      <c r="D10" s="51" t="s">
        <v>461</v>
      </c>
      <c r="E10" s="52" t="s">
        <v>450</v>
      </c>
      <c r="F10" s="49">
        <v>1</v>
      </c>
      <c r="G10" s="23">
        <v>1950000</v>
      </c>
      <c r="H10" s="23">
        <v>1950000</v>
      </c>
    </row>
    <row r="11" ht="18.75" customHeight="1" spans="1:8">
      <c r="A11" s="46" t="s">
        <v>71</v>
      </c>
      <c r="B11" s="51" t="s">
        <v>464</v>
      </c>
      <c r="C11" s="48" t="s">
        <v>509</v>
      </c>
      <c r="D11" s="51" t="s">
        <v>461</v>
      </c>
      <c r="E11" s="52" t="s">
        <v>348</v>
      </c>
      <c r="F11" s="49">
        <v>1</v>
      </c>
      <c r="G11" s="23">
        <v>300000</v>
      </c>
      <c r="H11" s="23">
        <v>300000</v>
      </c>
    </row>
    <row r="12" ht="18.75" customHeight="1" spans="1:8">
      <c r="A12" s="46" t="s">
        <v>71</v>
      </c>
      <c r="B12" s="51" t="s">
        <v>467</v>
      </c>
      <c r="C12" s="48" t="s">
        <v>510</v>
      </c>
      <c r="D12" s="51" t="s">
        <v>468</v>
      </c>
      <c r="E12" s="46" t="s">
        <v>450</v>
      </c>
      <c r="F12" s="49">
        <v>1</v>
      </c>
      <c r="G12" s="23">
        <v>21000000</v>
      </c>
      <c r="H12" s="23">
        <v>21000000</v>
      </c>
    </row>
    <row r="13" ht="18.75" customHeight="1" spans="1:8">
      <c r="A13" s="46" t="s">
        <v>71</v>
      </c>
      <c r="B13" s="51" t="s">
        <v>476</v>
      </c>
      <c r="C13" s="48" t="s">
        <v>511</v>
      </c>
      <c r="D13" s="51" t="s">
        <v>477</v>
      </c>
      <c r="E13" s="46" t="s">
        <v>450</v>
      </c>
      <c r="F13" s="49">
        <v>1</v>
      </c>
      <c r="G13" s="23">
        <v>5800000</v>
      </c>
      <c r="H13" s="23">
        <v>5800000</v>
      </c>
    </row>
    <row r="14" ht="18.75" customHeight="1" spans="1:8">
      <c r="A14" s="53" t="s">
        <v>56</v>
      </c>
      <c r="B14" s="53"/>
      <c r="C14" s="53"/>
      <c r="D14" s="53"/>
      <c r="E14" s="53"/>
      <c r="F14" s="49">
        <f>SUM(F7:F13)</f>
        <v>7</v>
      </c>
      <c r="G14" s="54">
        <f>SUM(G7:G13)</f>
        <v>92640000</v>
      </c>
      <c r="H14" s="54">
        <f>SUM(H7:H13)</f>
        <v>92640000</v>
      </c>
    </row>
  </sheetData>
  <mergeCells count="9">
    <mergeCell ref="A2:H2"/>
    <mergeCell ref="A3:C3"/>
    <mergeCell ref="F4:H4"/>
    <mergeCell ref="A14:E14"/>
    <mergeCell ref="A4:A5"/>
    <mergeCell ref="B4:B5"/>
    <mergeCell ref="C4:C5"/>
    <mergeCell ref="D4:D5"/>
    <mergeCell ref="E4:E5"/>
  </mergeCells>
  <pageMargins left="0.36" right="0.1" top="0.26" bottom="0.26"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0"/>
  <sheetViews>
    <sheetView showZeros="0" workbookViewId="0">
      <selection activeCell="C15" sqref="C15"/>
    </sheetView>
  </sheetViews>
  <sheetFormatPr defaultColWidth="9.14285714285714" defaultRowHeight="14.25" customHeight="1"/>
  <cols>
    <col min="1" max="1" width="13.4190476190476" customWidth="1"/>
    <col min="2" max="2" width="21.5714285714286" customWidth="1"/>
    <col min="3" max="3" width="15.1428571428571" customWidth="1"/>
    <col min="4" max="4" width="11.1428571428571" customWidth="1"/>
    <col min="5" max="5" width="19" customWidth="1"/>
    <col min="6" max="6" width="9.84761904761905" customWidth="1"/>
    <col min="7" max="7" width="16.1428571428571" customWidth="1"/>
    <col min="8" max="8" width="10.7142857142857" customWidth="1"/>
    <col min="9" max="11" width="15.4190476190476" customWidth="1"/>
  </cols>
  <sheetData>
    <row r="1" ht="15" customHeight="1" spans="4:11">
      <c r="D1" s="28"/>
      <c r="E1" s="28"/>
      <c r="F1" s="28"/>
      <c r="G1" s="28"/>
      <c r="H1" s="29"/>
      <c r="I1" s="29"/>
      <c r="J1" s="29"/>
      <c r="K1" s="37" t="s">
        <v>512</v>
      </c>
    </row>
    <row r="2" ht="42.75" customHeight="1" spans="1:11">
      <c r="A2" s="5" t="str">
        <f>"2025"&amp;"年转移支付补助项目支出预算表"</f>
        <v>2025年转移支付补助项目支出预算表</v>
      </c>
      <c r="B2" s="6"/>
      <c r="C2" s="6"/>
      <c r="D2" s="6"/>
      <c r="E2" s="6"/>
      <c r="F2" s="6"/>
      <c r="G2" s="6"/>
      <c r="H2" s="6"/>
      <c r="I2" s="6"/>
      <c r="J2" s="6"/>
      <c r="K2" s="6"/>
    </row>
    <row r="3" ht="18.75" customHeight="1" spans="1:11">
      <c r="A3" s="7" t="str">
        <f>"单位名称："&amp;"临沧市人民医院"</f>
        <v>单位名称：临沧市人民医院</v>
      </c>
      <c r="B3" s="8"/>
      <c r="C3" s="8"/>
      <c r="D3" s="8"/>
      <c r="E3" s="8"/>
      <c r="F3" s="8"/>
      <c r="G3" s="8"/>
      <c r="H3" s="9"/>
      <c r="I3" s="9"/>
      <c r="J3" s="9"/>
      <c r="K3" s="4" t="s">
        <v>169</v>
      </c>
    </row>
    <row r="4" ht="18.75" customHeight="1" spans="1:11">
      <c r="A4" s="10" t="s">
        <v>248</v>
      </c>
      <c r="B4" s="10" t="s">
        <v>184</v>
      </c>
      <c r="C4" s="10" t="s">
        <v>249</v>
      </c>
      <c r="D4" s="11" t="s">
        <v>185</v>
      </c>
      <c r="E4" s="11" t="s">
        <v>186</v>
      </c>
      <c r="F4" s="11" t="s">
        <v>250</v>
      </c>
      <c r="G4" s="11" t="s">
        <v>251</v>
      </c>
      <c r="H4" s="30" t="s">
        <v>56</v>
      </c>
      <c r="I4" s="12" t="s">
        <v>513</v>
      </c>
      <c r="J4" s="13"/>
      <c r="K4" s="14"/>
    </row>
    <row r="5" ht="18.75" customHeight="1" spans="1:11">
      <c r="A5" s="15"/>
      <c r="B5" s="15"/>
      <c r="C5" s="15"/>
      <c r="D5" s="16"/>
      <c r="E5" s="16"/>
      <c r="F5" s="16"/>
      <c r="G5" s="16"/>
      <c r="H5" s="31"/>
      <c r="I5" s="11" t="s">
        <v>59</v>
      </c>
      <c r="J5" s="11" t="s">
        <v>60</v>
      </c>
      <c r="K5" s="11" t="s">
        <v>61</v>
      </c>
    </row>
    <row r="6" ht="18.75" customHeight="1" spans="1:11">
      <c r="A6" s="17"/>
      <c r="B6" s="17"/>
      <c r="C6" s="17"/>
      <c r="D6" s="18"/>
      <c r="E6" s="18"/>
      <c r="F6" s="18"/>
      <c r="G6" s="18"/>
      <c r="H6" s="32"/>
      <c r="I6" s="18" t="s">
        <v>58</v>
      </c>
      <c r="J6" s="18"/>
      <c r="K6" s="18"/>
    </row>
    <row r="7" ht="18.75" customHeight="1" spans="1:11">
      <c r="A7" s="19">
        <v>1</v>
      </c>
      <c r="B7" s="19">
        <v>2</v>
      </c>
      <c r="C7" s="19">
        <v>3</v>
      </c>
      <c r="D7" s="19">
        <v>4</v>
      </c>
      <c r="E7" s="19">
        <v>5</v>
      </c>
      <c r="F7" s="19">
        <v>6</v>
      </c>
      <c r="G7" s="19">
        <v>7</v>
      </c>
      <c r="H7" s="19">
        <v>8</v>
      </c>
      <c r="I7" s="19">
        <v>9</v>
      </c>
      <c r="J7" s="20">
        <v>10</v>
      </c>
      <c r="K7" s="20">
        <v>11</v>
      </c>
    </row>
    <row r="8" ht="18.75" customHeight="1" spans="1:11">
      <c r="A8" s="33"/>
      <c r="B8" s="21"/>
      <c r="C8" s="33"/>
      <c r="D8" s="33"/>
      <c r="E8" s="33"/>
      <c r="F8" s="33"/>
      <c r="G8" s="33"/>
      <c r="H8" s="23"/>
      <c r="I8" s="23"/>
      <c r="J8" s="23"/>
      <c r="K8" s="23"/>
    </row>
    <row r="9" ht="18.75" customHeight="1" spans="1:11">
      <c r="A9" s="21"/>
      <c r="B9" s="21"/>
      <c r="C9" s="21"/>
      <c r="D9" s="21"/>
      <c r="E9" s="21"/>
      <c r="F9" s="21"/>
      <c r="G9" s="21"/>
      <c r="H9" s="23"/>
      <c r="I9" s="23"/>
      <c r="J9" s="23"/>
      <c r="K9" s="23"/>
    </row>
    <row r="10" ht="18.75" customHeight="1" spans="1:11">
      <c r="A10" s="34" t="s">
        <v>120</v>
      </c>
      <c r="B10" s="35"/>
      <c r="C10" s="35"/>
      <c r="D10" s="35"/>
      <c r="E10" s="35"/>
      <c r="F10" s="35"/>
      <c r="G10" s="36"/>
      <c r="H10" s="23"/>
      <c r="I10" s="23"/>
      <c r="J10" s="23"/>
      <c r="K10" s="23"/>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9" right="0.39" top="0.58" bottom="0.58" header="0.5" footer="0.5"/>
  <pageSetup paperSize="9" scale="91"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tabSelected="1" workbookViewId="0">
      <selection activeCell="C15" sqref="C15"/>
    </sheetView>
  </sheetViews>
  <sheetFormatPr defaultColWidth="9.14285714285714" defaultRowHeight="14.25" customHeight="1" outlineLevelCol="6"/>
  <cols>
    <col min="1" max="1" width="21.7142857142857" customWidth="1"/>
    <col min="2" max="2" width="23.1428571428571" customWidth="1"/>
    <col min="3" max="3" width="31.5714285714286" customWidth="1"/>
    <col min="4" max="4" width="14.7142857142857" customWidth="1"/>
    <col min="5" max="5" width="19.1428571428571" customWidth="1"/>
    <col min="6" max="7" width="23.847619047619" customWidth="1"/>
  </cols>
  <sheetData>
    <row r="1" ht="15" customHeight="1" spans="1:7">
      <c r="A1" s="1"/>
      <c r="B1" s="1"/>
      <c r="C1" s="1"/>
      <c r="D1" s="2"/>
      <c r="E1" s="3"/>
      <c r="F1" s="3"/>
      <c r="G1" s="4" t="s">
        <v>514</v>
      </c>
    </row>
    <row r="2" ht="36.75" customHeight="1" spans="1:7">
      <c r="A2" s="5" t="str">
        <f>"2025"&amp;"年部门项目中期规划预算表"</f>
        <v>2025年部门项目中期规划预算表</v>
      </c>
      <c r="B2" s="6"/>
      <c r="C2" s="6"/>
      <c r="D2" s="6"/>
      <c r="E2" s="6"/>
      <c r="F2" s="6"/>
      <c r="G2" s="6"/>
    </row>
    <row r="3" ht="18.75" customHeight="1" spans="1:7">
      <c r="A3" s="7" t="str">
        <f>"单位名称："&amp;"临沧市人民医院"</f>
        <v>单位名称：临沧市人民医院</v>
      </c>
      <c r="B3" s="8"/>
      <c r="C3" s="8"/>
      <c r="D3" s="8"/>
      <c r="E3" s="9"/>
      <c r="F3" s="9"/>
      <c r="G3" s="4" t="s">
        <v>169</v>
      </c>
    </row>
    <row r="4" ht="18.75" customHeight="1" spans="1:7">
      <c r="A4" s="10" t="s">
        <v>249</v>
      </c>
      <c r="B4" s="10" t="s">
        <v>248</v>
      </c>
      <c r="C4" s="10" t="s">
        <v>184</v>
      </c>
      <c r="D4" s="11" t="s">
        <v>515</v>
      </c>
      <c r="E4" s="12" t="s">
        <v>59</v>
      </c>
      <c r="F4" s="13"/>
      <c r="G4" s="14"/>
    </row>
    <row r="5" ht="18.75" customHeight="1" spans="1:7">
      <c r="A5" s="15"/>
      <c r="B5" s="15"/>
      <c r="C5" s="15"/>
      <c r="D5" s="16"/>
      <c r="E5" s="10" t="str">
        <f>"2025"&amp;"年"</f>
        <v>2025年</v>
      </c>
      <c r="F5" s="10" t="str">
        <f>"2025"+1&amp;"年"</f>
        <v>2026年</v>
      </c>
      <c r="G5" s="11" t="str">
        <f>"2025"+2&amp;"年"</f>
        <v>2027年</v>
      </c>
    </row>
    <row r="6" ht="18.75" customHeight="1" spans="1:7">
      <c r="A6" s="17"/>
      <c r="B6" s="17"/>
      <c r="C6" s="17"/>
      <c r="D6" s="18"/>
      <c r="E6" s="17" t="s">
        <v>58</v>
      </c>
      <c r="F6" s="17"/>
      <c r="G6" s="18"/>
    </row>
    <row r="7" ht="18.75" customHeight="1" spans="1:7">
      <c r="A7" s="19">
        <v>1</v>
      </c>
      <c r="B7" s="19">
        <v>2</v>
      </c>
      <c r="C7" s="19">
        <v>3</v>
      </c>
      <c r="D7" s="19">
        <v>4</v>
      </c>
      <c r="E7" s="19">
        <v>5</v>
      </c>
      <c r="F7" s="19">
        <v>6</v>
      </c>
      <c r="G7" s="20">
        <v>7</v>
      </c>
    </row>
    <row r="8" ht="18.75" customHeight="1" spans="1:7">
      <c r="A8" s="21" t="s">
        <v>71</v>
      </c>
      <c r="B8" s="22"/>
      <c r="C8" s="22"/>
      <c r="D8" s="21"/>
      <c r="E8" s="23">
        <v>2158000</v>
      </c>
      <c r="F8" s="23"/>
      <c r="G8" s="23"/>
    </row>
    <row r="9" ht="18.75" customHeight="1" spans="1:7">
      <c r="A9" s="21"/>
      <c r="B9" s="21" t="s">
        <v>516</v>
      </c>
      <c r="C9" s="21" t="s">
        <v>271</v>
      </c>
      <c r="D9" s="21" t="s">
        <v>517</v>
      </c>
      <c r="E9" s="23">
        <v>1700000</v>
      </c>
      <c r="F9" s="23"/>
      <c r="G9" s="23"/>
    </row>
    <row r="10" ht="18.75" customHeight="1" spans="1:7">
      <c r="A10" s="24"/>
      <c r="B10" s="21" t="s">
        <v>516</v>
      </c>
      <c r="C10" s="21" t="s">
        <v>283</v>
      </c>
      <c r="D10" s="21" t="s">
        <v>517</v>
      </c>
      <c r="E10" s="23">
        <v>330000</v>
      </c>
      <c r="F10" s="23"/>
      <c r="G10" s="23"/>
    </row>
    <row r="11" ht="18.75" customHeight="1" spans="1:7">
      <c r="A11" s="24"/>
      <c r="B11" s="21" t="s">
        <v>518</v>
      </c>
      <c r="C11" s="21" t="s">
        <v>254</v>
      </c>
      <c r="D11" s="21" t="s">
        <v>517</v>
      </c>
      <c r="E11" s="23">
        <v>128000</v>
      </c>
      <c r="F11" s="23"/>
      <c r="G11" s="23"/>
    </row>
    <row r="12" ht="18.75" customHeight="1" spans="1:7">
      <c r="A12" s="25" t="s">
        <v>56</v>
      </c>
      <c r="B12" s="26" t="s">
        <v>519</v>
      </c>
      <c r="C12" s="26"/>
      <c r="D12" s="27"/>
      <c r="E12" s="23">
        <v>2158000</v>
      </c>
      <c r="F12" s="23"/>
      <c r="G12" s="23"/>
    </row>
  </sheetData>
  <mergeCells count="11">
    <mergeCell ref="A2:G2"/>
    <mergeCell ref="A3:D3"/>
    <mergeCell ref="E4:G4"/>
    <mergeCell ref="A12:D12"/>
    <mergeCell ref="A4:A6"/>
    <mergeCell ref="B4:B6"/>
    <mergeCell ref="C4:C6"/>
    <mergeCell ref="D4:D6"/>
    <mergeCell ref="E5:E6"/>
    <mergeCell ref="F5:F6"/>
    <mergeCell ref="G5:G6"/>
  </mergeCells>
  <printOptions horizontalCentered="1"/>
  <pageMargins left="0.39" right="0.39" top="0.58" bottom="0.58" header="0.5" footer="0.5"/>
  <pageSetup paperSize="9" scale="94"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系统管理员</cp:lastModifiedBy>
  <dcterms:created xsi:type="dcterms:W3CDTF">2025-03-11T07:30:00Z</dcterms:created>
  <dcterms:modified xsi:type="dcterms:W3CDTF">2025-03-17T03:02:17Z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317202EA76954A14BD821BB7014D3D5F</vt:lpwstr>
  </property>
  <property fmtid="{D5CDD505-2E9C-101B-9397-08002B2CF9AE}" pid="3" name="KSOProductBuildVer">
    <vt:lpwstr>2052-11.8.2.11813</vt:lpwstr>
  </property>
</Properties>
</file>