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 activeTab="2"/>
  </bookViews>
  <sheets>
    <sheet name="市级收入总表" sheetId="1" r:id="rId1"/>
    <sheet name="市级支出总表" sheetId="2" r:id="rId2"/>
    <sheet name="市级支出明细表" sheetId="3" r:id="rId3"/>
    <sheet name="市级对下补助明细" sheetId="13" r:id="rId4"/>
    <sheet name="市本级级收入总表" sheetId="10" state="hidden" r:id="rId5"/>
    <sheet name="市本级级支出总表" sheetId="11" state="hidden" r:id="rId6"/>
    <sheet name="市本级支出明细表" sheetId="12" state="hidden" r:id="rId7"/>
    <sheet name="工业园区06" sheetId="7" state="hidden" r:id="rId8"/>
    <sheet name="工业园区07" sheetId="8" state="hidden" r:id="rId9"/>
    <sheet name="工业园区08" sheetId="9" state="hidden" r:id="rId10"/>
    <sheet name="边合区06" sheetId="4" state="hidden" r:id="rId11"/>
    <sheet name="边合区07" sheetId="5" state="hidden" r:id="rId12"/>
    <sheet name="边合区08" sheetId="6" state="hidden" r:id="rId13"/>
  </sheets>
  <externalReferences>
    <externalReference r:id="rId14"/>
    <externalReference r:id="rId15"/>
  </externalReferences>
  <definedNames>
    <definedName name="_xlnm._FilterDatabase" localSheetId="0" hidden="1">市级收入总表!$A$3:$G$51</definedName>
    <definedName name="_xlnm._FilterDatabase" localSheetId="1" hidden="1">市级支出总表!$A$3:$G$50</definedName>
    <definedName name="_xlnm._FilterDatabase" localSheetId="2" hidden="1">市级支出明细表!$A$3:$H$1340</definedName>
    <definedName name="_xlnm._FilterDatabase" localSheetId="4" hidden="1">市本级级收入总表!$A$3:$F$41</definedName>
    <definedName name="_xlnm._FilterDatabase" localSheetId="5" hidden="1">市本级级支出总表!$A$3:$F$44</definedName>
    <definedName name="_xlnm._FilterDatabase" localSheetId="6" hidden="1">市本级支出明细表!$A$3:$G$1340</definedName>
    <definedName name="_xlnm._FilterDatabase" localSheetId="7" hidden="1">工业园区06!$A$3:$F$40</definedName>
    <definedName name="_xlnm._FilterDatabase" localSheetId="8" hidden="1">工业园区07!$A$3:$F$39</definedName>
    <definedName name="_xlnm._FilterDatabase" localSheetId="9" hidden="1">工业园区08!$A$3:$G$1340</definedName>
    <definedName name="_xlnm._FilterDatabase" localSheetId="10" hidden="1">边合区06!$A$3:$F$40</definedName>
    <definedName name="_xlnm._FilterDatabase" localSheetId="11" hidden="1">边合区07!$A$3:$F$39</definedName>
    <definedName name="_xlnm._FilterDatabase" localSheetId="12" hidden="1">边合区08!$A$3:$G$1340</definedName>
    <definedName name="_lst_r_地方财政预算表2015年全省汇总_10_科目编码名称" localSheetId="3">[1]_ESList!$A$1:$A$27</definedName>
    <definedName name="_lst_r_地方财政预算表2015年全省汇总_10_科目编码名称">[2]_ESList!$A$1:$A$27</definedName>
    <definedName name="Database" hidden="1">#REF!</definedName>
    <definedName name="_xlnm.Print_Area" localSheetId="10">边合区06!$B$1:$E$40</definedName>
    <definedName name="_xlnm.Print_Area" localSheetId="11">边合区07!$B$1:$E$38</definedName>
    <definedName name="_xlnm.Print_Area" localSheetId="12">边合区08!$B$1:$E$1340</definedName>
    <definedName name="_xlnm.Print_Area" localSheetId="7">工业园区06!$B$1:$E$40</definedName>
    <definedName name="_xlnm.Print_Area" localSheetId="8">工业园区07!$B$1:$E$38</definedName>
    <definedName name="_xlnm.Print_Area" localSheetId="9">工业园区08!$B$1:$E$1340</definedName>
    <definedName name="_xlnm.Print_Area" localSheetId="4">市本级级收入总表!$B$1:$E$41</definedName>
    <definedName name="_xlnm.Print_Area" localSheetId="5">市本级级支出总表!$B$1:$E$43</definedName>
    <definedName name="_xlnm.Print_Area" localSheetId="6">市本级支出明细表!$B$1:$E$1340</definedName>
    <definedName name="_xlnm.Print_Area" localSheetId="3">市级对下补助明细!$B$1:$F$41</definedName>
    <definedName name="_xlnm.Print_Area" localSheetId="0">市级收入总表!$B$1:$F$50</definedName>
    <definedName name="_xlnm.Print_Area" localSheetId="2">市级支出明细表!$B$1:$F$1340</definedName>
    <definedName name="_xlnm.Print_Area" localSheetId="1">市级支出总表!$B$1:$F$49</definedName>
    <definedName name="_xlnm.Print_Area">#N/A</definedName>
    <definedName name="_xlnm.Print_Titles" localSheetId="10">边合区06!$1:$3</definedName>
    <definedName name="_xlnm.Print_Titles" localSheetId="11">边合区07!$1:$3</definedName>
    <definedName name="_xlnm.Print_Titles" localSheetId="12">边合区08!$1:$3</definedName>
    <definedName name="_xlnm.Print_Titles" localSheetId="7">工业园区06!$1:$3</definedName>
    <definedName name="_xlnm.Print_Titles" localSheetId="8">工业园区07!$1:$3</definedName>
    <definedName name="_xlnm.Print_Titles" localSheetId="9">工业园区08!$1:$3</definedName>
    <definedName name="_xlnm.Print_Titles" localSheetId="4">市本级级收入总表!$1:$3</definedName>
    <definedName name="_xlnm.Print_Titles" localSheetId="5">市本级级支出总表!$1:$3</definedName>
    <definedName name="_xlnm.Print_Titles" localSheetId="6">市本级支出明细表!$1:$3</definedName>
    <definedName name="_xlnm.Print_Titles" localSheetId="3">市级对下补助明细!$2:$4</definedName>
    <definedName name="_xlnm.Print_Titles" localSheetId="0">市级收入总表!$1:$3</definedName>
    <definedName name="_xlnm.Print_Titles" localSheetId="2">市级支出明细表!$1:$3</definedName>
    <definedName name="_xlnm.Print_Titles" localSheetId="1">市级支出总表!$1:$3</definedName>
    <definedName name="_xlnm.Print_Titles">#N/A</definedName>
    <definedName name="专项收入年初预算数" localSheetId="11">#REF!</definedName>
    <definedName name="专项收入年初预算数" localSheetId="8">#REF!</definedName>
    <definedName name="专项收入年初预算数" localSheetId="5">#REF!</definedName>
    <definedName name="专项收入年初预算数" localSheetId="3">#REF!</definedName>
    <definedName name="专项收入年初预算数" localSheetId="1">#REF!</definedName>
    <definedName name="专项收入年初预算数">#REF!</definedName>
    <definedName name="专项收入全年预计数" localSheetId="11">#REF!</definedName>
    <definedName name="专项收入全年预计数" localSheetId="8">#REF!</definedName>
    <definedName name="专项收入全年预计数" localSheetId="5">#REF!</definedName>
    <definedName name="专项收入全年预计数" localSheetId="3">#REF!</definedName>
    <definedName name="专项收入全年预计数" localSheetId="1">#REF!</definedName>
    <definedName name="专项收入全年预计数">#REF!</definedName>
  </definedNames>
  <calcPr calcId="144525"/>
</workbook>
</file>

<file path=xl/sharedStrings.xml><?xml version="1.0" encoding="utf-8"?>
<sst xmlns="http://schemas.openxmlformats.org/spreadsheetml/2006/main" count="6043" uniqueCount="1256">
  <si>
    <t>2022年临沧市市级一般公共预算收入情况表</t>
  </si>
  <si>
    <t>表一</t>
  </si>
  <si>
    <t>单位：万元</t>
  </si>
  <si>
    <t>科目编码</t>
  </si>
  <si>
    <t>项目</t>
  </si>
  <si>
    <t>2022年预算数</t>
  </si>
  <si>
    <t>专项预算调整数</t>
  </si>
  <si>
    <t>本次预算调整数</t>
  </si>
  <si>
    <t>调整后预算数</t>
  </si>
  <si>
    <t>打印</t>
  </si>
  <si>
    <t>101</t>
  </si>
  <si>
    <t>一、税收收入</t>
  </si>
  <si>
    <t>10101</t>
  </si>
  <si>
    <t xml:space="preserve">   增值税</t>
  </si>
  <si>
    <t>10104</t>
  </si>
  <si>
    <t xml:space="preserve">   企业所得税</t>
  </si>
  <si>
    <t>10106</t>
  </si>
  <si>
    <t xml:space="preserve">   个人所得税</t>
  </si>
  <si>
    <t>10107</t>
  </si>
  <si>
    <t xml:space="preserve">   资源税</t>
  </si>
  <si>
    <t>10109</t>
  </si>
  <si>
    <t xml:space="preserve">   城市维护建设税</t>
  </si>
  <si>
    <t>10110</t>
  </si>
  <si>
    <t xml:space="preserve">   房产税</t>
  </si>
  <si>
    <t>10111</t>
  </si>
  <si>
    <t xml:space="preserve">   印花税</t>
  </si>
  <si>
    <t>10112</t>
  </si>
  <si>
    <t xml:space="preserve">   城镇土地使用税</t>
  </si>
  <si>
    <t>10113</t>
  </si>
  <si>
    <t xml:space="preserve">   土地增值税</t>
  </si>
  <si>
    <t>10114</t>
  </si>
  <si>
    <t xml:space="preserve">   车船税</t>
  </si>
  <si>
    <t>10118</t>
  </si>
  <si>
    <t xml:space="preserve">   耕地占用税</t>
  </si>
  <si>
    <t>10119</t>
  </si>
  <si>
    <t xml:space="preserve">   契税</t>
  </si>
  <si>
    <t>10120</t>
  </si>
  <si>
    <t xml:space="preserve">   烟叶税</t>
  </si>
  <si>
    <t>10121</t>
  </si>
  <si>
    <t xml:space="preserve">   环境保护税</t>
  </si>
  <si>
    <r>
      <rPr>
        <sz val="14"/>
        <rFont val="宋体"/>
        <charset val="134"/>
      </rPr>
      <t>10199</t>
    </r>
  </si>
  <si>
    <t xml:space="preserve">   其他税收收入</t>
  </si>
  <si>
    <t>103</t>
  </si>
  <si>
    <t>二、非税收入</t>
  </si>
  <si>
    <t>10302</t>
  </si>
  <si>
    <t xml:space="preserve">   专项收入</t>
  </si>
  <si>
    <t>10304</t>
  </si>
  <si>
    <t xml:space="preserve">   行政事业性收费收入</t>
  </si>
  <si>
    <t>10305</t>
  </si>
  <si>
    <t xml:space="preserve">   罚没收入</t>
  </si>
  <si>
    <t>10306</t>
  </si>
  <si>
    <t xml:space="preserve">   国有资本经营收入</t>
  </si>
  <si>
    <t>10307</t>
  </si>
  <si>
    <t xml:space="preserve">   国有资源（资产）有偿使用收入</t>
  </si>
  <si>
    <t>10308</t>
  </si>
  <si>
    <t xml:space="preserve">   捐赠收入</t>
  </si>
  <si>
    <t>10309</t>
  </si>
  <si>
    <t xml:space="preserve">   政府住房基金收入</t>
  </si>
  <si>
    <t>10399</t>
  </si>
  <si>
    <t xml:space="preserve">   其他收入</t>
  </si>
  <si>
    <t>市级一般公共预算收入</t>
  </si>
  <si>
    <t>转移性收入</t>
  </si>
  <si>
    <t xml:space="preserve">   返还性收入</t>
  </si>
  <si>
    <t xml:space="preserve">   一般性转移支付收入</t>
  </si>
  <si>
    <t xml:space="preserve">      其中：生态功能区转移支付</t>
  </si>
  <si>
    <t xml:space="preserve">           创新议程示范区综合财力补助</t>
  </si>
  <si>
    <t xml:space="preserve">           增值税留抵退税转移支付</t>
  </si>
  <si>
    <t xml:space="preserve">           教育共同财政事权转移支付</t>
  </si>
  <si>
    <t xml:space="preserve">           节能环保共同财政事权转移支付</t>
  </si>
  <si>
    <t xml:space="preserve">           农林水共同财政事权转移支付</t>
  </si>
  <si>
    <t xml:space="preserve">           交通运输共同财政事权转移支付</t>
  </si>
  <si>
    <t xml:space="preserve">           住房保障共同财政事权转移支付</t>
  </si>
  <si>
    <t xml:space="preserve">   专项转移支付收入</t>
  </si>
  <si>
    <t xml:space="preserve">   上解收入</t>
  </si>
  <si>
    <t xml:space="preserve">   上年结余收入</t>
  </si>
  <si>
    <t xml:space="preserve">   调入资金</t>
  </si>
  <si>
    <t xml:space="preserve">   地方政府一般债务转贷收入</t>
  </si>
  <si>
    <t/>
  </si>
  <si>
    <t xml:space="preserve">   新增一般债务转贷收入</t>
  </si>
  <si>
    <t xml:space="preserve">   再融资一般债券转贷收入</t>
  </si>
  <si>
    <t xml:space="preserve">   接受其他地区援助收入</t>
  </si>
  <si>
    <t xml:space="preserve">   动用预算稳定调节基金</t>
  </si>
  <si>
    <t>各项收入合计</t>
  </si>
  <si>
    <t>2022年临沧市市级一般公共预算支出情况表</t>
  </si>
  <si>
    <t>表二</t>
  </si>
  <si>
    <t>201</t>
  </si>
  <si>
    <t>一、一般公共服务</t>
  </si>
  <si>
    <t>202</t>
  </si>
  <si>
    <t>二、外交支出</t>
  </si>
  <si>
    <t>203</t>
  </si>
  <si>
    <t>三、国防支出</t>
  </si>
  <si>
    <t>204</t>
  </si>
  <si>
    <t>四、公共安全支出</t>
  </si>
  <si>
    <t>205</t>
  </si>
  <si>
    <t>五、教育支出</t>
  </si>
  <si>
    <t>206</t>
  </si>
  <si>
    <t>六、科学技术支出</t>
  </si>
  <si>
    <t>207</t>
  </si>
  <si>
    <t>七、文化旅游体育与传媒支出</t>
  </si>
  <si>
    <t>208</t>
  </si>
  <si>
    <t>八、社会保障和就业支出</t>
  </si>
  <si>
    <t>210</t>
  </si>
  <si>
    <t>九、卫生健康支出</t>
  </si>
  <si>
    <t>211</t>
  </si>
  <si>
    <t>十、节能环保支出</t>
  </si>
  <si>
    <t>212</t>
  </si>
  <si>
    <t>十一、城乡社区支出</t>
  </si>
  <si>
    <t>213</t>
  </si>
  <si>
    <t>十二、农林水支出</t>
  </si>
  <si>
    <t>214</t>
  </si>
  <si>
    <t>十三、交通运输支出</t>
  </si>
  <si>
    <t>215</t>
  </si>
  <si>
    <t>十四、资源勘探工业信息等支出</t>
  </si>
  <si>
    <t>216</t>
  </si>
  <si>
    <t>十五、商业服务业等支出</t>
  </si>
  <si>
    <t>217</t>
  </si>
  <si>
    <t>十六、金融支出</t>
  </si>
  <si>
    <t>219</t>
  </si>
  <si>
    <t>十七、援助其他地区支出</t>
  </si>
  <si>
    <t>220</t>
  </si>
  <si>
    <t>十八、自然资源海洋气象等支出</t>
  </si>
  <si>
    <t>221</t>
  </si>
  <si>
    <t>十九、住房保障支出</t>
  </si>
  <si>
    <t>222</t>
  </si>
  <si>
    <t>二十、粮油物资储备支出</t>
  </si>
  <si>
    <t>224</t>
  </si>
  <si>
    <t>二十一、灾害防治及应急管理支出</t>
  </si>
  <si>
    <t>227</t>
  </si>
  <si>
    <t>二十二、预备费</t>
  </si>
  <si>
    <t>232</t>
  </si>
  <si>
    <t>二十三、债务付息支出</t>
  </si>
  <si>
    <t>233</t>
  </si>
  <si>
    <t>二十四、债务发行费用支出</t>
  </si>
  <si>
    <t>229</t>
  </si>
  <si>
    <t>二十五、其他支出</t>
  </si>
  <si>
    <t>市级一般公共预算支出</t>
  </si>
  <si>
    <t>转移性支出</t>
  </si>
  <si>
    <t xml:space="preserve">   返还性支出</t>
  </si>
  <si>
    <t xml:space="preserve">   一般性转移支付支出</t>
  </si>
  <si>
    <t xml:space="preserve">       其中：均衡性转移支付</t>
  </si>
  <si>
    <t xml:space="preserve">             生态功能区转移支付</t>
  </si>
  <si>
    <t xml:space="preserve">             增值税留抵退税转移支付</t>
  </si>
  <si>
    <t xml:space="preserve">   专项转移支付支出</t>
  </si>
  <si>
    <t xml:space="preserve">      其中：省级专项转移支付</t>
  </si>
  <si>
    <t xml:space="preserve">            市级安排的专项转移支付</t>
  </si>
  <si>
    <t xml:space="preserve">   上解支出</t>
  </si>
  <si>
    <t xml:space="preserve">   调出资金</t>
  </si>
  <si>
    <t xml:space="preserve">   地方政府一般债务转贷支出</t>
  </si>
  <si>
    <t xml:space="preserve">   新增一般债券转贷支出</t>
  </si>
  <si>
    <t xml:space="preserve">   再融资一般债券转贷支出</t>
  </si>
  <si>
    <t xml:space="preserve">   安排预算稳定调节基金</t>
  </si>
  <si>
    <t xml:space="preserve">   补充预算周转金</t>
  </si>
  <si>
    <t>地方政府一般债务还本支出</t>
  </si>
  <si>
    <t>年终结转</t>
  </si>
  <si>
    <t>23009A</t>
  </si>
  <si>
    <t>上年结转对应安排支出</t>
  </si>
  <si>
    <t>各项支出合计</t>
  </si>
  <si>
    <t>2022年临沧市市级一般公共预算支出情况明细表</t>
  </si>
  <si>
    <t>表三</t>
  </si>
  <si>
    <t>类-款-项</t>
  </si>
  <si>
    <t>公式</t>
  </si>
  <si>
    <t>一、一般公共服务支出</t>
  </si>
  <si>
    <t xml:space="preserve">   人大事务</t>
  </si>
  <si>
    <t xml:space="preserve">     行政运行</t>
  </si>
  <si>
    <t xml:space="preserve">     一般行政管理事务</t>
  </si>
  <si>
    <t xml:space="preserve">     机关服务</t>
  </si>
  <si>
    <t xml:space="preserve">     人大会议</t>
  </si>
  <si>
    <t xml:space="preserve">     人大立法</t>
  </si>
  <si>
    <t xml:space="preserve">     人大监督</t>
  </si>
  <si>
    <t xml:space="preserve">     人大代表履职能力提升</t>
  </si>
  <si>
    <t xml:space="preserve">     代表工作</t>
  </si>
  <si>
    <t xml:space="preserve">     人大信访工作</t>
  </si>
  <si>
    <t xml:space="preserve">     事业运行</t>
  </si>
  <si>
    <t xml:space="preserve">     其他人大事务支出</t>
  </si>
  <si>
    <t xml:space="preserve">   政协事务</t>
  </si>
  <si>
    <t xml:space="preserve">     政协会议</t>
  </si>
  <si>
    <t xml:space="preserve">     委员视察</t>
  </si>
  <si>
    <t xml:space="preserve">     参政议政</t>
  </si>
  <si>
    <t xml:space="preserve">     其他政协事务支出</t>
  </si>
  <si>
    <t xml:space="preserve">   政府办公厅（室）及相关机构事务</t>
  </si>
  <si>
    <t xml:space="preserve">     专项服务</t>
  </si>
  <si>
    <t xml:space="preserve">     专项业务及机关事务管理</t>
  </si>
  <si>
    <t xml:space="preserve">     政务公开审批</t>
  </si>
  <si>
    <t xml:space="preserve">     信访事务</t>
  </si>
  <si>
    <t xml:space="preserve">     参事事务</t>
  </si>
  <si>
    <t xml:space="preserve">     其他政府办公厅（室）及相关机构事务支出</t>
  </si>
  <si>
    <t xml:space="preserve">   发展与改革事务</t>
  </si>
  <si>
    <t xml:space="preserve">     战略规划与实施</t>
  </si>
  <si>
    <t xml:space="preserve">     日常经济运行调节</t>
  </si>
  <si>
    <t xml:space="preserve">     社会事业发展规划</t>
  </si>
  <si>
    <t xml:space="preserve">     经济体制改革研究</t>
  </si>
  <si>
    <t xml:space="preserve">     物价管理</t>
  </si>
  <si>
    <t xml:space="preserve">     其他发展与改革事务支出</t>
  </si>
  <si>
    <t xml:space="preserve">   统计信息事务</t>
  </si>
  <si>
    <t xml:space="preserve">     信息事务</t>
  </si>
  <si>
    <t xml:space="preserve">     专项统计业务</t>
  </si>
  <si>
    <t xml:space="preserve">     统计管理</t>
  </si>
  <si>
    <t xml:space="preserve">     专项普查活动</t>
  </si>
  <si>
    <t xml:space="preserve">     统计抽样调查</t>
  </si>
  <si>
    <t xml:space="preserve">     其他统计信息事务支出</t>
  </si>
  <si>
    <t xml:space="preserve">   财政事务</t>
  </si>
  <si>
    <t xml:space="preserve">     预算改革业务</t>
  </si>
  <si>
    <t xml:space="preserve">     财政国库业务</t>
  </si>
  <si>
    <t xml:space="preserve">     财政监察</t>
  </si>
  <si>
    <t xml:space="preserve">     信息化建设</t>
  </si>
  <si>
    <t xml:space="preserve">     财政委托业务支出</t>
  </si>
  <si>
    <t xml:space="preserve">     其他财政事务支出</t>
  </si>
  <si>
    <t xml:space="preserve">   税收事务</t>
  </si>
  <si>
    <t xml:space="preserve">     税务办案</t>
  </si>
  <si>
    <t xml:space="preserve">     发票管理及税务登记</t>
  </si>
  <si>
    <t xml:space="preserve">     代扣代收代征税款手续费</t>
  </si>
  <si>
    <t xml:space="preserve">     税务宣传</t>
  </si>
  <si>
    <t xml:space="preserve">     协税护税</t>
  </si>
  <si>
    <t xml:space="preserve">     税收业务</t>
  </si>
  <si>
    <t xml:space="preserve">     其他税收事务支出</t>
  </si>
  <si>
    <t xml:space="preserve">   审计事务</t>
  </si>
  <si>
    <t xml:space="preserve">     审计业务</t>
  </si>
  <si>
    <t xml:space="preserve">     审计管理</t>
  </si>
  <si>
    <t xml:space="preserve">     其他审计事务支出</t>
  </si>
  <si>
    <t xml:space="preserve">   海关事务</t>
  </si>
  <si>
    <t xml:space="preserve">     缉私办案</t>
  </si>
  <si>
    <t xml:space="preserve">     口岸管理</t>
  </si>
  <si>
    <t xml:space="preserve">     海关关务</t>
  </si>
  <si>
    <t xml:space="preserve">     关税征管</t>
  </si>
  <si>
    <t xml:space="preserve">     海关监管</t>
  </si>
  <si>
    <t xml:space="preserve">     检验检疫</t>
  </si>
  <si>
    <t xml:space="preserve">     其他海关事务支出</t>
  </si>
  <si>
    <t xml:space="preserve">   人力资源事务</t>
  </si>
  <si>
    <t xml:space="preserve">     政府特殊津贴</t>
  </si>
  <si>
    <t xml:space="preserve">     资助留学回国人员</t>
  </si>
  <si>
    <t xml:space="preserve">     博士后日常经费</t>
  </si>
  <si>
    <t xml:space="preserve">     引进人才费用</t>
  </si>
  <si>
    <t xml:space="preserve">     其他人力资源事务支出</t>
  </si>
  <si>
    <t xml:space="preserve">   纪检监察事务</t>
  </si>
  <si>
    <t xml:space="preserve">     大案要案查处</t>
  </si>
  <si>
    <t xml:space="preserve">     派驻派出机构</t>
  </si>
  <si>
    <t xml:space="preserve">     巡视工作</t>
  </si>
  <si>
    <t xml:space="preserve">     其他纪检监察事务支出</t>
  </si>
  <si>
    <t xml:space="preserve">   商贸事务</t>
  </si>
  <si>
    <t xml:space="preserve">     对外贸易管理</t>
  </si>
  <si>
    <t xml:space="preserve">     国际经济合作</t>
  </si>
  <si>
    <t xml:space="preserve">     外资管理</t>
  </si>
  <si>
    <t xml:space="preserve">     国内贸易管理</t>
  </si>
  <si>
    <t xml:space="preserve">     招商引资</t>
  </si>
  <si>
    <t xml:space="preserve">     其他商贸事务支出</t>
  </si>
  <si>
    <t xml:space="preserve">   知识产权事务</t>
  </si>
  <si>
    <t xml:space="preserve">     专利审批</t>
  </si>
  <si>
    <t xml:space="preserve">     知识产权战略和规划</t>
  </si>
  <si>
    <t xml:space="preserve">     专利试点和产业化推进</t>
  </si>
  <si>
    <t xml:space="preserve">     国际合作与交流</t>
  </si>
  <si>
    <t xml:space="preserve">     知识产权宏观管理</t>
  </si>
  <si>
    <t xml:space="preserve">     商标管理</t>
  </si>
  <si>
    <t xml:space="preserve">     原产地地理标志管理</t>
  </si>
  <si>
    <t xml:space="preserve">     其他知识产权事务支出</t>
  </si>
  <si>
    <t xml:space="preserve">   民族事务</t>
  </si>
  <si>
    <t xml:space="preserve">     民族工作专项</t>
  </si>
  <si>
    <t xml:space="preserve">     其他民族事务支出</t>
  </si>
  <si>
    <t xml:space="preserve">   港澳台事务</t>
  </si>
  <si>
    <t xml:space="preserve">     港澳事务</t>
  </si>
  <si>
    <t xml:space="preserve">     台湾事务</t>
  </si>
  <si>
    <t xml:space="preserve">     其他港澳台事务支出</t>
  </si>
  <si>
    <t xml:space="preserve">   档案事务</t>
  </si>
  <si>
    <t xml:space="preserve">     档案馆</t>
  </si>
  <si>
    <t xml:space="preserve">     其他档案事务支出</t>
  </si>
  <si>
    <t xml:space="preserve">   民主党派及工商联事务</t>
  </si>
  <si>
    <t xml:space="preserve">     其他民主党派及工商联事务支出</t>
  </si>
  <si>
    <t xml:space="preserve">   群众团体事务</t>
  </si>
  <si>
    <t xml:space="preserve">     工会事务</t>
  </si>
  <si>
    <t xml:space="preserve">     其他群众团体事务支出</t>
  </si>
  <si>
    <t xml:space="preserve">   党委办公厅（室）及相关机构事务</t>
  </si>
  <si>
    <t xml:space="preserve">     专项业务</t>
  </si>
  <si>
    <t xml:space="preserve">     其他党委办公厅（室）及相关机构事务支出</t>
  </si>
  <si>
    <t xml:space="preserve">   组织事务</t>
  </si>
  <si>
    <t xml:space="preserve">     公务员事务</t>
  </si>
  <si>
    <t xml:space="preserve">     其他组织事务支出</t>
  </si>
  <si>
    <t xml:space="preserve">   宣传事务</t>
  </si>
  <si>
    <t xml:space="preserve">     宣传管理</t>
  </si>
  <si>
    <t xml:space="preserve">     其他宣传事务支出</t>
  </si>
  <si>
    <t xml:space="preserve">   统战事务</t>
  </si>
  <si>
    <t xml:space="preserve">     宗教事务</t>
  </si>
  <si>
    <t xml:space="preserve">     华侨事务</t>
  </si>
  <si>
    <t xml:space="preserve">     其他统战事务支出</t>
  </si>
  <si>
    <t xml:space="preserve">   对外联络事务</t>
  </si>
  <si>
    <t xml:space="preserve">     其他对外联络事务支出</t>
  </si>
  <si>
    <t xml:space="preserve">   其他共产党事务支出</t>
  </si>
  <si>
    <t xml:space="preserve">     其他共产党事务支出</t>
  </si>
  <si>
    <t xml:space="preserve">   网信事务</t>
  </si>
  <si>
    <t xml:space="preserve">     信息安全事务</t>
  </si>
  <si>
    <t xml:space="preserve">     其他网信事务支出</t>
  </si>
  <si>
    <t xml:space="preserve">   市场监督管理事务</t>
  </si>
  <si>
    <t xml:space="preserve">     市场主体管理</t>
  </si>
  <si>
    <t xml:space="preserve">     市场秩序执法</t>
  </si>
  <si>
    <t xml:space="preserve">     质量基础</t>
  </si>
  <si>
    <t xml:space="preserve">     药品事务</t>
  </si>
  <si>
    <t xml:space="preserve">     医疗器械事务</t>
  </si>
  <si>
    <t xml:space="preserve">     化妆品事务</t>
  </si>
  <si>
    <t xml:space="preserve">     质量安全监管</t>
  </si>
  <si>
    <t xml:space="preserve">     食品安全监管</t>
  </si>
  <si>
    <t xml:space="preserve">     其他市场监督管理事务</t>
  </si>
  <si>
    <t xml:space="preserve">   其他一般公共服务支出</t>
  </si>
  <si>
    <t xml:space="preserve">     国家赔偿费用支出</t>
  </si>
  <si>
    <t xml:space="preserve">     其他一般公共服务支出</t>
  </si>
  <si>
    <t xml:space="preserve">   对外合作与交流</t>
  </si>
  <si>
    <t xml:space="preserve">   其他外交支出</t>
  </si>
  <si>
    <t xml:space="preserve">    军费</t>
  </si>
  <si>
    <t xml:space="preserve">     现役部队</t>
  </si>
  <si>
    <t xml:space="preserve">    国防科研事业</t>
  </si>
  <si>
    <t xml:space="preserve">     国防科研事业</t>
  </si>
  <si>
    <t xml:space="preserve">    专项工程</t>
  </si>
  <si>
    <t xml:space="preserve">     专项工程</t>
  </si>
  <si>
    <t xml:space="preserve">   国防动员</t>
  </si>
  <si>
    <t xml:space="preserve">     兵役征集</t>
  </si>
  <si>
    <t xml:space="preserve">     经济动员</t>
  </si>
  <si>
    <t xml:space="preserve">     人民防空</t>
  </si>
  <si>
    <t xml:space="preserve">     交通战备</t>
  </si>
  <si>
    <t xml:space="preserve">     国防教育</t>
  </si>
  <si>
    <t xml:space="preserve">     预备役部队</t>
  </si>
  <si>
    <t xml:space="preserve">     民兵</t>
  </si>
  <si>
    <t xml:space="preserve">     边海防</t>
  </si>
  <si>
    <t xml:space="preserve">     其他国防动员支出</t>
  </si>
  <si>
    <t xml:space="preserve">   其他国防支出</t>
  </si>
  <si>
    <t xml:space="preserve">     其他国防支出</t>
  </si>
  <si>
    <t xml:space="preserve">   武装警察部队</t>
  </si>
  <si>
    <t xml:space="preserve">     武装警察部队</t>
  </si>
  <si>
    <t xml:space="preserve">     其他武装警察部队支出</t>
  </si>
  <si>
    <t xml:space="preserve">   公安</t>
  </si>
  <si>
    <t xml:space="preserve">     执法办案</t>
  </si>
  <si>
    <t xml:space="preserve">     特别业务</t>
  </si>
  <si>
    <t xml:space="preserve">     特勤业务</t>
  </si>
  <si>
    <t xml:space="preserve">     移民事务</t>
  </si>
  <si>
    <t xml:space="preserve">     其他公安支出</t>
  </si>
  <si>
    <t xml:space="preserve">   国家安全</t>
  </si>
  <si>
    <t xml:space="preserve">     安全业务</t>
  </si>
  <si>
    <t xml:space="preserve">     其他国家安全支出</t>
  </si>
  <si>
    <t xml:space="preserve">   检察</t>
  </si>
  <si>
    <t xml:space="preserve">     “两房”建设</t>
  </si>
  <si>
    <t xml:space="preserve">     检察监督</t>
  </si>
  <si>
    <t xml:space="preserve">     其他检察支出</t>
  </si>
  <si>
    <t xml:space="preserve">   法院</t>
  </si>
  <si>
    <t xml:space="preserve">     案件审判</t>
  </si>
  <si>
    <t xml:space="preserve">     案件执行</t>
  </si>
  <si>
    <t xml:space="preserve">     “两庭”建设</t>
  </si>
  <si>
    <t xml:space="preserve">     其他法院支出</t>
  </si>
  <si>
    <t xml:space="preserve">   司法</t>
  </si>
  <si>
    <t xml:space="preserve">     基层司法业务</t>
  </si>
  <si>
    <t xml:space="preserve">     普法宣传</t>
  </si>
  <si>
    <t xml:space="preserve">     律师管理</t>
  </si>
  <si>
    <t xml:space="preserve">     公共法律服务</t>
  </si>
  <si>
    <t xml:space="preserve">     国家统一法律职业资格考试</t>
  </si>
  <si>
    <t xml:space="preserve">     仲裁</t>
  </si>
  <si>
    <t xml:space="preserve">     社区矫正</t>
  </si>
  <si>
    <t xml:space="preserve">     司法鉴定</t>
  </si>
  <si>
    <t xml:space="preserve">     法制建设</t>
  </si>
  <si>
    <t xml:space="preserve">     其他司法支出</t>
  </si>
  <si>
    <t xml:space="preserve">   监狱</t>
  </si>
  <si>
    <t xml:space="preserve">     犯人生活及医疗卫生</t>
  </si>
  <si>
    <t xml:space="preserve">     监狱业务及罪犯改造</t>
  </si>
  <si>
    <t xml:space="preserve">     狱政设施建设</t>
  </si>
  <si>
    <t xml:space="preserve">     其他监狱支出</t>
  </si>
  <si>
    <t xml:space="preserve">   强制隔离戒毒</t>
  </si>
  <si>
    <t xml:space="preserve">     强制隔离戒毒人员生活</t>
  </si>
  <si>
    <t xml:space="preserve">     强制隔离戒毒人员教育</t>
  </si>
  <si>
    <t xml:space="preserve">     所政设施建设</t>
  </si>
  <si>
    <t xml:space="preserve">     其他强制隔离戒毒支出</t>
  </si>
  <si>
    <t xml:space="preserve">   国家保密</t>
  </si>
  <si>
    <t xml:space="preserve">     保密技术</t>
  </si>
  <si>
    <t xml:space="preserve">     保密管理</t>
  </si>
  <si>
    <t xml:space="preserve">     其他国家保密支出</t>
  </si>
  <si>
    <t xml:space="preserve">   缉私警察</t>
  </si>
  <si>
    <t xml:space="preserve">     缉私业务</t>
  </si>
  <si>
    <t xml:space="preserve">     其他缉私警察支出</t>
  </si>
  <si>
    <t xml:space="preserve">   其他公共安全支出</t>
  </si>
  <si>
    <t xml:space="preserve">     国家司法救助支出</t>
  </si>
  <si>
    <t xml:space="preserve">     其他公共安全支出</t>
  </si>
  <si>
    <t xml:space="preserve">   教育管理事务</t>
  </si>
  <si>
    <t xml:space="preserve">     其他教育管理事务支出</t>
  </si>
  <si>
    <t xml:space="preserve">   普通教育</t>
  </si>
  <si>
    <t xml:space="preserve">     学前教育</t>
  </si>
  <si>
    <t xml:space="preserve">     小学教育</t>
  </si>
  <si>
    <t xml:space="preserve">     初中教育</t>
  </si>
  <si>
    <t xml:space="preserve">     高中教育</t>
  </si>
  <si>
    <t xml:space="preserve">     高等教育</t>
  </si>
  <si>
    <t xml:space="preserve">     化解农村义务教育债务支出</t>
  </si>
  <si>
    <t xml:space="preserve">     化解普通高中债务支出</t>
  </si>
  <si>
    <t xml:space="preserve">     其他普通教育支出</t>
  </si>
  <si>
    <t xml:space="preserve">   职业教育</t>
  </si>
  <si>
    <t xml:space="preserve">     初等职业教育</t>
  </si>
  <si>
    <t xml:space="preserve">     中等职业教育</t>
  </si>
  <si>
    <t xml:space="preserve">     技校教育</t>
  </si>
  <si>
    <t xml:space="preserve">     职业高中教育</t>
  </si>
  <si>
    <t xml:space="preserve">     高等职业教育</t>
  </si>
  <si>
    <t xml:space="preserve">     其他职业教育支出</t>
  </si>
  <si>
    <t xml:space="preserve">   成人教育</t>
  </si>
  <si>
    <t xml:space="preserve">     成人初等教育</t>
  </si>
  <si>
    <t xml:space="preserve">     成人中等教育</t>
  </si>
  <si>
    <t xml:space="preserve">     成人高等教育</t>
  </si>
  <si>
    <t xml:space="preserve">     成人广播电视教育</t>
  </si>
  <si>
    <t xml:space="preserve">     其他成人教育支出</t>
  </si>
  <si>
    <t xml:space="preserve">   广播电视教育</t>
  </si>
  <si>
    <t xml:space="preserve">     广播电视学校</t>
  </si>
  <si>
    <t xml:space="preserve">     教育电视台</t>
  </si>
  <si>
    <t xml:space="preserve">     其他广播电视教育支出</t>
  </si>
  <si>
    <t xml:space="preserve">   留学教育</t>
  </si>
  <si>
    <t xml:space="preserve">     出国留学教育</t>
  </si>
  <si>
    <t xml:space="preserve">     来华留学教育</t>
  </si>
  <si>
    <t xml:space="preserve">     其他留学教育支出</t>
  </si>
  <si>
    <t xml:space="preserve">   特殊教育</t>
  </si>
  <si>
    <t xml:space="preserve">     特殊学校教育</t>
  </si>
  <si>
    <t xml:space="preserve">     工读学校教育</t>
  </si>
  <si>
    <t xml:space="preserve">     其他特殊教育支出</t>
  </si>
  <si>
    <t xml:space="preserve">   进修及培训</t>
  </si>
  <si>
    <t xml:space="preserve">     教师进修</t>
  </si>
  <si>
    <t xml:space="preserve">     干部教育</t>
  </si>
  <si>
    <t xml:space="preserve">     培训支出</t>
  </si>
  <si>
    <t xml:space="preserve">     退役士兵能力提升</t>
  </si>
  <si>
    <t xml:space="preserve">     其他进修及培训</t>
  </si>
  <si>
    <t xml:space="preserve">   教育费附加安排的支出</t>
  </si>
  <si>
    <t xml:space="preserve">     农村中小学校舍建设</t>
  </si>
  <si>
    <t xml:space="preserve">     农村中小学教学设施</t>
  </si>
  <si>
    <t xml:space="preserve">     城市中小学校舍建设</t>
  </si>
  <si>
    <t xml:space="preserve">     城市中小学教学设施</t>
  </si>
  <si>
    <t xml:space="preserve">     中等职业学校教学设施</t>
  </si>
  <si>
    <t xml:space="preserve">     其他教育费附加安排的支出</t>
  </si>
  <si>
    <t xml:space="preserve">   其他教育支出</t>
  </si>
  <si>
    <t xml:space="preserve">     其他教育支出</t>
  </si>
  <si>
    <t xml:space="preserve">   科学技术管理事务</t>
  </si>
  <si>
    <t xml:space="preserve">     其他科学技术管理事务支出</t>
  </si>
  <si>
    <t xml:space="preserve">   基础研究</t>
  </si>
  <si>
    <t xml:space="preserve">     机构运行</t>
  </si>
  <si>
    <t xml:space="preserve">     重点基础研究规划</t>
  </si>
  <si>
    <t xml:space="preserve">     自然科学基金</t>
  </si>
  <si>
    <t xml:space="preserve">     实验室及相关设施</t>
  </si>
  <si>
    <t xml:space="preserve">     重大科学工程</t>
  </si>
  <si>
    <t xml:space="preserve">     专项基础科研</t>
  </si>
  <si>
    <t xml:space="preserve">     专项技术基础</t>
  </si>
  <si>
    <t xml:space="preserve">     科技人才队伍建设</t>
  </si>
  <si>
    <t xml:space="preserve">     其他基础研究支出</t>
  </si>
  <si>
    <t xml:space="preserve">   应用研究</t>
  </si>
  <si>
    <t xml:space="preserve">     社会公益研究</t>
  </si>
  <si>
    <t xml:space="preserve">     高技术研究</t>
  </si>
  <si>
    <t xml:space="preserve">     专项科研试制</t>
  </si>
  <si>
    <t xml:space="preserve">     其他应用研究支出</t>
  </si>
  <si>
    <t xml:space="preserve">   技术研究与开发</t>
  </si>
  <si>
    <t xml:space="preserve">     科技成果转化与扩散</t>
  </si>
  <si>
    <t xml:space="preserve">     共性技术研究与开发</t>
  </si>
  <si>
    <t xml:space="preserve">     其他技术研究与开发支出</t>
  </si>
  <si>
    <t xml:space="preserve">   科技条件与服务</t>
  </si>
  <si>
    <t xml:space="preserve">     技术创新服务体系</t>
  </si>
  <si>
    <t xml:space="preserve">     科技条件专项</t>
  </si>
  <si>
    <t xml:space="preserve">     其他科技条件与服务支出</t>
  </si>
  <si>
    <t xml:space="preserve">   社会科学</t>
  </si>
  <si>
    <t xml:space="preserve">     社会科学研究机构</t>
  </si>
  <si>
    <t xml:space="preserve">     社会科学研究</t>
  </si>
  <si>
    <t xml:space="preserve">     社科基金支出</t>
  </si>
  <si>
    <t xml:space="preserve">     其他社会科学支出</t>
  </si>
  <si>
    <t xml:space="preserve">   科学技术普及</t>
  </si>
  <si>
    <t xml:space="preserve">     科普活动</t>
  </si>
  <si>
    <t xml:space="preserve">     青少年科技活动</t>
  </si>
  <si>
    <t xml:space="preserve">     学术交流活动</t>
  </si>
  <si>
    <t xml:space="preserve">     科技馆站</t>
  </si>
  <si>
    <t xml:space="preserve">     其他科学技术普及支出</t>
  </si>
  <si>
    <t xml:space="preserve">   科技交流与合作</t>
  </si>
  <si>
    <t xml:space="preserve">     国际交流与合作</t>
  </si>
  <si>
    <t xml:space="preserve">     重大科技合作项目</t>
  </si>
  <si>
    <t xml:space="preserve">     其他科技交流与合作支出</t>
  </si>
  <si>
    <t xml:space="preserve">   科技重大项目</t>
  </si>
  <si>
    <t xml:space="preserve">     科技重大专项</t>
  </si>
  <si>
    <t xml:space="preserve">     重点研发计划</t>
  </si>
  <si>
    <t xml:space="preserve">     其他科技重大项目</t>
  </si>
  <si>
    <t xml:space="preserve">   其他科学技术支出</t>
  </si>
  <si>
    <t xml:space="preserve">     科技奖励</t>
  </si>
  <si>
    <t xml:space="preserve">     核应急</t>
  </si>
  <si>
    <t xml:space="preserve">     转制科研机构</t>
  </si>
  <si>
    <t xml:space="preserve">     其他科学技术支出</t>
  </si>
  <si>
    <t xml:space="preserve">   文化和旅游</t>
  </si>
  <si>
    <t xml:space="preserve">     图书馆</t>
  </si>
  <si>
    <t xml:space="preserve">     文化展示及纪念机构</t>
  </si>
  <si>
    <t xml:space="preserve">     艺术表演场所</t>
  </si>
  <si>
    <t xml:space="preserve">     艺术表演团体</t>
  </si>
  <si>
    <t xml:space="preserve">     文化活动</t>
  </si>
  <si>
    <t xml:space="preserve">     群众文化</t>
  </si>
  <si>
    <t xml:space="preserve">     文化和旅游交流与合作</t>
  </si>
  <si>
    <t xml:space="preserve">     文化创作与保护</t>
  </si>
  <si>
    <t xml:space="preserve">     文化和旅游市场管理</t>
  </si>
  <si>
    <t xml:space="preserve">     旅游宣传</t>
  </si>
  <si>
    <t xml:space="preserve">     文化和旅游管理事务</t>
  </si>
  <si>
    <t xml:space="preserve">     其他文化和旅游支出</t>
  </si>
  <si>
    <t xml:space="preserve">   文物</t>
  </si>
  <si>
    <t xml:space="preserve">     文物保护</t>
  </si>
  <si>
    <t xml:space="preserve">     博物馆</t>
  </si>
  <si>
    <t xml:space="preserve">     历史名城与古迹</t>
  </si>
  <si>
    <t xml:space="preserve">     其他文物支出</t>
  </si>
  <si>
    <t xml:space="preserve">   体育</t>
  </si>
  <si>
    <t xml:space="preserve">     运动项目管理</t>
  </si>
  <si>
    <t xml:space="preserve">     体育竞赛</t>
  </si>
  <si>
    <t xml:space="preserve">     体育训练</t>
  </si>
  <si>
    <t xml:space="preserve">     体育场馆</t>
  </si>
  <si>
    <t xml:space="preserve">     群众体育</t>
  </si>
  <si>
    <t xml:space="preserve">     体育交流与合作</t>
  </si>
  <si>
    <t xml:space="preserve">     其他体育支出</t>
  </si>
  <si>
    <t xml:space="preserve">   新闻出版电影</t>
  </si>
  <si>
    <t xml:space="preserve">     新闻通讯</t>
  </si>
  <si>
    <t xml:space="preserve">     出版发行</t>
  </si>
  <si>
    <t xml:space="preserve">     版权管理</t>
  </si>
  <si>
    <t xml:space="preserve">     电影</t>
  </si>
  <si>
    <t xml:space="preserve">     其他新闻出版电影支出</t>
  </si>
  <si>
    <t xml:space="preserve">   广播电视</t>
  </si>
  <si>
    <t xml:space="preserve">     广播</t>
  </si>
  <si>
    <t xml:space="preserve">     电视</t>
  </si>
  <si>
    <t xml:space="preserve">     监测监管</t>
  </si>
  <si>
    <t xml:space="preserve">     传输发射</t>
  </si>
  <si>
    <t xml:space="preserve">     广播电视事务</t>
  </si>
  <si>
    <t xml:space="preserve">     其他广播电视支出</t>
  </si>
  <si>
    <t xml:space="preserve">   其他文化旅游体育与传媒支出</t>
  </si>
  <si>
    <t xml:space="preserve">     宣传文化发展专项支出</t>
  </si>
  <si>
    <t xml:space="preserve">     文化产业发展专项支出</t>
  </si>
  <si>
    <t xml:space="preserve">     其他文化旅游体育与传媒支出</t>
  </si>
  <si>
    <t xml:space="preserve">   人力资源和社会保障管理事务</t>
  </si>
  <si>
    <t xml:space="preserve">     综合业务管理</t>
  </si>
  <si>
    <t xml:space="preserve">     劳动保障监察</t>
  </si>
  <si>
    <t xml:space="preserve">     就业管理事务</t>
  </si>
  <si>
    <t xml:space="preserve">     社会保险业务管理事务</t>
  </si>
  <si>
    <t xml:space="preserve">     社会保险经办机构</t>
  </si>
  <si>
    <t xml:space="preserve">     劳动关系和维权</t>
  </si>
  <si>
    <t xml:space="preserve">     公共就业服务和职业技能鉴定机构</t>
  </si>
  <si>
    <t xml:space="preserve">     劳动人事争议调解仲裁</t>
  </si>
  <si>
    <t xml:space="preserve">     其他人力资源和社会保障管理事务支出</t>
  </si>
  <si>
    <t xml:space="preserve">   民政管理事务</t>
  </si>
  <si>
    <t xml:space="preserve">     社会组织管理</t>
  </si>
  <si>
    <t xml:space="preserve">     行政区划和地名管理</t>
  </si>
  <si>
    <t xml:space="preserve">     基层政权建设和社区治理</t>
  </si>
  <si>
    <t xml:space="preserve">     其他民政管理事务支出</t>
  </si>
  <si>
    <t xml:space="preserve">   补充全国社会保障基金</t>
  </si>
  <si>
    <t xml:space="preserve">     用一般公共预算补充基金</t>
  </si>
  <si>
    <t xml:space="preserve">   行政事业单位养老支出</t>
  </si>
  <si>
    <t xml:space="preserve">     行政单位离退休</t>
  </si>
  <si>
    <t xml:space="preserve">     事业单位离退休</t>
  </si>
  <si>
    <t xml:space="preserve">     离退休人员管理机构</t>
  </si>
  <si>
    <t xml:space="preserve">     未归口管理的行政单位离退休</t>
  </si>
  <si>
    <t xml:space="preserve">     机关事业单位基本养老保险缴费支出</t>
  </si>
  <si>
    <t xml:space="preserve">     机关事业单位职业年金缴费支出</t>
  </si>
  <si>
    <t xml:space="preserve">     对机关事业单位基本养老保险基金的补助</t>
  </si>
  <si>
    <t xml:space="preserve">     对机关事业单位职业年金的补助</t>
  </si>
  <si>
    <t xml:space="preserve">     其他行政事业单位养老支出</t>
  </si>
  <si>
    <t xml:space="preserve">   企业改革补助</t>
  </si>
  <si>
    <t xml:space="preserve">     企业关闭破产补助</t>
  </si>
  <si>
    <t xml:space="preserve">     厂办大集体改革补助</t>
  </si>
  <si>
    <t xml:space="preserve">     其他企业改革发展补助</t>
  </si>
  <si>
    <t xml:space="preserve">   就业补助</t>
  </si>
  <si>
    <t xml:space="preserve">     就业创业服务补贴</t>
  </si>
  <si>
    <t xml:space="preserve">     职业培训补贴</t>
  </si>
  <si>
    <t xml:space="preserve">     社会保险补贴</t>
  </si>
  <si>
    <t xml:space="preserve">     公益性岗位补贴</t>
  </si>
  <si>
    <t xml:space="preserve">     职业技能鉴定补贴</t>
  </si>
  <si>
    <t xml:space="preserve">     就业见习补贴</t>
  </si>
  <si>
    <t xml:space="preserve">     高技能人才培养补助</t>
  </si>
  <si>
    <t xml:space="preserve">     促进创业补贴</t>
  </si>
  <si>
    <t xml:space="preserve">     其他就业补助支出</t>
  </si>
  <si>
    <t xml:space="preserve">   抚恤</t>
  </si>
  <si>
    <t xml:space="preserve">     死亡抚恤</t>
  </si>
  <si>
    <t xml:space="preserve">     伤残抚恤</t>
  </si>
  <si>
    <t xml:space="preserve">     在乡复员、退伍军人生活补助</t>
  </si>
  <si>
    <t xml:space="preserve">     优抚事业单位支出</t>
  </si>
  <si>
    <t xml:space="preserve">     义务兵优待</t>
  </si>
  <si>
    <t xml:space="preserve">     农村籍退役士兵老年生活补助</t>
  </si>
  <si>
    <t xml:space="preserve">     光荣证</t>
  </si>
  <si>
    <t xml:space="preserve">     烈士纪念设施管理维护</t>
  </si>
  <si>
    <t xml:space="preserve">     其他优抚支出</t>
  </si>
  <si>
    <t xml:space="preserve">   退役安置</t>
  </si>
  <si>
    <t xml:space="preserve">     退役士兵安置</t>
  </si>
  <si>
    <t xml:space="preserve">     军队移交政府的离退休人员安置</t>
  </si>
  <si>
    <t xml:space="preserve">     军队移交政府离退休干部管理机构</t>
  </si>
  <si>
    <t xml:space="preserve">     退役士兵管理教育</t>
  </si>
  <si>
    <t xml:space="preserve">     军队转业干部安置</t>
  </si>
  <si>
    <t xml:space="preserve">     其他退役安置支出</t>
  </si>
  <si>
    <t xml:space="preserve">   社会福利</t>
  </si>
  <si>
    <t xml:space="preserve">     儿童福利</t>
  </si>
  <si>
    <t xml:space="preserve">     老年福利</t>
  </si>
  <si>
    <t xml:space="preserve">     康复辅具</t>
  </si>
  <si>
    <t xml:space="preserve">     殡葬</t>
  </si>
  <si>
    <t xml:space="preserve">     社会福利事业单位</t>
  </si>
  <si>
    <t xml:space="preserve">     养老服务</t>
  </si>
  <si>
    <t xml:space="preserve">     其他社会福利支出</t>
  </si>
  <si>
    <t xml:space="preserve">   残疾人事业</t>
  </si>
  <si>
    <t xml:space="preserve">     残疾人康复</t>
  </si>
  <si>
    <t xml:space="preserve">     残疾人就业</t>
  </si>
  <si>
    <t xml:space="preserve">     残疾人体育</t>
  </si>
  <si>
    <t xml:space="preserve">     残疾人生活和护理补贴</t>
  </si>
  <si>
    <t xml:space="preserve">     其他残疾人事业支出</t>
  </si>
  <si>
    <t xml:space="preserve">   红十字事业</t>
  </si>
  <si>
    <t xml:space="preserve">     其他红十字事业支出</t>
  </si>
  <si>
    <t xml:space="preserve">   最低生活保障</t>
  </si>
  <si>
    <t xml:space="preserve">     城市最低生活保障金支出</t>
  </si>
  <si>
    <t xml:space="preserve">     农村最低生活保障金支出</t>
  </si>
  <si>
    <t xml:space="preserve">   临时救助</t>
  </si>
  <si>
    <t xml:space="preserve">     临时救助支出</t>
  </si>
  <si>
    <t xml:space="preserve">     流浪乞讨人员救助支出</t>
  </si>
  <si>
    <t xml:space="preserve">   特困人员救助供养</t>
  </si>
  <si>
    <t xml:space="preserve">     城市特困人员救助供养支出</t>
  </si>
  <si>
    <t xml:space="preserve">     农村特困人员救助供养支出</t>
  </si>
  <si>
    <t xml:space="preserve">   补充道路交通事故社会救助基金</t>
  </si>
  <si>
    <t xml:space="preserve">     交强险增值税补助基金支出</t>
  </si>
  <si>
    <t xml:space="preserve">     交强险罚款收入补助基金支出</t>
  </si>
  <si>
    <t xml:space="preserve">   其他生活救助</t>
  </si>
  <si>
    <t xml:space="preserve">     其他城市生活救助</t>
  </si>
  <si>
    <t xml:space="preserve">     其他农村生活救助</t>
  </si>
  <si>
    <t xml:space="preserve">   财政对基本养老保险基金的补助</t>
  </si>
  <si>
    <t xml:space="preserve">     财政对企业职工基本养老保险基金的补助</t>
  </si>
  <si>
    <t xml:space="preserve">     财政对城乡居民基本养老保险基金的补助</t>
  </si>
  <si>
    <t xml:space="preserve">     财政对其他基本养老保险基金的补助</t>
  </si>
  <si>
    <t xml:space="preserve">   财政对其他社会保险基金的补助</t>
  </si>
  <si>
    <t xml:space="preserve">     财政对失业保险基金的补助</t>
  </si>
  <si>
    <t xml:space="preserve">     财政对工伤保险基金的补助</t>
  </si>
  <si>
    <t xml:space="preserve">     财政对生育保险基金的补助</t>
  </si>
  <si>
    <t xml:space="preserve">     其他财政对社会保险基金的补助</t>
  </si>
  <si>
    <t xml:space="preserve">   退役军人管理事务</t>
  </si>
  <si>
    <t xml:space="preserve">     拥军优属</t>
  </si>
  <si>
    <t xml:space="preserve">     军区保障</t>
  </si>
  <si>
    <t xml:space="preserve">     其他退役军人事务管理支出</t>
  </si>
  <si>
    <t xml:space="preserve">   财政代缴社会保险费支出</t>
  </si>
  <si>
    <t xml:space="preserve">     财政代缴城乡居民基本养老保险费支出</t>
  </si>
  <si>
    <t xml:space="preserve">     财政代缴其他社会保险费支出</t>
  </si>
  <si>
    <t xml:space="preserve">   其他社会保障和就业支出</t>
  </si>
  <si>
    <t xml:space="preserve">      其他社会保障和就业支出</t>
  </si>
  <si>
    <t xml:space="preserve">   卫生健康管理事务</t>
  </si>
  <si>
    <t xml:space="preserve">     其他卫生健康管理事务支出</t>
  </si>
  <si>
    <t xml:space="preserve">   公立医院</t>
  </si>
  <si>
    <t xml:space="preserve">     综合医院</t>
  </si>
  <si>
    <t xml:space="preserve">     中医（民族）医院</t>
  </si>
  <si>
    <t xml:space="preserve">     传染病医院</t>
  </si>
  <si>
    <t xml:space="preserve">     职业病防治医院</t>
  </si>
  <si>
    <t xml:space="preserve">     精神病医院</t>
  </si>
  <si>
    <t xml:space="preserve">     妇幼保健医院</t>
  </si>
  <si>
    <t xml:space="preserve">     儿童医院</t>
  </si>
  <si>
    <t xml:space="preserve">     其他专科医院</t>
  </si>
  <si>
    <t xml:space="preserve">     福利医院</t>
  </si>
  <si>
    <t xml:space="preserve">     行业医院</t>
  </si>
  <si>
    <t xml:space="preserve">     处理医疗欠费</t>
  </si>
  <si>
    <t xml:space="preserve">     康复医院</t>
  </si>
  <si>
    <t xml:space="preserve">     优抚医院</t>
  </si>
  <si>
    <t xml:space="preserve">     其他公立医院支出</t>
  </si>
  <si>
    <t xml:space="preserve">   基层医疗卫生机构</t>
  </si>
  <si>
    <t xml:space="preserve">     城市社区卫生机构</t>
  </si>
  <si>
    <t xml:space="preserve">     乡镇卫生院</t>
  </si>
  <si>
    <t xml:space="preserve">     其他基层医疗卫生机构支出</t>
  </si>
  <si>
    <t xml:space="preserve">   公共卫生</t>
  </si>
  <si>
    <t xml:space="preserve">     疾病预防控制机构</t>
  </si>
  <si>
    <t xml:space="preserve">     卫生监督机构</t>
  </si>
  <si>
    <t xml:space="preserve">     妇幼保健机构</t>
  </si>
  <si>
    <t xml:space="preserve">     精神卫生机构</t>
  </si>
  <si>
    <t xml:space="preserve">     应急救治机构</t>
  </si>
  <si>
    <t xml:space="preserve">     采供血机构</t>
  </si>
  <si>
    <t xml:space="preserve">     其他专业公共卫生机构</t>
  </si>
  <si>
    <t xml:space="preserve">     基本公共卫生服务</t>
  </si>
  <si>
    <t xml:space="preserve">     重大公共卫生服务</t>
  </si>
  <si>
    <t xml:space="preserve">     突发公共卫生事件应急处理</t>
  </si>
  <si>
    <t xml:space="preserve">     其他公共卫生支出</t>
  </si>
  <si>
    <t xml:space="preserve">   中医药</t>
  </si>
  <si>
    <t xml:space="preserve">     中医（民族医）药专项</t>
  </si>
  <si>
    <t xml:space="preserve">     其他中医药支出</t>
  </si>
  <si>
    <t xml:space="preserve">   计划生育事务</t>
  </si>
  <si>
    <t xml:space="preserve">     计划生育机构</t>
  </si>
  <si>
    <t xml:space="preserve">     计划生育服务</t>
  </si>
  <si>
    <t xml:space="preserve">     其他计划生育事务支出</t>
  </si>
  <si>
    <t xml:space="preserve">   行政事业单位医疗</t>
  </si>
  <si>
    <t xml:space="preserve">     行政单位医疗</t>
  </si>
  <si>
    <t xml:space="preserve">     事业单位医疗</t>
  </si>
  <si>
    <t xml:space="preserve">     公务员医疗补助</t>
  </si>
  <si>
    <t xml:space="preserve">     其他行政事业单位医疗支出</t>
  </si>
  <si>
    <t xml:space="preserve">   财政对基本医疗保险基金的补助</t>
  </si>
  <si>
    <t xml:space="preserve">     财政对职工基本医疗保险基金的补助</t>
  </si>
  <si>
    <t xml:space="preserve">     财政对城乡居民基本医疗保险基金的补助</t>
  </si>
  <si>
    <t xml:space="preserve">     财政对其他基本医疗保险基金的补助</t>
  </si>
  <si>
    <t xml:space="preserve">   医疗救助</t>
  </si>
  <si>
    <t xml:space="preserve">     城乡医疗救助</t>
  </si>
  <si>
    <t xml:space="preserve">     疾病应急救助</t>
  </si>
  <si>
    <t xml:space="preserve">     其他医疗救助支出</t>
  </si>
  <si>
    <t xml:space="preserve">   优抚对象医疗</t>
  </si>
  <si>
    <t xml:space="preserve">     优抚对象医疗补助</t>
  </si>
  <si>
    <t xml:space="preserve">     其他优抚对象医疗支出</t>
  </si>
  <si>
    <t xml:space="preserve">   医疗保障管理事务</t>
  </si>
  <si>
    <t xml:space="preserve">     医疗保障政策管理</t>
  </si>
  <si>
    <t xml:space="preserve">     医疗保障经办事务</t>
  </si>
  <si>
    <t xml:space="preserve">     其他医疗保障管理事务支出</t>
  </si>
  <si>
    <t xml:space="preserve">   老龄卫生健康事务</t>
  </si>
  <si>
    <t xml:space="preserve">     老龄卫生健康事务</t>
  </si>
  <si>
    <t xml:space="preserve">   其他卫生健康支出</t>
  </si>
  <si>
    <t xml:space="preserve">     其他卫生健康支出</t>
  </si>
  <si>
    <t xml:space="preserve">   环境保护管理事务</t>
  </si>
  <si>
    <t xml:space="preserve">     生态环境保护宣传</t>
  </si>
  <si>
    <t xml:space="preserve">     环境保护法规、规划及标准</t>
  </si>
  <si>
    <t xml:space="preserve">     生态环境国际合作及履约</t>
  </si>
  <si>
    <t xml:space="preserve">     生态环境保护行政许可</t>
  </si>
  <si>
    <t xml:space="preserve">     应对气候变化管理事务</t>
  </si>
  <si>
    <t xml:space="preserve">     其他环境保护管理事务支出</t>
  </si>
  <si>
    <t xml:space="preserve">   环境监测与监察</t>
  </si>
  <si>
    <t xml:space="preserve">     建设项目环评审查与监督</t>
  </si>
  <si>
    <t xml:space="preserve">     核与辐射安全监督</t>
  </si>
  <si>
    <t xml:space="preserve">     其他环境监测与监察支出</t>
  </si>
  <si>
    <t xml:space="preserve">   污染防治</t>
  </si>
  <si>
    <t xml:space="preserve">     大气</t>
  </si>
  <si>
    <t xml:space="preserve">     水体</t>
  </si>
  <si>
    <t xml:space="preserve">     噪声</t>
  </si>
  <si>
    <t xml:space="preserve">     固体废弃物与化学品</t>
  </si>
  <si>
    <t xml:space="preserve">     放射源和放射性废物监管</t>
  </si>
  <si>
    <t xml:space="preserve">     辐射</t>
  </si>
  <si>
    <t xml:space="preserve">     土壤</t>
  </si>
  <si>
    <t xml:space="preserve">     其他污染防治支出</t>
  </si>
  <si>
    <t xml:space="preserve">   自然生态保护</t>
  </si>
  <si>
    <t xml:space="preserve">     生态保护</t>
  </si>
  <si>
    <t xml:space="preserve">     农村环境保护</t>
  </si>
  <si>
    <t xml:space="preserve">     生物及物种资源保护</t>
  </si>
  <si>
    <t xml:space="preserve">     草原生态修复治理</t>
  </si>
  <si>
    <t xml:space="preserve">     自然保护地</t>
  </si>
  <si>
    <t xml:space="preserve">     其他自然生态保护支出</t>
  </si>
  <si>
    <t xml:space="preserve">   天然林保护</t>
  </si>
  <si>
    <t xml:space="preserve">     森林管护</t>
  </si>
  <si>
    <t xml:space="preserve">     社会保险补助</t>
  </si>
  <si>
    <t xml:space="preserve">     政策性社会性支出补助</t>
  </si>
  <si>
    <t xml:space="preserve">     天然林保护工程建设</t>
  </si>
  <si>
    <t xml:space="preserve">     停伐补助</t>
  </si>
  <si>
    <t xml:space="preserve">     其他天然林保护支出</t>
  </si>
  <si>
    <t xml:space="preserve">   退耕还林还草</t>
  </si>
  <si>
    <t xml:space="preserve">     退耕现金</t>
  </si>
  <si>
    <t xml:space="preserve">     退耕还林粮食折现补贴</t>
  </si>
  <si>
    <t xml:space="preserve">     退耕还林粮食费用补贴</t>
  </si>
  <si>
    <t xml:space="preserve">     退耕还林工程建设</t>
  </si>
  <si>
    <t xml:space="preserve">     其他退耕还林还草支出</t>
  </si>
  <si>
    <t xml:space="preserve">   风沙荒漠治理</t>
  </si>
  <si>
    <t xml:space="preserve">     京津风沙源治理工程建设</t>
  </si>
  <si>
    <t xml:space="preserve">     其他风沙荒漠治理支出</t>
  </si>
  <si>
    <t xml:space="preserve">   退牧还草</t>
  </si>
  <si>
    <t xml:space="preserve">     退牧还草工程建设</t>
  </si>
  <si>
    <t xml:space="preserve">     其他退牧还草支出</t>
  </si>
  <si>
    <t xml:space="preserve">   已垦草原退耕还草</t>
  </si>
  <si>
    <t xml:space="preserve">     已垦草原退耕还草</t>
  </si>
  <si>
    <t xml:space="preserve">   能源节约利用</t>
  </si>
  <si>
    <t xml:space="preserve">     能源节约利用</t>
  </si>
  <si>
    <t xml:space="preserve">   污染减排</t>
  </si>
  <si>
    <t xml:space="preserve">     生态环境监测与信息</t>
  </si>
  <si>
    <t xml:space="preserve">     生态环境执法监察</t>
  </si>
  <si>
    <t xml:space="preserve">     减排专项支出</t>
  </si>
  <si>
    <t xml:space="preserve">     清洁生产专项支出</t>
  </si>
  <si>
    <t xml:space="preserve">     其他污染减排支出</t>
  </si>
  <si>
    <t xml:space="preserve">   可再生能源</t>
  </si>
  <si>
    <t xml:space="preserve">     可再生能源</t>
  </si>
  <si>
    <t xml:space="preserve">   循环经济</t>
  </si>
  <si>
    <t xml:space="preserve">     循环经济</t>
  </si>
  <si>
    <t xml:space="preserve">   能源管理事务</t>
  </si>
  <si>
    <t xml:space="preserve">     能源预测预警</t>
  </si>
  <si>
    <t xml:space="preserve">     能源战略规划与实施</t>
  </si>
  <si>
    <t xml:space="preserve">     能源科技装备</t>
  </si>
  <si>
    <t xml:space="preserve">     能源行业管理</t>
  </si>
  <si>
    <t xml:space="preserve">     能源管理</t>
  </si>
  <si>
    <t xml:space="preserve">     石油储备发展管理</t>
  </si>
  <si>
    <t xml:space="preserve">     能源调查</t>
  </si>
  <si>
    <t xml:space="preserve">     农村电网建设</t>
  </si>
  <si>
    <t xml:space="preserve">     其他能源管理事务支出</t>
  </si>
  <si>
    <t xml:space="preserve">   其他节能环保支出</t>
  </si>
  <si>
    <t xml:space="preserve">     其他节能环保支出</t>
  </si>
  <si>
    <t xml:space="preserve">   城乡社区管理事务</t>
  </si>
  <si>
    <t xml:space="preserve">     城管执法</t>
  </si>
  <si>
    <t xml:space="preserve">     工程建设标准规范编制与监管</t>
  </si>
  <si>
    <t xml:space="preserve">     工程建设管理</t>
  </si>
  <si>
    <t xml:space="preserve">     市政公用行业市场监管</t>
  </si>
  <si>
    <t xml:space="preserve">     住宅建设与房地产市场监管</t>
  </si>
  <si>
    <t xml:space="preserve">     执业资格注册、资质审查</t>
  </si>
  <si>
    <t xml:space="preserve">     其他城乡社区管理事务支出</t>
  </si>
  <si>
    <t xml:space="preserve">   城乡社区规划与管理</t>
  </si>
  <si>
    <t xml:space="preserve">     城乡社区规划与管理</t>
  </si>
  <si>
    <t xml:space="preserve">   城乡社区公共设施</t>
  </si>
  <si>
    <t xml:space="preserve">     小城镇基础设施建设</t>
  </si>
  <si>
    <t xml:space="preserve">     其他城乡社区公共设施支出</t>
  </si>
  <si>
    <t xml:space="preserve">   城乡社区环境卫生</t>
  </si>
  <si>
    <t xml:space="preserve">     城乡社区环境卫生</t>
  </si>
  <si>
    <t xml:space="preserve">   建设市场管理与监督</t>
  </si>
  <si>
    <t xml:space="preserve">     建设市场管理与监督</t>
  </si>
  <si>
    <t xml:space="preserve">   其他城乡社区支出</t>
  </si>
  <si>
    <t xml:space="preserve">     其他城乡社区支出</t>
  </si>
  <si>
    <t xml:space="preserve">   农业农村</t>
  </si>
  <si>
    <t xml:space="preserve">     农垦运行</t>
  </si>
  <si>
    <t xml:space="preserve">     科技转化与推广服务</t>
  </si>
  <si>
    <t xml:space="preserve">     病虫害控制</t>
  </si>
  <si>
    <t xml:space="preserve">     农产品质量安全</t>
  </si>
  <si>
    <t xml:space="preserve">     执法监管</t>
  </si>
  <si>
    <t xml:space="preserve">     统计监测与信息服务</t>
  </si>
  <si>
    <t xml:space="preserve">     行业业务管理</t>
  </si>
  <si>
    <t xml:space="preserve">     对外交流与合作</t>
  </si>
  <si>
    <t xml:space="preserve">     防灾救灾</t>
  </si>
  <si>
    <t xml:space="preserve">     稳定农民收入补贴</t>
  </si>
  <si>
    <t xml:space="preserve">     农业结构调整补贴</t>
  </si>
  <si>
    <t xml:space="preserve">     农业生产发展</t>
  </si>
  <si>
    <t xml:space="preserve">     农村合作经济</t>
  </si>
  <si>
    <t xml:space="preserve">     农产品加工与促销</t>
  </si>
  <si>
    <t xml:space="preserve">     农村社会事业</t>
  </si>
  <si>
    <t xml:space="preserve">     农业资源保护修复与利用</t>
  </si>
  <si>
    <t xml:space="preserve">     农村道路建设</t>
  </si>
  <si>
    <t xml:space="preserve">     渔业发展</t>
  </si>
  <si>
    <t xml:space="preserve">     对高校毕业生到基层任职补助</t>
  </si>
  <si>
    <t xml:space="preserve">     农田建设</t>
  </si>
  <si>
    <t xml:space="preserve">     其他农业农村支出</t>
  </si>
  <si>
    <t xml:space="preserve">   林业和草原</t>
  </si>
  <si>
    <t xml:space="preserve">     事业机构</t>
  </si>
  <si>
    <t xml:space="preserve">     森林资源培育</t>
  </si>
  <si>
    <t xml:space="preserve">     技术推广与转化</t>
  </si>
  <si>
    <t xml:space="preserve">     森林资源管理</t>
  </si>
  <si>
    <t xml:space="preserve">     森林生态效益补偿</t>
  </si>
  <si>
    <t xml:space="preserve">     自然保护区等管理</t>
  </si>
  <si>
    <t xml:space="preserve">     动植物保护</t>
  </si>
  <si>
    <t xml:space="preserve">     湿地保护</t>
  </si>
  <si>
    <t xml:space="preserve">     执法与监督</t>
  </si>
  <si>
    <t xml:space="preserve">     防沙治沙</t>
  </si>
  <si>
    <t xml:space="preserve">     对外合作与交流</t>
  </si>
  <si>
    <t xml:space="preserve">     产业化管理</t>
  </si>
  <si>
    <t xml:space="preserve">     信息管理</t>
  </si>
  <si>
    <t xml:space="preserve">     林区公共支出</t>
  </si>
  <si>
    <t xml:space="preserve">     贷款贴息</t>
  </si>
  <si>
    <t xml:space="preserve">     成品油价格改革对林业的补贴</t>
  </si>
  <si>
    <t xml:space="preserve">     林业草原防灾减灾</t>
  </si>
  <si>
    <t xml:space="preserve">     国家公园</t>
  </si>
  <si>
    <t xml:space="preserve">     草原管理</t>
  </si>
  <si>
    <t xml:space="preserve">     其他林业和草原支出</t>
  </si>
  <si>
    <t xml:space="preserve">   水利</t>
  </si>
  <si>
    <t xml:space="preserve">     水利行业业务管理</t>
  </si>
  <si>
    <t xml:space="preserve">     水利工程建设</t>
  </si>
  <si>
    <t xml:space="preserve">     水利工程运行与维护</t>
  </si>
  <si>
    <t xml:space="preserve">     长江黄河等流域管理</t>
  </si>
  <si>
    <t xml:space="preserve">     水利前期工作</t>
  </si>
  <si>
    <t xml:space="preserve">     水利执法监督</t>
  </si>
  <si>
    <t xml:space="preserve">     水土保持</t>
  </si>
  <si>
    <t xml:space="preserve">     水资源节约管理与保护</t>
  </si>
  <si>
    <t xml:space="preserve">     水质监测</t>
  </si>
  <si>
    <t xml:space="preserve">     水文测报</t>
  </si>
  <si>
    <t xml:space="preserve">     防汛</t>
  </si>
  <si>
    <t xml:space="preserve">     抗旱</t>
  </si>
  <si>
    <t xml:space="preserve">     农村水利</t>
  </si>
  <si>
    <t xml:space="preserve">     水利技术推广</t>
  </si>
  <si>
    <t xml:space="preserve">     国际河流治理与管理</t>
  </si>
  <si>
    <t xml:space="preserve">     江河湖库水系综合整治</t>
  </si>
  <si>
    <t xml:space="preserve">     大中型水库移民后期扶持专项支出</t>
  </si>
  <si>
    <t xml:space="preserve">     水利安全监督</t>
  </si>
  <si>
    <t xml:space="preserve">     水利建设征地及移民支出</t>
  </si>
  <si>
    <t xml:space="preserve">     农村人畜饮水</t>
  </si>
  <si>
    <t xml:space="preserve">     南水北调工程建设</t>
  </si>
  <si>
    <t xml:space="preserve">     南水北调工程管理</t>
  </si>
  <si>
    <t xml:space="preserve">     其他水利支出</t>
  </si>
  <si>
    <t xml:space="preserve">   巩固脱贫衔接乡村振兴</t>
  </si>
  <si>
    <t xml:space="preserve">     农村基础设施建设</t>
  </si>
  <si>
    <t xml:space="preserve">     生产发展</t>
  </si>
  <si>
    <t xml:space="preserve">     社会发展</t>
  </si>
  <si>
    <t xml:space="preserve">     扶贫贷款奖补和贴息</t>
  </si>
  <si>
    <t xml:space="preserve">     “三西”农业建设专项补助</t>
  </si>
  <si>
    <t xml:space="preserve">     其他巩固脱贫衔接乡村振兴支出</t>
  </si>
  <si>
    <t xml:space="preserve">   农村综合改革</t>
  </si>
  <si>
    <t xml:space="preserve">     对村级公益事业建设的补助</t>
  </si>
  <si>
    <t xml:space="preserve">     国有农场办社会职能改革补助</t>
  </si>
  <si>
    <t xml:space="preserve">     对村民委员会和村党支部的补助</t>
  </si>
  <si>
    <t xml:space="preserve">     对村集体经济组织的补助</t>
  </si>
  <si>
    <t xml:space="preserve">     农村综合改革示范试点补助</t>
  </si>
  <si>
    <t xml:space="preserve">     其他农村综合改革支出</t>
  </si>
  <si>
    <t xml:space="preserve">   普惠金融发展支出</t>
  </si>
  <si>
    <t xml:space="preserve">     支持农村金融机构</t>
  </si>
  <si>
    <t xml:space="preserve">     涉农贷款增量奖励</t>
  </si>
  <si>
    <t xml:space="preserve">     农业保险保费补贴</t>
  </si>
  <si>
    <t xml:space="preserve">     创业担保贷款贴息及奖金</t>
  </si>
  <si>
    <t xml:space="preserve">     补充创业担保贷款基金</t>
  </si>
  <si>
    <t xml:space="preserve">     其他普惠金融发展支出</t>
  </si>
  <si>
    <t xml:space="preserve">   目标价格补贴</t>
  </si>
  <si>
    <t xml:space="preserve">     棉花目标价格补贴</t>
  </si>
  <si>
    <t xml:space="preserve">     其他目标价格补贴</t>
  </si>
  <si>
    <t xml:space="preserve">   其他农林水支出</t>
  </si>
  <si>
    <t xml:space="preserve">     化解其他公益性乡村债务支出</t>
  </si>
  <si>
    <t xml:space="preserve">     其他农林水支出</t>
  </si>
  <si>
    <t xml:space="preserve">   公路水路运输</t>
  </si>
  <si>
    <t xml:space="preserve">     公路建设</t>
  </si>
  <si>
    <t xml:space="preserve">     公路养护</t>
  </si>
  <si>
    <t xml:space="preserve">     交通运输信息化建设</t>
  </si>
  <si>
    <t xml:space="preserve">     公路和运输安全</t>
  </si>
  <si>
    <t xml:space="preserve">     公路还贷专项</t>
  </si>
  <si>
    <t xml:space="preserve">     公路运输管理</t>
  </si>
  <si>
    <t xml:space="preserve">     公路和运输技术标准化建设</t>
  </si>
  <si>
    <t xml:space="preserve">     港口设施</t>
  </si>
  <si>
    <t xml:space="preserve">     航道维护</t>
  </si>
  <si>
    <t xml:space="preserve">     船舶检验</t>
  </si>
  <si>
    <t xml:space="preserve">     救助打捞</t>
  </si>
  <si>
    <t xml:space="preserve">     内河运输</t>
  </si>
  <si>
    <t xml:space="preserve">     远洋运输</t>
  </si>
  <si>
    <t xml:space="preserve">     海事管理</t>
  </si>
  <si>
    <t xml:space="preserve">     航标事业发展支出</t>
  </si>
  <si>
    <t xml:space="preserve">     水路运输管理支出</t>
  </si>
  <si>
    <t xml:space="preserve">     口岸建设</t>
  </si>
  <si>
    <t xml:space="preserve">     取消政府还贷二级公路收费专项支出</t>
  </si>
  <si>
    <t xml:space="preserve">     其他公路水路运输支出</t>
  </si>
  <si>
    <t xml:space="preserve">   铁路运输</t>
  </si>
  <si>
    <t xml:space="preserve">     铁路路网建设</t>
  </si>
  <si>
    <t xml:space="preserve">     铁路还贷专项</t>
  </si>
  <si>
    <t xml:space="preserve">     铁路安全</t>
  </si>
  <si>
    <t xml:space="preserve">     铁路专项运输</t>
  </si>
  <si>
    <t xml:space="preserve">     行业监管</t>
  </si>
  <si>
    <t xml:space="preserve">     其他铁路运输支出</t>
  </si>
  <si>
    <t xml:space="preserve">   民用航空运输</t>
  </si>
  <si>
    <t xml:space="preserve">     机场建设</t>
  </si>
  <si>
    <t xml:space="preserve">     空管系统建设</t>
  </si>
  <si>
    <t xml:space="preserve">     民航还贷专项支出</t>
  </si>
  <si>
    <t xml:space="preserve">     民用航空安全</t>
  </si>
  <si>
    <t xml:space="preserve">     民航专项运输</t>
  </si>
  <si>
    <t xml:space="preserve">     其他民用航空运输支出</t>
  </si>
  <si>
    <t xml:space="preserve">   成品油价格改革对交通运输的补贴</t>
  </si>
  <si>
    <t xml:space="preserve">     对城市公交的补贴</t>
  </si>
  <si>
    <t xml:space="preserve">     对农村道路客运的补贴</t>
  </si>
  <si>
    <t xml:space="preserve">     对出租车的补贴</t>
  </si>
  <si>
    <t xml:space="preserve">     成品油价格改革补贴其他支出</t>
  </si>
  <si>
    <t xml:space="preserve">   邮政业支出</t>
  </si>
  <si>
    <t xml:space="preserve">     邮政普遍服务与特殊服务</t>
  </si>
  <si>
    <t xml:space="preserve">     其他邮政业支出</t>
  </si>
  <si>
    <t xml:space="preserve">   车辆购置税支出</t>
  </si>
  <si>
    <t xml:space="preserve">     车辆购置税用于公路等基础设施建设支出</t>
  </si>
  <si>
    <t xml:space="preserve">     车辆购置税用于农村公路建设支出</t>
  </si>
  <si>
    <t xml:space="preserve">     车辆购置税用于老旧汽车报废更新补贴</t>
  </si>
  <si>
    <t xml:space="preserve">     车辆购置税其他支出</t>
  </si>
  <si>
    <t xml:space="preserve">   其他交通运输支出</t>
  </si>
  <si>
    <t xml:space="preserve">     公共交通运营补助</t>
  </si>
  <si>
    <t xml:space="preserve">     其他交通运输支出</t>
  </si>
  <si>
    <t xml:space="preserve">   资源勘探开发</t>
  </si>
  <si>
    <t xml:space="preserve">     煤炭勘探开采和洗选</t>
  </si>
  <si>
    <t xml:space="preserve">     石油和天然气勘探开采</t>
  </si>
  <si>
    <t xml:space="preserve">     黑色金属矿勘探和采选</t>
  </si>
  <si>
    <t xml:space="preserve">     有色金属矿勘探和采选</t>
  </si>
  <si>
    <t xml:space="preserve">     非金属矿勘探和采选</t>
  </si>
  <si>
    <t xml:space="preserve">     其他资源勘探业支出</t>
  </si>
  <si>
    <t xml:space="preserve">   制造业</t>
  </si>
  <si>
    <t xml:space="preserve">     纺织业</t>
  </si>
  <si>
    <t xml:space="preserve">     医药制造业</t>
  </si>
  <si>
    <t xml:space="preserve">     非金属矿物制品业</t>
  </si>
  <si>
    <t xml:space="preserve">     通信设备、计算机及其他电子设备制造业</t>
  </si>
  <si>
    <t xml:space="preserve">     交通运输设备制造业</t>
  </si>
  <si>
    <t xml:space="preserve">     电气机械及器材制造业</t>
  </si>
  <si>
    <t xml:space="preserve">     工艺品及其他制造业</t>
  </si>
  <si>
    <t xml:space="preserve">     石油加工、炼焦及核燃料加工业</t>
  </si>
  <si>
    <t xml:space="preserve">     化学原料及化学制品制造业</t>
  </si>
  <si>
    <t xml:space="preserve">     黑色金属冶炼及压延加工业</t>
  </si>
  <si>
    <t xml:space="preserve">     有色金属冶炼及压延加工业</t>
  </si>
  <si>
    <t xml:space="preserve">     其他制造业支出</t>
  </si>
  <si>
    <t xml:space="preserve">   建筑业</t>
  </si>
  <si>
    <t xml:space="preserve">     其他建筑业支出</t>
  </si>
  <si>
    <t xml:space="preserve">   工业和信息产业监管</t>
  </si>
  <si>
    <t xml:space="preserve">     战备应急</t>
  </si>
  <si>
    <t xml:space="preserve">     信息安全建设</t>
  </si>
  <si>
    <t xml:space="preserve">     专用通信</t>
  </si>
  <si>
    <t xml:space="preserve">     无线电及信息通信监管</t>
  </si>
  <si>
    <t xml:space="preserve">     工业和信息产业战略研究与标准制定</t>
  </si>
  <si>
    <t xml:space="preserve">     工业和信息产业支持</t>
  </si>
  <si>
    <t xml:space="preserve">     电子专项工程</t>
  </si>
  <si>
    <t xml:space="preserve">     技术基础研究</t>
  </si>
  <si>
    <t xml:space="preserve">     工程建设及运行维护</t>
  </si>
  <si>
    <t xml:space="preserve">     产业发展</t>
  </si>
  <si>
    <t xml:space="preserve">     其他工业和信息产业监管支出</t>
  </si>
  <si>
    <t xml:space="preserve">   国有资产监管</t>
  </si>
  <si>
    <t xml:space="preserve">     国有企业监事会专项</t>
  </si>
  <si>
    <t xml:space="preserve">     中央企业专项管理</t>
  </si>
  <si>
    <t xml:space="preserve">     其他国有资产监管支出</t>
  </si>
  <si>
    <t xml:space="preserve">   支持中小企业发展和管理支出</t>
  </si>
  <si>
    <t xml:space="preserve">     科技型中小企业技术创新基金</t>
  </si>
  <si>
    <t xml:space="preserve">     中小企业发展专项</t>
  </si>
  <si>
    <t xml:space="preserve">     减免房租补贴</t>
  </si>
  <si>
    <t xml:space="preserve">     其他支持中小企业发展和管理支出</t>
  </si>
  <si>
    <t xml:space="preserve">   其他资源勘探信息等支出</t>
  </si>
  <si>
    <t xml:space="preserve">     黄金事务</t>
  </si>
  <si>
    <t xml:space="preserve">     技术改造支出</t>
  </si>
  <si>
    <t xml:space="preserve">     中药材扶持资金支出</t>
  </si>
  <si>
    <t xml:space="preserve">     重点产业振兴和技术改造项目贷款贴息</t>
  </si>
  <si>
    <t xml:space="preserve">     其他资源勘探信息等支出</t>
  </si>
  <si>
    <t xml:space="preserve">   商业流通事务</t>
  </si>
  <si>
    <t xml:space="preserve">     食品流通安全补贴</t>
  </si>
  <si>
    <t xml:space="preserve">     市场监测及信息管理</t>
  </si>
  <si>
    <t xml:space="preserve">     民贸企业补贴</t>
  </si>
  <si>
    <t xml:space="preserve">     民贸民品贷款贴息</t>
  </si>
  <si>
    <t xml:space="preserve">     其他商业流通事务支出</t>
  </si>
  <si>
    <t xml:space="preserve">   涉外发展服务支出</t>
  </si>
  <si>
    <t xml:space="preserve">     外商投资环境建设补助资金</t>
  </si>
  <si>
    <t xml:space="preserve">     其他涉外发展服务支出</t>
  </si>
  <si>
    <t xml:space="preserve">   其他商业服务业等支出</t>
  </si>
  <si>
    <t xml:space="preserve">     服务业基础设施建设</t>
  </si>
  <si>
    <t xml:space="preserve">     其他商业服务业等支出</t>
  </si>
  <si>
    <t xml:space="preserve">   金融部门行政支出</t>
  </si>
  <si>
    <t xml:space="preserve">     安全防卫</t>
  </si>
  <si>
    <t xml:space="preserve">     金融部门其他行政支出</t>
  </si>
  <si>
    <t xml:space="preserve">   金融部门监管支出</t>
  </si>
  <si>
    <t xml:space="preserve">     货币发行</t>
  </si>
  <si>
    <t xml:space="preserve">     金融服务</t>
  </si>
  <si>
    <t xml:space="preserve">     反假币</t>
  </si>
  <si>
    <t xml:space="preserve">     重点金融机构监管</t>
  </si>
  <si>
    <t xml:space="preserve">     金融稽查与案件处理</t>
  </si>
  <si>
    <t xml:space="preserve">     金融行业电子化建设</t>
  </si>
  <si>
    <t xml:space="preserve">     从业人员资格考试</t>
  </si>
  <si>
    <t xml:space="preserve">     反洗钱</t>
  </si>
  <si>
    <t xml:space="preserve">     金融部门其他监管支出</t>
  </si>
  <si>
    <t xml:space="preserve">   金融发展支出</t>
  </si>
  <si>
    <t xml:space="preserve">     政策性银行亏损补贴</t>
  </si>
  <si>
    <t xml:space="preserve">     利息费用补贴支出</t>
  </si>
  <si>
    <t xml:space="preserve">     补充资本金</t>
  </si>
  <si>
    <t xml:space="preserve">     风险基金补助</t>
  </si>
  <si>
    <t xml:space="preserve">     其他金融发展支出</t>
  </si>
  <si>
    <t xml:space="preserve">   金融调控支出</t>
  </si>
  <si>
    <t xml:space="preserve">     中央银行亏损补贴</t>
  </si>
  <si>
    <t xml:space="preserve">     其他金融调控支出</t>
  </si>
  <si>
    <t xml:space="preserve">   其他金融支出</t>
  </si>
  <si>
    <t xml:space="preserve">     重点企业贷款贴息</t>
  </si>
  <si>
    <t xml:space="preserve">     其他金融支出</t>
  </si>
  <si>
    <t xml:space="preserve">   一般公共服务</t>
  </si>
  <si>
    <t xml:space="preserve">   教育</t>
  </si>
  <si>
    <t xml:space="preserve">   文化体育与传媒</t>
  </si>
  <si>
    <t xml:space="preserve">   卫生健康</t>
  </si>
  <si>
    <t xml:space="preserve">   节能环保</t>
  </si>
  <si>
    <t xml:space="preserve">   交通运输</t>
  </si>
  <si>
    <t xml:space="preserve">   住房保障</t>
  </si>
  <si>
    <t xml:space="preserve">   其他支出</t>
  </si>
  <si>
    <t xml:space="preserve">   自然资源事务</t>
  </si>
  <si>
    <t xml:space="preserve">     自然资源规划及管理</t>
  </si>
  <si>
    <t xml:space="preserve">     自然资源利用与保护</t>
  </si>
  <si>
    <t xml:space="preserve">     自然资源社会公益服务</t>
  </si>
  <si>
    <t xml:space="preserve">     自然资源行业业务管理</t>
  </si>
  <si>
    <t xml:space="preserve">     自然资源调查与确权登记</t>
  </si>
  <si>
    <t xml:space="preserve">     土地资源储备支出</t>
  </si>
  <si>
    <t xml:space="preserve">     地质矿产资源与环境调查</t>
  </si>
  <si>
    <t xml:space="preserve">     地质勘查与矿产资源管理</t>
  </si>
  <si>
    <t xml:space="preserve">     地质转产项目财政贴息</t>
  </si>
  <si>
    <t xml:space="preserve">     国外风险勘查</t>
  </si>
  <si>
    <t xml:space="preserve">     地质勘查基金(周转金)支出</t>
  </si>
  <si>
    <t xml:space="preserve">     海域与海岛管理</t>
  </si>
  <si>
    <t xml:space="preserve">     自然资源国际合作与海洋权益维护</t>
  </si>
  <si>
    <t xml:space="preserve">     自然资源卫星</t>
  </si>
  <si>
    <t xml:space="preserve">     极地考察</t>
  </si>
  <si>
    <t xml:space="preserve">     深海调查与资源开发</t>
  </si>
  <si>
    <t xml:space="preserve">     海港航标维护</t>
  </si>
  <si>
    <t xml:space="preserve">     海水淡化</t>
  </si>
  <si>
    <t xml:space="preserve">     无居民海岛使用金支出</t>
  </si>
  <si>
    <t xml:space="preserve">     海洋战略规划与预警监测</t>
  </si>
  <si>
    <t xml:space="preserve">     基础测绘与地理信息监管</t>
  </si>
  <si>
    <t xml:space="preserve">     其他自然资源事务支出</t>
  </si>
  <si>
    <t xml:space="preserve">   气象事务</t>
  </si>
  <si>
    <t xml:space="preserve">     气象事业机构</t>
  </si>
  <si>
    <t xml:space="preserve">     气象探测</t>
  </si>
  <si>
    <t xml:space="preserve">     气象信息传输及管理</t>
  </si>
  <si>
    <t xml:space="preserve">     气象预报预测</t>
  </si>
  <si>
    <t xml:space="preserve">     气象服务</t>
  </si>
  <si>
    <t xml:space="preserve">     气象装备保障维护</t>
  </si>
  <si>
    <t xml:space="preserve">     气象基础设施建设与维修</t>
  </si>
  <si>
    <t xml:space="preserve">     气象卫星</t>
  </si>
  <si>
    <t xml:space="preserve">     气象法规与标准</t>
  </si>
  <si>
    <t xml:space="preserve">     气象资金审计稽查</t>
  </si>
  <si>
    <t xml:space="preserve">     其他气象事务支出</t>
  </si>
  <si>
    <t xml:space="preserve">   其他自然资源海洋气象等支出</t>
  </si>
  <si>
    <t xml:space="preserve">     其他自然资源海洋气象等支出</t>
  </si>
  <si>
    <t xml:space="preserve">   保障性安居工程支出</t>
  </si>
  <si>
    <t xml:space="preserve">     廉租住房</t>
  </si>
  <si>
    <t xml:space="preserve">     沉陷区治理</t>
  </si>
  <si>
    <t xml:space="preserve">     棚户区改造</t>
  </si>
  <si>
    <t xml:space="preserve">     少数民族地区游牧民定居工程</t>
  </si>
  <si>
    <t xml:space="preserve">     农村危房改造</t>
  </si>
  <si>
    <t xml:space="preserve">     公共租赁住房</t>
  </si>
  <si>
    <t xml:space="preserve">     保障性住房租金补贴</t>
  </si>
  <si>
    <t xml:space="preserve">     老旧小区改造</t>
  </si>
  <si>
    <t xml:space="preserve">     住房租赁市场发展</t>
  </si>
  <si>
    <t xml:space="preserve">     其他保障性安居工程支出</t>
  </si>
  <si>
    <t xml:space="preserve">   住房改革支出</t>
  </si>
  <si>
    <t xml:space="preserve">     住房公积金</t>
  </si>
  <si>
    <t xml:space="preserve">     提租补贴</t>
  </si>
  <si>
    <t xml:space="preserve">     购房补贴</t>
  </si>
  <si>
    <t xml:space="preserve">   城乡社区住宅</t>
  </si>
  <si>
    <t xml:space="preserve">     公有住房建设和维修改造支出</t>
  </si>
  <si>
    <t xml:space="preserve">     住房公积金管理</t>
  </si>
  <si>
    <t xml:space="preserve">     其他城乡社区住宅支出</t>
  </si>
  <si>
    <t xml:space="preserve">   粮油物资事务</t>
  </si>
  <si>
    <t xml:space="preserve">     财务和审计支出</t>
  </si>
  <si>
    <t xml:space="preserve">     信息统计</t>
  </si>
  <si>
    <t xml:space="preserve">     专项业务活动</t>
  </si>
  <si>
    <t xml:space="preserve">     国家粮油差价补贴</t>
  </si>
  <si>
    <t xml:space="preserve">     粮食财务挂账利息补贴</t>
  </si>
  <si>
    <t xml:space="preserve">     粮食财务挂账消化款</t>
  </si>
  <si>
    <t xml:space="preserve">     处理陈化粮补贴</t>
  </si>
  <si>
    <t xml:space="preserve">     粮食风险基金</t>
  </si>
  <si>
    <t xml:space="preserve">     粮油市场调控专项资金</t>
  </si>
  <si>
    <t xml:space="preserve">     设施建设</t>
  </si>
  <si>
    <t xml:space="preserve">     设施安全</t>
  </si>
  <si>
    <t xml:space="preserve">     物资保管保养</t>
  </si>
  <si>
    <t xml:space="preserve">     其他粮油事务支出</t>
  </si>
  <si>
    <t xml:space="preserve">   物资事务</t>
  </si>
  <si>
    <t xml:space="preserve">     铁路专用线</t>
  </si>
  <si>
    <t xml:space="preserve">     护库武警和民兵支出</t>
  </si>
  <si>
    <t xml:space="preserve">     物资保管与保养</t>
  </si>
  <si>
    <t xml:space="preserve">     专项贷款利息</t>
  </si>
  <si>
    <t xml:space="preserve">     物资转移</t>
  </si>
  <si>
    <t xml:space="preserve">     物资轮换</t>
  </si>
  <si>
    <t xml:space="preserve">     仓库建设</t>
  </si>
  <si>
    <t xml:space="preserve">     仓库安防</t>
  </si>
  <si>
    <t xml:space="preserve">     其他物资事务支出</t>
  </si>
  <si>
    <t xml:space="preserve">   能源储备</t>
  </si>
  <si>
    <t xml:space="preserve">     石油储备</t>
  </si>
  <si>
    <t xml:space="preserve">     天然铀能源储备</t>
  </si>
  <si>
    <t xml:space="preserve">     煤炭储备</t>
  </si>
  <si>
    <t xml:space="preserve">     成品油储备</t>
  </si>
  <si>
    <t xml:space="preserve">     其他能源储备支出</t>
  </si>
  <si>
    <t xml:space="preserve">   粮油储备</t>
  </si>
  <si>
    <t xml:space="preserve">     储备粮油补贴</t>
  </si>
  <si>
    <t xml:space="preserve">     储备粮油差价补贴</t>
  </si>
  <si>
    <t xml:space="preserve">     储备粮(油)库建设</t>
  </si>
  <si>
    <t xml:space="preserve">     最低收购价政策支出</t>
  </si>
  <si>
    <t xml:space="preserve">     其他粮油储备支出</t>
  </si>
  <si>
    <t xml:space="preserve">   重要商品储备</t>
  </si>
  <si>
    <t xml:space="preserve">     棉花储备</t>
  </si>
  <si>
    <t xml:space="preserve">     食糖储备</t>
  </si>
  <si>
    <t xml:space="preserve">     肉类储备</t>
  </si>
  <si>
    <t xml:space="preserve">     化肥储备</t>
  </si>
  <si>
    <t xml:space="preserve">     农药储备</t>
  </si>
  <si>
    <t xml:space="preserve">     边销茶储备</t>
  </si>
  <si>
    <t xml:space="preserve">     羊毛储备</t>
  </si>
  <si>
    <t xml:space="preserve">     医药储备</t>
  </si>
  <si>
    <t xml:space="preserve">     食盐储备</t>
  </si>
  <si>
    <t xml:space="preserve">     战略物资储备</t>
  </si>
  <si>
    <t xml:space="preserve">     应急物资储备</t>
  </si>
  <si>
    <t xml:space="preserve">     其他重要商品储备支出</t>
  </si>
  <si>
    <t xml:space="preserve">   应急管理事务</t>
  </si>
  <si>
    <t xml:space="preserve">     灾害风险防治</t>
  </si>
  <si>
    <t xml:space="preserve">     国务院安委会专项</t>
  </si>
  <si>
    <t xml:space="preserve">     安全监管</t>
  </si>
  <si>
    <t xml:space="preserve">     安全生产基础</t>
  </si>
  <si>
    <t xml:space="preserve">     应急救援</t>
  </si>
  <si>
    <t xml:space="preserve">     应急管理</t>
  </si>
  <si>
    <t xml:space="preserve">     其他应急管理支出</t>
  </si>
  <si>
    <t xml:space="preserve">   消防救援事务</t>
  </si>
  <si>
    <t xml:space="preserve">     消防应急救援</t>
  </si>
  <si>
    <t xml:space="preserve">     其他消防救援事务支出</t>
  </si>
  <si>
    <t xml:space="preserve">   森林消防事务</t>
  </si>
  <si>
    <t xml:space="preserve">     森林消防应急救援</t>
  </si>
  <si>
    <t xml:space="preserve">     其他森林消防事务支出</t>
  </si>
  <si>
    <t xml:space="preserve">   矿山安全</t>
  </si>
  <si>
    <t xml:space="preserve">     矿山安全监察事务</t>
  </si>
  <si>
    <t xml:space="preserve">     矿山应急救援事务</t>
  </si>
  <si>
    <t xml:space="preserve">     其他矿山安全支出</t>
  </si>
  <si>
    <t xml:space="preserve">   地震事务</t>
  </si>
  <si>
    <t xml:space="preserve">     地震监测</t>
  </si>
  <si>
    <t xml:space="preserve">     地震预测预报</t>
  </si>
  <si>
    <t xml:space="preserve">     地震灾害预防</t>
  </si>
  <si>
    <t xml:space="preserve">     地震应急救援</t>
  </si>
  <si>
    <t xml:space="preserve">     地震环境探察</t>
  </si>
  <si>
    <t xml:space="preserve">     防震减灾信息管理</t>
  </si>
  <si>
    <t xml:space="preserve">     防震减灾基础管理</t>
  </si>
  <si>
    <t xml:space="preserve">     地震事业机构</t>
  </si>
  <si>
    <t xml:space="preserve">     其他地震事务支出</t>
  </si>
  <si>
    <t xml:space="preserve">   自然灾害防治</t>
  </si>
  <si>
    <t xml:space="preserve">     地质灾害防治</t>
  </si>
  <si>
    <t xml:space="preserve">     森林草原防灾减灾</t>
  </si>
  <si>
    <t xml:space="preserve">     其他自然灾害防治支出</t>
  </si>
  <si>
    <t xml:space="preserve">   自然灾害救灾及恢复重建支出</t>
  </si>
  <si>
    <t xml:space="preserve">     中央自然灾害生活补助</t>
  </si>
  <si>
    <t xml:space="preserve">     地方自然灾害生活补助</t>
  </si>
  <si>
    <t xml:space="preserve">     自然灾害救灾补助</t>
  </si>
  <si>
    <t xml:space="preserve">     自然灾害灾后重建补助</t>
  </si>
  <si>
    <t xml:space="preserve">     其他自然灾害生活救助支出</t>
  </si>
  <si>
    <t xml:space="preserve">   其他灾害防治及应急管理支出</t>
  </si>
  <si>
    <t xml:space="preserve">     其他灾害防治及应急管理支出</t>
  </si>
  <si>
    <t xml:space="preserve">   地方政府一般债务付息支出</t>
  </si>
  <si>
    <t xml:space="preserve">     地方政府一般债券付息支出</t>
  </si>
  <si>
    <t xml:space="preserve">     地方政府向外国政府借款付息支出</t>
  </si>
  <si>
    <t xml:space="preserve">     地方政府向国际组织借款付息支出</t>
  </si>
  <si>
    <t xml:space="preserve">     地方政府其他一般债务付息支出</t>
  </si>
  <si>
    <t xml:space="preserve">    地方政府一般债务发行费用支出</t>
  </si>
  <si>
    <t xml:space="preserve">    年初预留</t>
  </si>
  <si>
    <t xml:space="preserve">    其他支出</t>
  </si>
  <si>
    <t>2022年临沧市市级一般公共预算支出调整情况表（市级对下转移支付项目）</t>
  </si>
  <si>
    <t>表四</t>
  </si>
  <si>
    <t>项       目</t>
  </si>
  <si>
    <t>市对下专项转移支付</t>
  </si>
  <si>
    <t>一般公共服务支出</t>
  </si>
  <si>
    <t>村干部岗位补贴经费</t>
  </si>
  <si>
    <t>全市村（居）民小组工作经费</t>
  </si>
  <si>
    <t>大学生志愿服务西部计划云南省地方项目志愿者生活补助专项经费</t>
  </si>
  <si>
    <t>农村食品安全协管员补助经费</t>
  </si>
  <si>
    <t>农村精神文明建设示范村专项资金</t>
  </si>
  <si>
    <t>国家可持续发展议程项目专项资金</t>
  </si>
  <si>
    <t>科学技术支出</t>
  </si>
  <si>
    <t>文化旅游体育与传媒支出</t>
  </si>
  <si>
    <t>社会保障和就业支出</t>
  </si>
  <si>
    <t>企业退休人员社会化管理服务补助资金</t>
  </si>
  <si>
    <t>优抚对象生活补助经费</t>
  </si>
  <si>
    <t>自主就业退役士兵一次性补助经费</t>
  </si>
  <si>
    <t>城镇退役士兵自谋职业补助资金</t>
  </si>
  <si>
    <t>城乡社区支出</t>
  </si>
  <si>
    <t>城市服务能力提升项目补助资金</t>
  </si>
  <si>
    <t>农林水支出</t>
  </si>
  <si>
    <t>对各县（区）防火经费补助资金</t>
  </si>
  <si>
    <t>脱贫攻坚成果巩固及乡村振兴</t>
  </si>
  <si>
    <t>自然资源海洋气象等支出</t>
  </si>
  <si>
    <t>地质灾害防治（市对下）专项资金</t>
  </si>
  <si>
    <t>资源勘探工业信息等支出</t>
  </si>
  <si>
    <t>住房保障支出</t>
  </si>
  <si>
    <t>粮油物资储备支出</t>
  </si>
  <si>
    <t>市对下一般性转支付</t>
  </si>
  <si>
    <t>边境地区转移支付</t>
  </si>
  <si>
    <t>市对下边境地区转移支付</t>
  </si>
  <si>
    <t>市对下转移支付合计</t>
  </si>
  <si>
    <t>2022年临沧市市级一般公共预算收支情况表</t>
  </si>
  <si>
    <t>表二十二</t>
  </si>
  <si>
    <t xml:space="preserve">  税收收入</t>
  </si>
  <si>
    <t xml:space="preserve">    国内增值税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</si>
  <si>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</si>
  <si>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</si>
  <si>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</si>
  <si>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</si>
  <si>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</si>
  <si>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</si>
  <si>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</si>
  <si>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</si>
  <si>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</si>
  <si>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</si>
  <si>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</si>
  <si>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</si>
  <si>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</si>
  <si>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</si>
  <si>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 xml:space="preserve">  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</si>
  <si>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</si>
  <si>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</si>
  <si>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</si>
  <si>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</si>
  <si>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</si>
  <si>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</si>
  <si>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</si>
  <si>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</si>
  <si>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表二十三</t>
  </si>
  <si>
    <t>项目支出</t>
  </si>
  <si>
    <t>本次调整数</t>
  </si>
  <si>
    <t>基本支出</t>
  </si>
  <si>
    <t>8月31日已追加</t>
  </si>
  <si>
    <t>9月后需追加</t>
  </si>
  <si>
    <t>2022年临沧工业园区一般公共预算收支情况表</t>
  </si>
  <si>
    <t>园区表六</t>
  </si>
  <si>
    <t>调整后的预算数</t>
  </si>
  <si>
    <t>10199</t>
  </si>
  <si>
    <t>园区一般公共预算收入</t>
  </si>
  <si>
    <t>园区表七</t>
  </si>
  <si>
    <t>园区一般公共预算支出</t>
  </si>
  <si>
    <t xml:space="preserve">    上解支出</t>
  </si>
  <si>
    <t xml:space="preserve">    调出资金</t>
  </si>
  <si>
    <t xml:space="preserve">    安排预算稳定调节基金</t>
  </si>
  <si>
    <t xml:space="preserve">    补充预算周转金</t>
  </si>
  <si>
    <t>2022年临沧工业园区一般公共预算支出情况表</t>
  </si>
  <si>
    <t>园区表八</t>
  </si>
  <si>
    <t>2022年临沧边合区一般公共预算收支情况表</t>
  </si>
  <si>
    <t>边合区表六</t>
  </si>
  <si>
    <t>边合区一般公共预算收入</t>
  </si>
  <si>
    <t xml:space="preserve">  地方政府一般债务转贷收入</t>
  </si>
  <si>
    <t>边合区表七</t>
  </si>
  <si>
    <t>边合区一般公共预算支出</t>
  </si>
  <si>
    <t>2022年临沧边合区一般公共预算支出情况表</t>
  </si>
  <si>
    <t>边合区表八</t>
  </si>
</sst>
</file>

<file path=xl/styles.xml><?xml version="1.0" encoding="utf-8"?>
<styleSheet xmlns="http://schemas.openxmlformats.org/spreadsheetml/2006/main">
  <numFmts count="2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_);_(&quot;$&quot;* \(#,##0\);_(&quot;$&quot;* &quot;-&quot;_);_(@_)"/>
    <numFmt numFmtId="177" formatCode="_(* #,##0_);_(* \(#,##0\);_(* &quot;-&quot;_);_(@_)"/>
    <numFmt numFmtId="178" formatCode="&quot;$&quot;#,##0.00_);[Red]\(&quot;$&quot;#,##0.00\)"/>
    <numFmt numFmtId="179" formatCode="0.0%"/>
    <numFmt numFmtId="180" formatCode="_(* #,##0.00_);_(* \(#,##0.00\);_(* &quot;-&quot;??_);_(@_)"/>
    <numFmt numFmtId="181" formatCode="#,##0_ "/>
    <numFmt numFmtId="182" formatCode="\$#,##0.00;\(\$#,##0.00\)"/>
    <numFmt numFmtId="183" formatCode="yy\.mm\.dd"/>
    <numFmt numFmtId="184" formatCode="&quot;$&quot;\ #,##0_-;[Red]&quot;$&quot;\ #,##0\-"/>
    <numFmt numFmtId="185" formatCode="_-&quot;$&quot;\ * #,##0.00_-;_-&quot;$&quot;\ * #,##0.00\-;_-&quot;$&quot;\ * &quot;-&quot;??_-;_-@_-"/>
    <numFmt numFmtId="186" formatCode="_-&quot;$&quot;\ * #,##0_-;_-&quot;$&quot;\ * #,##0\-;_-&quot;$&quot;\ * &quot;-&quot;_-;_-@_-"/>
    <numFmt numFmtId="187" formatCode="&quot;$&quot;#,##0_);[Red]\(&quot;$&quot;#,##0\)"/>
    <numFmt numFmtId="188" formatCode="#,##0.0_);\(#,##0.0\)"/>
    <numFmt numFmtId="189" formatCode="_-* #,##0_-;\-* #,##0_-;_-* &quot;-&quot;_-;_-@_-"/>
    <numFmt numFmtId="190" formatCode="#\ ??/??"/>
    <numFmt numFmtId="191" formatCode="#,##0;\(#,##0\)"/>
    <numFmt numFmtId="192" formatCode="&quot;$&quot;\ #,##0.00_-;[Red]&quot;$&quot;\ #,##0.00\-"/>
    <numFmt numFmtId="193" formatCode="_-* #,##0.00_-;\-* #,##0.00_-;_-* &quot;-&quot;??_-;_-@_-"/>
    <numFmt numFmtId="194" formatCode="_(&quot;$&quot;* #,##0.00_);_(&quot;$&quot;* \(#,##0.00\);_(&quot;$&quot;* &quot;-&quot;??_);_(@_)"/>
    <numFmt numFmtId="195" formatCode="\$#,##0;\(\$#,##0\)"/>
    <numFmt numFmtId="196" formatCode="0_ "/>
    <numFmt numFmtId="197" formatCode="#,##0_ ;[Red]\-#,##0\ "/>
  </numFmts>
  <fonts count="103">
    <font>
      <sz val="11"/>
      <color indexed="8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26"/>
      <name val="方正小标宋简体"/>
      <charset val="134"/>
    </font>
    <font>
      <sz val="11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20"/>
      <name val="方正小标宋简体"/>
      <charset val="134"/>
    </font>
    <font>
      <sz val="12"/>
      <color indexed="8"/>
      <name val="宋体"/>
      <charset val="134"/>
    </font>
    <font>
      <sz val="12"/>
      <color rgb="FFFFC000"/>
      <name val="宋体"/>
      <charset val="134"/>
    </font>
    <font>
      <sz val="10"/>
      <name val="宋体"/>
      <charset val="134"/>
      <scheme val="minor"/>
    </font>
    <font>
      <b/>
      <sz val="10"/>
      <color rgb="FFFFC000"/>
      <name val="宋体"/>
      <charset val="134"/>
    </font>
    <font>
      <sz val="12"/>
      <color rgb="FFFF0000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sz val="16"/>
      <name val="楷体_GB2312"/>
      <charset val="134"/>
    </font>
    <font>
      <sz val="14"/>
      <color indexed="9"/>
      <name val="宋体"/>
      <charset val="134"/>
    </font>
    <font>
      <sz val="20"/>
      <color indexed="8"/>
      <name val="宋体"/>
      <charset val="134"/>
    </font>
    <font>
      <b/>
      <sz val="18"/>
      <color indexed="8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sz val="12"/>
      <color indexed="9"/>
      <name val="宋体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0"/>
      <name val="Geneva"/>
      <charset val="134"/>
    </font>
    <font>
      <sz val="10"/>
      <name val="楷体"/>
      <charset val="134"/>
    </font>
    <font>
      <sz val="8"/>
      <name val="Times New Roman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8"/>
      <name val="Arial"/>
      <charset val="134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indexed="20"/>
      <name val="宋体"/>
      <charset val="134"/>
    </font>
    <font>
      <sz val="12"/>
      <color indexed="16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indexed="17"/>
      <name val="宋体"/>
      <charset val="134"/>
    </font>
    <font>
      <sz val="12"/>
      <name val="Times New Roman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b/>
      <sz val="15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6"/>
      <name val="宋体"/>
      <charset val="134"/>
    </font>
    <font>
      <b/>
      <sz val="10"/>
      <name val="MS Sans Serif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u/>
      <sz val="12"/>
      <color indexed="12"/>
      <name val="宋体"/>
      <charset val="134"/>
    </font>
    <font>
      <sz val="12"/>
      <color indexed="20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b/>
      <sz val="11"/>
      <color indexed="52"/>
      <name val="宋体"/>
      <charset val="134"/>
    </font>
    <font>
      <b/>
      <sz val="12"/>
      <name val="Arial"/>
      <charset val="134"/>
    </font>
    <font>
      <sz val="10"/>
      <name val="MS Sans Serif"/>
      <charset val="134"/>
    </font>
    <font>
      <b/>
      <sz val="10"/>
      <name val="Tms Rmn"/>
      <charset val="134"/>
    </font>
    <font>
      <sz val="11"/>
      <color indexed="62"/>
      <name val="宋体"/>
      <charset val="134"/>
    </font>
    <font>
      <sz val="9"/>
      <name val="宋体"/>
      <charset val="134"/>
    </font>
    <font>
      <sz val="10"/>
      <name val="Times New Roman"/>
      <charset val="134"/>
    </font>
    <font>
      <b/>
      <sz val="15"/>
      <color indexed="54"/>
      <name val="宋体"/>
      <charset val="134"/>
    </font>
    <font>
      <b/>
      <sz val="10"/>
      <color indexed="9"/>
      <name val="宋体"/>
      <charset val="134"/>
    </font>
    <font>
      <b/>
      <sz val="9"/>
      <name val="Arial"/>
      <charset val="134"/>
    </font>
    <font>
      <b/>
      <sz val="13"/>
      <color indexed="54"/>
      <name val="宋体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b/>
      <sz val="8"/>
      <color indexed="9"/>
      <name val="宋体"/>
      <charset val="134"/>
    </font>
    <font>
      <sz val="7"/>
      <name val="Small Fonts"/>
      <charset val="134"/>
    </font>
    <font>
      <sz val="9"/>
      <name val="微软雅黑"/>
      <charset val="134"/>
    </font>
    <font>
      <b/>
      <sz val="18"/>
      <color indexed="54"/>
      <name val="宋体"/>
      <charset val="134"/>
    </font>
    <font>
      <sz val="10"/>
      <color indexed="8"/>
      <name val="MS Sans Serif"/>
      <charset val="134"/>
    </font>
    <font>
      <sz val="9"/>
      <color theme="1"/>
      <name val="宋体"/>
      <charset val="134"/>
      <scheme val="minor"/>
    </font>
    <font>
      <b/>
      <sz val="11"/>
      <color indexed="54"/>
      <name val="宋体"/>
      <charset val="134"/>
    </font>
    <font>
      <b/>
      <sz val="14"/>
      <name val="楷体"/>
      <charset val="134"/>
    </font>
    <font>
      <u/>
      <sz val="12"/>
      <color indexed="36"/>
      <name val="宋体"/>
      <charset val="134"/>
    </font>
    <font>
      <b/>
      <sz val="18"/>
      <color indexed="62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u/>
      <sz val="10"/>
      <color indexed="12"/>
      <name val="Times"/>
      <charset val="134"/>
    </font>
    <font>
      <u/>
      <sz val="11"/>
      <color indexed="52"/>
      <name val="宋体"/>
      <charset val="134"/>
    </font>
    <font>
      <sz val="12"/>
      <name val="Courier"/>
      <charset val="134"/>
    </font>
  </fonts>
  <fills count="7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gray0625"/>
    </fill>
    <fill>
      <patternFill patternType="lightUp">
        <fgColor indexed="9"/>
        <bgColor indexed="29"/>
      </patternFill>
    </fill>
    <fill>
      <patternFill patternType="mediumGray">
        <fgColor indexed="22"/>
      </patternFill>
    </fill>
    <fill>
      <patternFill patternType="solid">
        <fgColor indexed="5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11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thin">
        <color indexed="11"/>
      </top>
      <bottom style="double">
        <color indexed="11"/>
      </bottom>
      <diagonal/>
    </border>
    <border>
      <left/>
      <right/>
      <top/>
      <bottom style="thick">
        <color indexed="43"/>
      </bottom>
      <diagonal/>
    </border>
    <border>
      <left/>
      <right/>
      <top/>
      <bottom style="medium">
        <color indexed="43"/>
      </bottom>
      <diagonal/>
    </border>
  </borders>
  <cellStyleXfs count="1345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10" applyNumberFormat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3" fillId="0" borderId="11" applyNumberFormat="0" applyFill="0" applyProtection="0">
      <alignment horizontal="center" vertical="center"/>
    </xf>
    <xf numFmtId="44" fontId="26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4" fillId="0" borderId="0">
      <alignment horizontal="center" vertical="center" wrapText="1"/>
      <protection locked="0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0" fillId="15" borderId="0" applyNumberFormat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9" fillId="14" borderId="2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83" fontId="41" fillId="0" borderId="11" applyFill="0" applyProtection="0">
      <alignment horizontal="right" vertical="center"/>
    </xf>
    <xf numFmtId="0" fontId="29" fillId="2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30" fillId="25" borderId="0" applyNumberFormat="0" applyBorder="0" applyAlignment="0" applyProtection="0">
      <alignment vertical="center"/>
    </xf>
    <xf numFmtId="0" fontId="26" fillId="26" borderId="12" applyNumberFormat="0" applyFont="0" applyAlignment="0" applyProtection="0">
      <alignment vertical="center"/>
    </xf>
    <xf numFmtId="0" fontId="46" fillId="0" borderId="0">
      <alignment vertical="center"/>
    </xf>
    <xf numFmtId="0" fontId="38" fillId="2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0" fillId="0" borderId="0">
      <alignment vertical="center"/>
    </xf>
    <xf numFmtId="0" fontId="1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>
      <alignment vertical="center"/>
    </xf>
    <xf numFmtId="0" fontId="52" fillId="0" borderId="13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6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6" fillId="31" borderId="16" applyNumberFormat="0" applyAlignment="0" applyProtection="0">
      <alignment vertical="center"/>
    </xf>
    <xf numFmtId="0" fontId="57" fillId="31" borderId="10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8" fillId="32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18">
      <alignment horizontal="center" vertical="center"/>
    </xf>
    <xf numFmtId="0" fontId="61" fillId="0" borderId="19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4" fillId="15" borderId="21" applyNumberFormat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22" applyNumberFormat="0" applyFill="0" applyProtection="0">
      <alignment horizontal="right" vertical="center"/>
    </xf>
    <xf numFmtId="0" fontId="28" fillId="3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2" fillId="0" borderId="0">
      <alignment vertical="center"/>
    </xf>
    <xf numFmtId="0" fontId="67" fillId="21" borderId="23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horizontal="left" vertical="center"/>
    </xf>
    <xf numFmtId="0" fontId="38" fillId="4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4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52" fillId="0" borderId="13" applyNumberFormat="0" applyFill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50" fillId="0" borderId="0">
      <alignment vertical="center"/>
    </xf>
    <xf numFmtId="0" fontId="52" fillId="0" borderId="13" applyNumberFormat="0" applyFill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49" fontId="1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46" fillId="0" borderId="0">
      <alignment vertical="center"/>
    </xf>
    <xf numFmtId="0" fontId="0" fillId="0" borderId="0">
      <alignment vertical="center"/>
    </xf>
    <xf numFmtId="0" fontId="36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43" fillId="53" borderId="0" applyNumberFormat="0" applyBorder="0" applyAlignment="0" applyProtection="0"/>
    <xf numFmtId="0" fontId="69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29" fillId="11" borderId="0" applyNumberFormat="0" applyBorder="0" applyAlignment="0" applyProtection="0">
      <alignment vertical="center"/>
    </xf>
    <xf numFmtId="49" fontId="1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29" fillId="28" borderId="0" applyNumberFormat="0" applyBorder="0" applyAlignment="0" applyProtection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70" fillId="0" borderId="24" applyNumberFormat="0" applyFill="0" applyAlignment="0" applyProtection="0">
      <alignment vertical="center"/>
    </xf>
    <xf numFmtId="0" fontId="32" fillId="0" borderId="0">
      <alignment vertical="center"/>
    </xf>
    <xf numFmtId="9" fontId="1" fillId="0" borderId="0" applyFont="0" applyFill="0" applyBorder="0" applyAlignment="0" applyProtection="0">
      <alignment vertical="center"/>
    </xf>
    <xf numFmtId="10" fontId="1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32" fillId="0" borderId="0">
      <alignment vertical="center"/>
    </xf>
    <xf numFmtId="0" fontId="32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41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46" fillId="0" borderId="0">
      <alignment vertical="center"/>
    </xf>
    <xf numFmtId="0" fontId="30" fillId="54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0" fillId="5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" fillId="0" borderId="0">
      <alignment vertical="center"/>
    </xf>
    <xf numFmtId="186" fontId="1" fillId="0" borderId="0" applyFon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56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2" fillId="0" borderId="2">
      <alignment horizontal="left" vertical="center"/>
    </xf>
    <xf numFmtId="0" fontId="0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73" fillId="0" borderId="0">
      <alignment vertical="center"/>
    </xf>
    <xf numFmtId="0" fontId="0" fillId="56" borderId="0" applyNumberFormat="0" applyBorder="0" applyAlignment="0" applyProtection="0">
      <alignment vertical="center"/>
    </xf>
    <xf numFmtId="0" fontId="73" fillId="0" borderId="0">
      <alignment vertical="center"/>
    </xf>
    <xf numFmtId="0" fontId="0" fillId="5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0" fillId="5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74" fillId="15" borderId="25" applyNumberFormat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60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64" fillId="15" borderId="21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41" fillId="0" borderId="22" applyNumberFormat="0" applyFill="0" applyProtection="0">
      <alignment horizontal="left" vertical="center"/>
    </xf>
    <xf numFmtId="0" fontId="59" fillId="0" borderId="26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64" fillId="15" borderId="21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4" borderId="27" applyNumberFormat="0" applyFont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1" fillId="0" borderId="0">
      <alignment vertical="center"/>
    </xf>
    <xf numFmtId="0" fontId="41" fillId="0" borderId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73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5" fillId="0" borderId="4">
      <alignment horizontal="left" vertical="center"/>
    </xf>
    <xf numFmtId="0" fontId="30" fillId="8" borderId="0" applyNumberFormat="0" applyBorder="0" applyAlignment="0" applyProtection="0">
      <alignment vertical="center"/>
    </xf>
    <xf numFmtId="0" fontId="75" fillId="0" borderId="4">
      <alignment horizontal="left"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50" fillId="0" borderId="0">
      <alignment vertical="center"/>
      <protection locked="0"/>
    </xf>
    <xf numFmtId="0" fontId="1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60" fillId="0" borderId="18">
      <alignment horizontal="center" vertical="center"/>
    </xf>
    <xf numFmtId="0" fontId="10" fillId="5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0" fillId="14" borderId="27" applyNumberFormat="0" applyFont="0" applyAlignment="0" applyProtection="0">
      <alignment vertical="center"/>
    </xf>
    <xf numFmtId="0" fontId="1" fillId="0" borderId="0">
      <alignment vertical="center"/>
    </xf>
    <xf numFmtId="0" fontId="52" fillId="0" borderId="13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15" fontId="76" fillId="0" borderId="0">
      <alignment vertical="center"/>
    </xf>
    <xf numFmtId="0" fontId="29" fillId="11" borderId="0" applyNumberFormat="0" applyBorder="0" applyAlignment="0" applyProtection="0">
      <alignment vertical="center"/>
    </xf>
    <xf numFmtId="186" fontId="1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77" fillId="62" borderId="28">
      <alignment vertical="center"/>
      <protection locked="0"/>
    </xf>
    <xf numFmtId="0" fontId="29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33" fillId="0" borderId="11" applyNumberFormat="0" applyFill="0" applyProtection="0">
      <alignment horizontal="center" vertical="center"/>
    </xf>
    <xf numFmtId="0" fontId="29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72" fillId="0" borderId="2">
      <alignment horizontal="left" vertical="center"/>
    </xf>
    <xf numFmtId="0" fontId="30" fillId="11" borderId="0" applyNumberFormat="0" applyBorder="0" applyAlignment="0" applyProtection="0">
      <alignment vertical="center"/>
    </xf>
    <xf numFmtId="0" fontId="75" fillId="0" borderId="29" applyNumberFormat="0" applyAlignment="0" applyProtection="0">
      <alignment horizontal="left" vertical="center"/>
    </xf>
    <xf numFmtId="0" fontId="29" fillId="59" borderId="0" applyNumberFormat="0" applyBorder="0" applyAlignment="0" applyProtection="0">
      <alignment vertical="center"/>
    </xf>
    <xf numFmtId="0" fontId="78" fillId="56" borderId="2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183" fontId="41" fillId="0" borderId="11" applyFill="0" applyProtection="0">
      <alignment horizontal="right" vertical="center"/>
    </xf>
    <xf numFmtId="0" fontId="29" fillId="21" borderId="0" applyNumberFormat="0" applyBorder="0" applyAlignment="0" applyProtection="0">
      <alignment vertical="center"/>
    </xf>
    <xf numFmtId="183" fontId="41" fillId="0" borderId="11" applyFill="0" applyProtection="0">
      <alignment horizontal="right" vertical="center"/>
    </xf>
    <xf numFmtId="0" fontId="29" fillId="21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183" fontId="41" fillId="0" borderId="11" applyFill="0" applyProtection="0">
      <alignment horizontal="right" vertical="center"/>
    </xf>
    <xf numFmtId="0" fontId="29" fillId="21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30" fillId="58" borderId="0" applyNumberFormat="0" applyBorder="0" applyAlignment="0" applyProtection="0">
      <alignment vertical="center"/>
    </xf>
    <xf numFmtId="0" fontId="77" fillId="62" borderId="28">
      <alignment vertical="center"/>
      <protection locked="0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5" fontId="76" fillId="0" borderId="0">
      <alignment vertical="center"/>
    </xf>
    <xf numFmtId="0" fontId="29" fillId="59" borderId="0" applyNumberFormat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9" fillId="0" borderId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5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2" fillId="0" borderId="1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194" fontId="1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1" fillId="0" borderId="22" applyNumberFormat="0" applyFill="0" applyProtection="0">
      <alignment horizontal="right" vertical="center"/>
    </xf>
    <xf numFmtId="0" fontId="29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191" fontId="80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" fillId="0" borderId="0">
      <alignment vertical="center"/>
    </xf>
    <xf numFmtId="178" fontId="1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5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8" fillId="56" borderId="2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8" fillId="56" borderId="2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1" fillId="0" borderId="22" applyNumberFormat="0" applyFill="0" applyProtection="0">
      <alignment horizontal="left" vertical="center"/>
    </xf>
    <xf numFmtId="0" fontId="10" fillId="56" borderId="0" applyNumberFormat="0" applyBorder="0" applyAlignment="0" applyProtection="0">
      <alignment vertical="center"/>
    </xf>
    <xf numFmtId="0" fontId="1" fillId="0" borderId="0">
      <alignment vertical="center"/>
    </xf>
    <xf numFmtId="0" fontId="78" fillId="56" borderId="2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78" fillId="56" borderId="25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" fillId="64" borderId="0" applyNumberFormat="0" applyFon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80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3" fillId="0" borderId="11" applyNumberFormat="0" applyFill="0" applyProtection="0">
      <alignment horizontal="left" vertical="center"/>
    </xf>
    <xf numFmtId="0" fontId="60" fillId="0" borderId="18">
      <alignment horizontal="center" vertical="center"/>
    </xf>
    <xf numFmtId="0" fontId="29" fillId="11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81" fillId="0" borderId="30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9" fillId="14" borderId="2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10" fillId="55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82" fillId="56" borderId="31">
      <alignment horizontal="left" vertical="center"/>
      <protection locked="0" hidden="1"/>
    </xf>
    <xf numFmtId="0" fontId="29" fillId="8" borderId="0" applyNumberFormat="0" applyBorder="0" applyAlignment="0" applyProtection="0">
      <alignment vertical="center"/>
    </xf>
    <xf numFmtId="0" fontId="82" fillId="56" borderId="31">
      <alignment horizontal="left" vertical="center"/>
      <protection locked="0" hidden="1"/>
    </xf>
    <xf numFmtId="0" fontId="70" fillId="0" borderId="24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189" fontId="1" fillId="0" borderId="0" applyFont="0" applyFill="0" applyBorder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1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10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19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185" fontId="1" fillId="0" borderId="0" applyFon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182" fontId="80" fillId="0" borderId="0">
      <alignment vertical="center"/>
    </xf>
    <xf numFmtId="0" fontId="79" fillId="0" borderId="0">
      <alignment vertical="center"/>
    </xf>
    <xf numFmtId="15" fontId="76" fillId="0" borderId="0">
      <alignment vertical="center"/>
    </xf>
    <xf numFmtId="15" fontId="76" fillId="0" borderId="0">
      <alignment vertical="center"/>
    </xf>
    <xf numFmtId="0" fontId="69" fillId="22" borderId="0" applyNumberFormat="0" applyBorder="0" applyAlignment="0" applyProtection="0">
      <alignment vertical="center"/>
    </xf>
    <xf numFmtId="195" fontId="8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4" fillId="0" borderId="33" applyNumberFormat="0" applyFill="0" applyAlignment="0" applyProtection="0">
      <alignment vertical="center"/>
    </xf>
    <xf numFmtId="0" fontId="1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75" fillId="0" borderId="29" applyNumberFormat="0" applyAlignment="0" applyProtection="0">
      <alignment horizontal="left" vertical="center"/>
    </xf>
    <xf numFmtId="0" fontId="75" fillId="0" borderId="4">
      <alignment horizontal="left" vertical="center"/>
    </xf>
    <xf numFmtId="0" fontId="75" fillId="0" borderId="4">
      <alignment horizontal="left" vertical="center"/>
    </xf>
    <xf numFmtId="43" fontId="0" fillId="0" borderId="0" applyFont="0" applyFill="0" applyBorder="0" applyAlignment="0" applyProtection="0">
      <alignment vertical="center"/>
    </xf>
    <xf numFmtId="0" fontId="39" fillId="14" borderId="2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4" borderId="2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9" fillId="14" borderId="2" applyNumberFormat="0" applyBorder="0" applyAlignment="0" applyProtection="0">
      <alignment vertical="center"/>
    </xf>
    <xf numFmtId="0" fontId="39" fillId="14" borderId="2" applyNumberFormat="0" applyBorder="0" applyAlignment="0" applyProtection="0">
      <alignment vertical="center"/>
    </xf>
    <xf numFmtId="0" fontId="1" fillId="0" borderId="0">
      <alignment vertical="center"/>
    </xf>
    <xf numFmtId="0" fontId="39" fillId="14" borderId="2" applyNumberFormat="0" applyBorder="0" applyAlignment="0" applyProtection="0">
      <alignment vertical="center"/>
    </xf>
    <xf numFmtId="0" fontId="39" fillId="14" borderId="2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1" fillId="0" borderId="0">
      <alignment vertical="center"/>
    </xf>
    <xf numFmtId="188" fontId="85" fillId="66" borderId="0">
      <alignment vertical="center"/>
    </xf>
    <xf numFmtId="188" fontId="86" fillId="67" borderId="0">
      <alignment vertical="center"/>
    </xf>
    <xf numFmtId="0" fontId="6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40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3" fillId="0" borderId="11" applyNumberFormat="0" applyFill="0" applyProtection="0">
      <alignment horizontal="center" vertical="center"/>
    </xf>
    <xf numFmtId="0" fontId="1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86" fontId="1" fillId="0" borderId="0" applyFont="0" applyFill="0" applyBorder="0" applyAlignment="0" applyProtection="0">
      <alignment vertical="center"/>
    </xf>
    <xf numFmtId="187" fontId="1" fillId="0" borderId="0" applyFont="0" applyFill="0" applyBorder="0" applyAlignment="0" applyProtection="0">
      <alignment vertical="center"/>
    </xf>
    <xf numFmtId="1" fontId="41" fillId="0" borderId="11" applyFill="0" applyProtection="0">
      <alignment horizontal="center" vertical="center"/>
    </xf>
    <xf numFmtId="0" fontId="52" fillId="0" borderId="13" applyNumberFormat="0" applyFill="0" applyAlignment="0" applyProtection="0">
      <alignment vertical="center"/>
    </xf>
    <xf numFmtId="40" fontId="87" fillId="60" borderId="31">
      <alignment horizontal="centerContinuous" vertical="center"/>
    </xf>
    <xf numFmtId="1" fontId="41" fillId="0" borderId="11" applyFill="0" applyProtection="0">
      <alignment horizontal="center" vertical="center"/>
    </xf>
    <xf numFmtId="40" fontId="87" fillId="60" borderId="31">
      <alignment horizontal="centerContinuous" vertical="center"/>
    </xf>
    <xf numFmtId="9" fontId="1" fillId="0" borderId="0" applyFont="0" applyFill="0" applyBorder="0" applyAlignment="0" applyProtection="0">
      <alignment vertical="center"/>
    </xf>
    <xf numFmtId="0" fontId="60" fillId="0" borderId="18">
      <alignment horizontal="center" vertical="center"/>
    </xf>
    <xf numFmtId="37" fontId="88" fillId="0" borderId="0">
      <alignment vertical="center"/>
    </xf>
    <xf numFmtId="0" fontId="60" fillId="0" borderId="18">
      <alignment horizontal="center" vertical="center"/>
    </xf>
    <xf numFmtId="37" fontId="88" fillId="0" borderId="0">
      <alignment vertical="center"/>
    </xf>
    <xf numFmtId="0" fontId="0" fillId="0" borderId="0">
      <alignment vertical="center"/>
    </xf>
    <xf numFmtId="0" fontId="60" fillId="0" borderId="18">
      <alignment horizontal="center" vertical="center"/>
    </xf>
    <xf numFmtId="37" fontId="88" fillId="0" borderId="0">
      <alignment vertical="center"/>
    </xf>
    <xf numFmtId="0" fontId="60" fillId="0" borderId="18">
      <alignment horizontal="center" vertical="center"/>
    </xf>
    <xf numFmtId="37" fontId="88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89" fillId="0" borderId="0">
      <alignment vertical="top"/>
      <protection locked="0"/>
    </xf>
    <xf numFmtId="184" fontId="41" fillId="0" borderId="0">
      <alignment vertical="center"/>
    </xf>
    <xf numFmtId="0" fontId="5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8" fillId="56" borderId="25" applyNumberFormat="0" applyAlignment="0" applyProtection="0">
      <alignment vertical="center"/>
    </xf>
    <xf numFmtId="0" fontId="1" fillId="0" borderId="0">
      <alignment vertical="center"/>
    </xf>
    <xf numFmtId="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4" fontId="34" fillId="0" borderId="0">
      <alignment horizontal="center" vertical="center" wrapText="1"/>
      <protection locked="0"/>
    </xf>
    <xf numFmtId="0" fontId="77" fillId="62" borderId="28">
      <alignment vertical="center"/>
      <protection locked="0"/>
    </xf>
    <xf numFmtId="0" fontId="1" fillId="0" borderId="0">
      <alignment vertical="center"/>
    </xf>
    <xf numFmtId="0" fontId="0" fillId="0" borderId="0">
      <alignment vertical="center"/>
    </xf>
    <xf numFmtId="10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90" fontId="1" fillId="0" borderId="0" applyFont="0" applyFill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horizontal="left" vertical="center"/>
    </xf>
    <xf numFmtId="0" fontId="60" fillId="0" borderId="18">
      <alignment horizontal="center" vertical="center"/>
    </xf>
    <xf numFmtId="0" fontId="41" fillId="0" borderId="22" applyNumberFormat="0" applyFill="0" applyProtection="0">
      <alignment horizontal="right" vertical="center"/>
    </xf>
    <xf numFmtId="15" fontId="1" fillId="0" borderId="0" applyFont="0" applyFill="0" applyBorder="0" applyAlignment="0" applyProtection="0">
      <alignment vertical="center"/>
    </xf>
    <xf numFmtId="0" fontId="41" fillId="0" borderId="22" applyNumberFormat="0" applyFill="0" applyProtection="0">
      <alignment horizontal="right" vertical="center"/>
    </xf>
    <xf numFmtId="15" fontId="1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4" fontId="1" fillId="0" borderId="0" applyFont="0" applyFill="0" applyBorder="0" applyAlignment="0" applyProtection="0">
      <alignment vertical="center"/>
    </xf>
    <xf numFmtId="0" fontId="41" fillId="0" borderId="22" applyNumberFormat="0" applyFill="0" applyProtection="0">
      <alignment horizontal="right" vertical="center"/>
    </xf>
    <xf numFmtId="0" fontId="0" fillId="0" borderId="0">
      <alignment vertical="center"/>
    </xf>
    <xf numFmtId="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0" fillId="0" borderId="18">
      <alignment horizontal="center" vertical="center"/>
    </xf>
    <xf numFmtId="0" fontId="0" fillId="0" borderId="0">
      <alignment vertical="center"/>
    </xf>
    <xf numFmtId="0" fontId="60" fillId="0" borderId="18">
      <alignment horizontal="center" vertical="center"/>
    </xf>
    <xf numFmtId="0" fontId="60" fillId="0" borderId="18">
      <alignment horizontal="center"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0" fillId="0" borderId="18">
      <alignment horizontal="center" vertical="center"/>
    </xf>
    <xf numFmtId="0" fontId="1" fillId="0" borderId="0">
      <alignment vertical="center"/>
    </xf>
    <xf numFmtId="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8" fillId="56" borderId="25" applyNumberFormat="0" applyAlignment="0" applyProtection="0">
      <alignment vertical="center"/>
    </xf>
    <xf numFmtId="0" fontId="1" fillId="0" borderId="0">
      <alignment vertical="center"/>
    </xf>
    <xf numFmtId="0" fontId="1" fillId="64" borderId="0" applyNumberFormat="0" applyFont="0" applyBorder="0" applyAlignment="0" applyProtection="0">
      <alignment vertical="center"/>
    </xf>
    <xf numFmtId="0" fontId="77" fillId="62" borderId="28">
      <alignment vertical="center"/>
      <protection locked="0"/>
    </xf>
    <xf numFmtId="0" fontId="91" fillId="0" borderId="0">
      <alignment vertical="center"/>
    </xf>
    <xf numFmtId="0" fontId="30" fillId="58" borderId="0" applyNumberFormat="0" applyBorder="0" applyAlignment="0" applyProtection="0">
      <alignment vertical="center"/>
    </xf>
    <xf numFmtId="0" fontId="77" fillId="62" borderId="28">
      <alignment vertical="center"/>
      <protection locked="0"/>
    </xf>
    <xf numFmtId="0" fontId="77" fillId="62" borderId="28">
      <alignment vertical="center"/>
      <protection locked="0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2" fillId="0" borderId="0">
      <alignment vertical="center"/>
    </xf>
    <xf numFmtId="9" fontId="1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4" fillId="0" borderId="33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1" fillId="0" borderId="22" applyNumberFormat="0" applyFill="0" applyProtection="0">
      <alignment horizontal="right"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1" fillId="0" borderId="30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3" fillId="0" borderId="34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4" fillId="0" borderId="22" applyNumberFormat="0" applyFill="0" applyProtection="0">
      <alignment horizontal="center" vertical="center"/>
    </xf>
    <xf numFmtId="176" fontId="1" fillId="0" borderId="0" applyFont="0" applyFill="0" applyBorder="0" applyAlignment="0" applyProtection="0">
      <alignment vertical="center"/>
    </xf>
    <xf numFmtId="0" fontId="41" fillId="0" borderId="22" applyNumberFormat="0" applyFill="0" applyProtection="0">
      <alignment horizontal="right" vertical="center"/>
    </xf>
    <xf numFmtId="0" fontId="41" fillId="0" borderId="22" applyNumberFormat="0" applyFill="0" applyProtection="0">
      <alignment horizontal="right" vertical="center"/>
    </xf>
    <xf numFmtId="0" fontId="16" fillId="0" borderId="9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70" fillId="0" borderId="24" applyNumberFormat="0" applyFill="0" applyAlignment="0" applyProtection="0">
      <alignment vertical="center"/>
    </xf>
    <xf numFmtId="0" fontId="1" fillId="0" borderId="0">
      <alignment vertical="center"/>
    </xf>
    <xf numFmtId="0" fontId="52" fillId="0" borderId="13" applyNumberFormat="0" applyFill="0" applyAlignment="0" applyProtection="0">
      <alignment vertical="center"/>
    </xf>
    <xf numFmtId="0" fontId="1" fillId="0" borderId="0">
      <alignment vertical="center"/>
    </xf>
    <xf numFmtId="0" fontId="70" fillId="0" borderId="24" applyNumberFormat="0" applyFill="0" applyAlignment="0" applyProtection="0">
      <alignment vertical="center"/>
    </xf>
    <xf numFmtId="0" fontId="1" fillId="0" borderId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1" fillId="0" borderId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70" fillId="0" borderId="24" applyNumberFormat="0" applyFill="0" applyAlignment="0" applyProtection="0">
      <alignment vertical="center"/>
    </xf>
    <xf numFmtId="0" fontId="93" fillId="0" borderId="34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41" fillId="0" borderId="22" applyNumberFormat="0" applyFill="0" applyProtection="0">
      <alignment horizontal="left" vertical="center"/>
    </xf>
    <xf numFmtId="0" fontId="59" fillId="0" borderId="26" applyNumberFormat="0" applyFill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72" fillId="0" borderId="2">
      <alignment horizontal="left" vertical="center"/>
    </xf>
    <xf numFmtId="0" fontId="59" fillId="0" borderId="26" applyNumberFormat="0" applyFill="0" applyAlignment="0" applyProtection="0">
      <alignment vertical="center"/>
    </xf>
    <xf numFmtId="0" fontId="1" fillId="0" borderId="0">
      <alignment vertical="center"/>
    </xf>
    <xf numFmtId="0" fontId="59" fillId="0" borderId="26" applyNumberFormat="0" applyFill="0" applyAlignment="0" applyProtection="0">
      <alignment vertical="center"/>
    </xf>
    <xf numFmtId="0" fontId="1" fillId="0" borderId="0">
      <alignment vertical="center"/>
    </xf>
    <xf numFmtId="1" fontId="41" fillId="0" borderId="11" applyFill="0" applyProtection="0">
      <alignment horizontal="center" vertical="center"/>
    </xf>
    <xf numFmtId="0" fontId="59" fillId="0" borderId="26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8" fillId="56" borderId="25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94" fillId="0" borderId="22" applyNumberFormat="0" applyFill="0" applyProtection="0">
      <alignment horizontal="center" vertical="center"/>
    </xf>
    <xf numFmtId="0" fontId="94" fillId="0" borderId="22" applyNumberFormat="0" applyFill="0" applyProtection="0">
      <alignment horizontal="center" vertical="center"/>
    </xf>
    <xf numFmtId="0" fontId="94" fillId="0" borderId="22" applyNumberFormat="0" applyFill="0" applyProtection="0">
      <alignment horizontal="center" vertical="center"/>
    </xf>
    <xf numFmtId="0" fontId="35" fillId="20" borderId="0" applyNumberFormat="0" applyBorder="0" applyAlignment="0" applyProtection="0">
      <alignment vertical="center"/>
    </xf>
    <xf numFmtId="0" fontId="94" fillId="0" borderId="22" applyNumberFormat="0" applyFill="0" applyProtection="0">
      <alignment horizontal="center" vertical="center"/>
    </xf>
    <xf numFmtId="0" fontId="94" fillId="0" borderId="22" applyNumberFormat="0" applyFill="0" applyProtection="0">
      <alignment horizontal="center" vertical="center"/>
    </xf>
    <xf numFmtId="0" fontId="42" fillId="23" borderId="0" applyNumberFormat="0" applyBorder="0" applyAlignment="0" applyProtection="0">
      <alignment vertical="center"/>
    </xf>
    <xf numFmtId="0" fontId="94" fillId="0" borderId="22" applyNumberFormat="0" applyFill="0" applyProtection="0">
      <alignment horizontal="center" vertical="center"/>
    </xf>
    <xf numFmtId="0" fontId="94" fillId="0" borderId="22" applyNumberFormat="0" applyFill="0" applyProtection="0">
      <alignment horizontal="center" vertical="center"/>
    </xf>
    <xf numFmtId="0" fontId="96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3" fillId="0" borderId="11" applyNumberFormat="0" applyFill="0" applyProtection="0">
      <alignment horizontal="center" vertical="center"/>
    </xf>
    <xf numFmtId="0" fontId="1" fillId="0" borderId="0">
      <alignment vertical="center"/>
    </xf>
    <xf numFmtId="0" fontId="33" fillId="0" borderId="11" applyNumberFormat="0" applyFill="0" applyProtection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33" fillId="0" borderId="11" applyNumberFormat="0" applyFill="0" applyProtection="0">
      <alignment horizontal="center" vertical="center"/>
    </xf>
    <xf numFmtId="0" fontId="1" fillId="0" borderId="0">
      <alignment vertical="center"/>
    </xf>
    <xf numFmtId="0" fontId="33" fillId="0" borderId="11" applyNumberFormat="0" applyFill="0" applyProtection="0">
      <alignment horizontal="center" vertical="center"/>
    </xf>
    <xf numFmtId="0" fontId="1" fillId="0" borderId="0">
      <alignment vertical="center"/>
    </xf>
    <xf numFmtId="0" fontId="33" fillId="0" borderId="11" applyNumberFormat="0" applyFill="0" applyProtection="0">
      <alignment horizontal="center" vertical="center"/>
    </xf>
    <xf numFmtId="0" fontId="48" fillId="0" borderId="0" applyNumberFormat="0" applyFill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42" fillId="23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69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69" fillId="23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2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23" borderId="0" applyNumberFormat="0" applyBorder="0" applyAlignment="0" applyProtection="0">
      <alignment vertical="center"/>
    </xf>
    <xf numFmtId="0" fontId="78" fillId="56" borderId="25" applyNumberFormat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78" fillId="56" borderId="25" applyNumberFormat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42" fillId="22" borderId="0" applyNumberFormat="0" applyBorder="0" applyAlignment="0" applyProtection="0">
      <alignment vertical="center"/>
    </xf>
    <xf numFmtId="0" fontId="73" fillId="0" borderId="0">
      <alignment vertical="center"/>
    </xf>
    <xf numFmtId="0" fontId="42" fillId="22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14" borderId="27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67" fillId="21" borderId="2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7" fillId="0" borderId="0" applyNumberFormat="0" applyFill="0" applyBorder="0" applyAlignment="0" applyProtection="0">
      <alignment vertical="center"/>
    </xf>
    <xf numFmtId="0" fontId="0" fillId="14" borderId="27" applyNumberFormat="0" applyFon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0" fillId="14" borderId="27" applyNumberFormat="0" applyFon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13" borderId="0" applyNumberFormat="0" applyBorder="0" applyAlignment="0" applyProtection="0">
      <alignment vertical="center"/>
    </xf>
    <xf numFmtId="0" fontId="30" fillId="6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41" fillId="0" borderId="11" applyFill="0" applyProtection="0">
      <alignment horizontal="center" vertical="center"/>
    </xf>
    <xf numFmtId="0" fontId="1" fillId="0" borderId="0">
      <alignment vertical="center"/>
    </xf>
    <xf numFmtId="1" fontId="41" fillId="0" borderId="11" applyFill="0" applyProtection="0">
      <alignment horizontal="center" vertical="center"/>
    </xf>
    <xf numFmtId="0" fontId="1" fillId="0" borderId="0">
      <alignment vertical="center"/>
    </xf>
    <xf numFmtId="0" fontId="7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64" fillId="15" borderId="2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78" fillId="56" borderId="25" applyNumberFormat="0" applyAlignment="0" applyProtection="0">
      <alignment vertical="center"/>
    </xf>
    <xf numFmtId="0" fontId="1" fillId="0" borderId="0">
      <alignment vertical="center"/>
    </xf>
    <xf numFmtId="0" fontId="45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41" fillId="0" borderId="22" applyNumberFormat="0" applyFill="0" applyProtection="0">
      <alignment horizontal="left" vertical="center"/>
    </xf>
    <xf numFmtId="0" fontId="3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67" fillId="21" borderId="2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4" fillId="15" borderId="21" applyNumberFormat="0" applyAlignment="0" applyProtection="0">
      <alignment vertical="center"/>
    </xf>
    <xf numFmtId="0" fontId="67" fillId="21" borderId="2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5" fillId="69" borderId="0" applyNumberFormat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7" fillId="21" borderId="2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8" fillId="56" borderId="2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8" fillId="0" borderId="0">
      <alignment vertical="center"/>
    </xf>
    <xf numFmtId="0" fontId="0" fillId="0" borderId="0">
      <alignment vertical="center"/>
    </xf>
    <xf numFmtId="0" fontId="99" fillId="0" borderId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64" fillId="15" borderId="21" applyNumberFormat="0" applyAlignment="0" applyProtection="0">
      <alignment vertical="center"/>
    </xf>
    <xf numFmtId="0" fontId="1" fillId="0" borderId="0">
      <alignment vertical="center"/>
    </xf>
    <xf numFmtId="0" fontId="64" fillId="15" borderId="21" applyNumberFormat="0" applyAlignment="0" applyProtection="0">
      <alignment vertical="center"/>
    </xf>
    <xf numFmtId="0" fontId="1" fillId="0" borderId="0">
      <alignment vertical="center"/>
    </xf>
    <xf numFmtId="0" fontId="3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7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7" fillId="21" borderId="2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4" fillId="15" borderId="2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3" fillId="0" borderId="0" applyAlignment="0"/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73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27" applyNumberFormat="0" applyFont="0" applyAlignment="0" applyProtection="0">
      <alignment vertical="center"/>
    </xf>
    <xf numFmtId="0" fontId="72" fillId="0" borderId="2">
      <alignment horizontal="left" vertical="center"/>
    </xf>
    <xf numFmtId="0" fontId="72" fillId="0" borderId="2">
      <alignment horizontal="left" vertical="center"/>
    </xf>
    <xf numFmtId="0" fontId="0" fillId="14" borderId="27" applyNumberFormat="0" applyFont="0" applyAlignment="0" applyProtection="0">
      <alignment vertical="center"/>
    </xf>
    <xf numFmtId="0" fontId="72" fillId="0" borderId="2">
      <alignment horizontal="left" vertical="center"/>
    </xf>
    <xf numFmtId="0" fontId="72" fillId="0" borderId="2">
      <alignment horizontal="left" vertical="center"/>
    </xf>
    <xf numFmtId="0" fontId="72" fillId="0" borderId="2">
      <alignment horizontal="left" vertical="center"/>
    </xf>
    <xf numFmtId="0" fontId="0" fillId="0" borderId="0">
      <alignment vertical="center"/>
    </xf>
    <xf numFmtId="0" fontId="0" fillId="0" borderId="0">
      <alignment vertical="center"/>
    </xf>
    <xf numFmtId="0" fontId="68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67" fillId="21" borderId="23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7" fillId="21" borderId="23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7" fillId="21" borderId="23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7" fillId="21" borderId="23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7" fillId="21" borderId="23" applyNumberFormat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4" fillId="15" borderId="25" applyNumberFormat="0" applyAlignment="0" applyProtection="0">
      <alignment vertical="center"/>
    </xf>
    <xf numFmtId="0" fontId="74" fillId="15" borderId="25" applyNumberFormat="0" applyAlignment="0" applyProtection="0">
      <alignment vertical="center"/>
    </xf>
    <xf numFmtId="0" fontId="74" fillId="15" borderId="25" applyNumberFormat="0" applyAlignment="0" applyProtection="0">
      <alignment vertical="center"/>
    </xf>
    <xf numFmtId="0" fontId="74" fillId="15" borderId="25" applyNumberFormat="0" applyAlignment="0" applyProtection="0">
      <alignment vertical="center"/>
    </xf>
    <xf numFmtId="0" fontId="74" fillId="15" borderId="25" applyNumberFormat="0" applyAlignment="0" applyProtection="0">
      <alignment vertical="center"/>
    </xf>
    <xf numFmtId="0" fontId="74" fillId="15" borderId="25" applyNumberFormat="0" applyAlignment="0" applyProtection="0">
      <alignment vertical="center"/>
    </xf>
    <xf numFmtId="0" fontId="74" fillId="15" borderId="25" applyNumberFormat="0" applyAlignment="0" applyProtection="0">
      <alignment vertical="center"/>
    </xf>
    <xf numFmtId="0" fontId="74" fillId="15" borderId="25" applyNumberFormat="0" applyAlignment="0" applyProtection="0">
      <alignment vertical="center"/>
    </xf>
    <xf numFmtId="0" fontId="74" fillId="15" borderId="25" applyNumberFormat="0" applyAlignment="0" applyProtection="0">
      <alignment vertical="center"/>
    </xf>
    <xf numFmtId="0" fontId="74" fillId="15" borderId="25" applyNumberFormat="0" applyAlignment="0" applyProtection="0">
      <alignment vertical="center"/>
    </xf>
    <xf numFmtId="0" fontId="74" fillId="15" borderId="25" applyNumberFormat="0" applyAlignment="0" applyProtection="0">
      <alignment vertical="center"/>
    </xf>
    <xf numFmtId="0" fontId="74" fillId="15" borderId="25" applyNumberFormat="0" applyAlignment="0" applyProtection="0">
      <alignment vertical="center"/>
    </xf>
    <xf numFmtId="0" fontId="74" fillId="15" borderId="25" applyNumberFormat="0" applyAlignment="0" applyProtection="0">
      <alignment vertical="center"/>
    </xf>
    <xf numFmtId="0" fontId="74" fillId="15" borderId="25" applyNumberFormat="0" applyAlignment="0" applyProtection="0">
      <alignment vertical="center"/>
    </xf>
    <xf numFmtId="0" fontId="74" fillId="15" borderId="25" applyNumberFormat="0" applyAlignment="0" applyProtection="0">
      <alignment vertical="center"/>
    </xf>
    <xf numFmtId="0" fontId="74" fillId="15" borderId="25" applyNumberFormat="0" applyAlignment="0" applyProtection="0">
      <alignment vertical="center"/>
    </xf>
    <xf numFmtId="0" fontId="74" fillId="15" borderId="25" applyNumberFormat="0" applyAlignment="0" applyProtection="0">
      <alignment vertical="center"/>
    </xf>
    <xf numFmtId="0" fontId="74" fillId="15" borderId="25" applyNumberFormat="0" applyAlignment="0" applyProtection="0">
      <alignment vertical="center"/>
    </xf>
    <xf numFmtId="0" fontId="74" fillId="15" borderId="25" applyNumberFormat="0" applyAlignment="0" applyProtection="0">
      <alignment vertical="center"/>
    </xf>
    <xf numFmtId="0" fontId="74" fillId="15" borderId="25" applyNumberFormat="0" applyAlignment="0" applyProtection="0">
      <alignment vertical="center"/>
    </xf>
    <xf numFmtId="0" fontId="67" fillId="21" borderId="23" applyNumberFormat="0" applyAlignment="0" applyProtection="0">
      <alignment vertical="center"/>
    </xf>
    <xf numFmtId="0" fontId="67" fillId="21" borderId="23" applyNumberFormat="0" applyAlignment="0" applyProtection="0">
      <alignment vertical="center"/>
    </xf>
    <xf numFmtId="0" fontId="67" fillId="21" borderId="23" applyNumberFormat="0" applyAlignment="0" applyProtection="0">
      <alignment vertical="center"/>
    </xf>
    <xf numFmtId="0" fontId="67" fillId="21" borderId="23" applyNumberFormat="0" applyAlignment="0" applyProtection="0">
      <alignment vertical="center"/>
    </xf>
    <xf numFmtId="0" fontId="67" fillId="21" borderId="23" applyNumberFormat="0" applyAlignment="0" applyProtection="0">
      <alignment vertical="center"/>
    </xf>
    <xf numFmtId="0" fontId="67" fillId="21" borderId="23" applyNumberFormat="0" applyAlignment="0" applyProtection="0">
      <alignment vertical="center"/>
    </xf>
    <xf numFmtId="0" fontId="67" fillId="21" borderId="23" applyNumberFormat="0" applyAlignment="0" applyProtection="0">
      <alignment vertical="center"/>
    </xf>
    <xf numFmtId="0" fontId="67" fillId="21" borderId="23" applyNumberFormat="0" applyAlignment="0" applyProtection="0">
      <alignment vertical="center"/>
    </xf>
    <xf numFmtId="0" fontId="67" fillId="21" borderId="23" applyNumberFormat="0" applyAlignment="0" applyProtection="0">
      <alignment vertical="center"/>
    </xf>
    <xf numFmtId="0" fontId="67" fillId="21" borderId="23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11" applyNumberFormat="0" applyFill="0" applyProtection="0">
      <alignment horizontal="left" vertical="center"/>
    </xf>
    <xf numFmtId="0" fontId="33" fillId="0" borderId="11" applyNumberFormat="0" applyFill="0" applyProtection="0">
      <alignment horizontal="left" vertical="center"/>
    </xf>
    <xf numFmtId="0" fontId="33" fillId="0" borderId="11" applyNumberFormat="0" applyFill="0" applyProtection="0">
      <alignment horizontal="left" vertical="center"/>
    </xf>
    <xf numFmtId="0" fontId="33" fillId="0" borderId="11" applyNumberFormat="0" applyFill="0" applyProtection="0">
      <alignment horizontal="left" vertical="center"/>
    </xf>
    <xf numFmtId="0" fontId="33" fillId="0" borderId="11" applyNumberFormat="0" applyFill="0" applyProtection="0">
      <alignment horizontal="left" vertical="center"/>
    </xf>
    <xf numFmtId="0" fontId="33" fillId="0" borderId="11" applyNumberFormat="0" applyFill="0" applyProtection="0">
      <alignment horizontal="left" vertical="center"/>
    </xf>
    <xf numFmtId="0" fontId="33" fillId="0" borderId="11" applyNumberFormat="0" applyFill="0" applyProtection="0">
      <alignment horizontal="left"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6" fillId="0" borderId="0">
      <alignment vertical="center"/>
    </xf>
    <xf numFmtId="0" fontId="78" fillId="56" borderId="25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8" fillId="56" borderId="25" applyNumberFormat="0" applyAlignment="0" applyProtection="0">
      <alignment vertical="center"/>
    </xf>
    <xf numFmtId="43" fontId="9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92" fillId="0" borderId="0" applyFont="0" applyFill="0" applyBorder="0" applyAlignment="0" applyProtection="0">
      <alignment vertical="center"/>
    </xf>
    <xf numFmtId="19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71" borderId="0" applyNumberFormat="0" applyBorder="0" applyAlignment="0" applyProtection="0">
      <alignment vertical="center"/>
    </xf>
    <xf numFmtId="0" fontId="15" fillId="63" borderId="0" applyNumberFormat="0" applyBorder="0" applyAlignment="0" applyProtection="0">
      <alignment vertical="center"/>
    </xf>
    <xf numFmtId="0" fontId="15" fillId="70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72" borderId="0" applyNumberFormat="0" applyBorder="0" applyAlignment="0" applyProtection="0">
      <alignment vertical="center"/>
    </xf>
    <xf numFmtId="0" fontId="30" fillId="72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60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0" fillId="60" borderId="0" applyNumberFormat="0" applyBorder="0" applyAlignment="0" applyProtection="0">
      <alignment vertical="center"/>
    </xf>
    <xf numFmtId="0" fontId="30" fillId="60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0" fillId="60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0" fillId="6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183" fontId="41" fillId="0" borderId="11" applyFill="0" applyProtection="0">
      <alignment horizontal="right" vertical="center"/>
    </xf>
    <xf numFmtId="183" fontId="41" fillId="0" borderId="11" applyFill="0" applyProtection="0">
      <alignment horizontal="right" vertical="center"/>
    </xf>
    <xf numFmtId="183" fontId="41" fillId="0" borderId="11" applyFill="0" applyProtection="0">
      <alignment horizontal="right" vertical="center"/>
    </xf>
    <xf numFmtId="183" fontId="41" fillId="0" borderId="11" applyFill="0" applyProtection="0">
      <alignment horizontal="right" vertical="center"/>
    </xf>
    <xf numFmtId="0" fontId="41" fillId="0" borderId="22" applyNumberFormat="0" applyFill="0" applyProtection="0">
      <alignment horizontal="left" vertical="center"/>
    </xf>
    <xf numFmtId="0" fontId="41" fillId="0" borderId="22" applyNumberFormat="0" applyFill="0" applyProtection="0">
      <alignment horizontal="left" vertical="center"/>
    </xf>
    <xf numFmtId="0" fontId="41" fillId="0" borderId="22" applyNumberFormat="0" applyFill="0" applyProtection="0">
      <alignment horizontal="left" vertical="center"/>
    </xf>
    <xf numFmtId="0" fontId="41" fillId="0" borderId="22" applyNumberFormat="0" applyFill="0" applyProtection="0">
      <alignment horizontal="left"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64" fillId="15" borderId="21" applyNumberFormat="0" applyAlignment="0" applyProtection="0">
      <alignment vertical="center"/>
    </xf>
    <xf numFmtId="0" fontId="64" fillId="15" borderId="21" applyNumberFormat="0" applyAlignment="0" applyProtection="0">
      <alignment vertical="center"/>
    </xf>
    <xf numFmtId="0" fontId="64" fillId="15" borderId="21" applyNumberFormat="0" applyAlignment="0" applyProtection="0">
      <alignment vertical="center"/>
    </xf>
    <xf numFmtId="0" fontId="64" fillId="15" borderId="21" applyNumberFormat="0" applyAlignment="0" applyProtection="0">
      <alignment vertical="center"/>
    </xf>
    <xf numFmtId="0" fontId="64" fillId="15" borderId="21" applyNumberFormat="0" applyAlignment="0" applyProtection="0">
      <alignment vertical="center"/>
    </xf>
    <xf numFmtId="0" fontId="64" fillId="15" borderId="21" applyNumberFormat="0" applyAlignment="0" applyProtection="0">
      <alignment vertical="center"/>
    </xf>
    <xf numFmtId="0" fontId="64" fillId="15" borderId="21" applyNumberFormat="0" applyAlignment="0" applyProtection="0">
      <alignment vertical="center"/>
    </xf>
    <xf numFmtId="0" fontId="64" fillId="15" borderId="21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4" fillId="15" borderId="21" applyNumberFormat="0" applyAlignment="0" applyProtection="0">
      <alignment vertical="center"/>
    </xf>
    <xf numFmtId="0" fontId="64" fillId="15" borderId="21" applyNumberFormat="0" applyAlignment="0" applyProtection="0">
      <alignment vertical="center"/>
    </xf>
    <xf numFmtId="0" fontId="64" fillId="15" borderId="21" applyNumberFormat="0" applyAlignment="0" applyProtection="0">
      <alignment vertical="center"/>
    </xf>
    <xf numFmtId="0" fontId="64" fillId="15" borderId="21" applyNumberFormat="0" applyAlignment="0" applyProtection="0">
      <alignment vertical="center"/>
    </xf>
    <xf numFmtId="0" fontId="64" fillId="15" borderId="21" applyNumberFormat="0" applyAlignment="0" applyProtection="0">
      <alignment vertical="center"/>
    </xf>
    <xf numFmtId="0" fontId="78" fillId="56" borderId="25" applyNumberFormat="0" applyAlignment="0" applyProtection="0">
      <alignment vertical="center"/>
    </xf>
    <xf numFmtId="0" fontId="78" fillId="56" borderId="25" applyNumberFormat="0" applyAlignment="0" applyProtection="0">
      <alignment vertical="center"/>
    </xf>
    <xf numFmtId="0" fontId="78" fillId="56" borderId="25" applyNumberFormat="0" applyAlignment="0" applyProtection="0">
      <alignment vertical="center"/>
    </xf>
    <xf numFmtId="0" fontId="78" fillId="56" borderId="25" applyNumberFormat="0" applyAlignment="0" applyProtection="0">
      <alignment vertical="center"/>
    </xf>
    <xf numFmtId="0" fontId="78" fillId="56" borderId="25" applyNumberFormat="0" applyAlignment="0" applyProtection="0">
      <alignment vertical="center"/>
    </xf>
    <xf numFmtId="0" fontId="78" fillId="56" borderId="25" applyNumberFormat="0" applyAlignment="0" applyProtection="0">
      <alignment vertical="center"/>
    </xf>
    <xf numFmtId="0" fontId="78" fillId="56" borderId="25" applyNumberFormat="0" applyAlignment="0" applyProtection="0">
      <alignment vertical="center"/>
    </xf>
    <xf numFmtId="1" fontId="41" fillId="0" borderId="11" applyFill="0" applyProtection="0">
      <alignment horizontal="center" vertical="center"/>
    </xf>
    <xf numFmtId="1" fontId="41" fillId="0" borderId="11" applyFill="0" applyProtection="0">
      <alignment horizontal="center" vertical="center"/>
    </xf>
    <xf numFmtId="1" fontId="41" fillId="0" borderId="11" applyFill="0" applyProtection="0">
      <alignment horizontal="center" vertical="center"/>
    </xf>
    <xf numFmtId="0" fontId="102" fillId="0" borderId="0">
      <alignment vertical="center"/>
    </xf>
    <xf numFmtId="0" fontId="5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14" borderId="27" applyNumberFormat="0" applyFont="0" applyAlignment="0" applyProtection="0">
      <alignment vertical="center"/>
    </xf>
    <xf numFmtId="0" fontId="0" fillId="14" borderId="27" applyNumberFormat="0" applyFont="0" applyAlignment="0" applyProtection="0">
      <alignment vertical="center"/>
    </xf>
    <xf numFmtId="0" fontId="0" fillId="14" borderId="27" applyNumberFormat="0" applyFont="0" applyAlignment="0" applyProtection="0">
      <alignment vertical="center"/>
    </xf>
    <xf numFmtId="0" fontId="0" fillId="14" borderId="27" applyNumberFormat="0" applyFont="0" applyAlignment="0" applyProtection="0">
      <alignment vertical="center"/>
    </xf>
    <xf numFmtId="0" fontId="0" fillId="14" borderId="27" applyNumberFormat="0" applyFont="0" applyAlignment="0" applyProtection="0">
      <alignment vertical="center"/>
    </xf>
    <xf numFmtId="0" fontId="0" fillId="14" borderId="27" applyNumberFormat="0" applyFont="0" applyAlignment="0" applyProtection="0">
      <alignment vertical="center"/>
    </xf>
    <xf numFmtId="0" fontId="0" fillId="14" borderId="27" applyNumberFormat="0" applyFont="0" applyAlignment="0" applyProtection="0">
      <alignment vertical="center"/>
    </xf>
    <xf numFmtId="0" fontId="0" fillId="14" borderId="27" applyNumberFormat="0" applyFont="0" applyAlignment="0" applyProtection="0">
      <alignment vertical="center"/>
    </xf>
    <xf numFmtId="0" fontId="0" fillId="14" borderId="27" applyNumberFormat="0" applyFont="0" applyAlignment="0" applyProtection="0">
      <alignment vertical="center"/>
    </xf>
    <xf numFmtId="0" fontId="0" fillId="14" borderId="27" applyNumberFormat="0" applyFont="0" applyAlignment="0" applyProtection="0">
      <alignment vertical="center"/>
    </xf>
    <xf numFmtId="0" fontId="0" fillId="14" borderId="27" applyNumberFormat="0" applyFont="0" applyAlignment="0" applyProtection="0">
      <alignment vertical="center"/>
    </xf>
    <xf numFmtId="0" fontId="0" fillId="14" borderId="27" applyNumberFormat="0" applyFont="0" applyAlignment="0" applyProtection="0">
      <alignment vertical="center"/>
    </xf>
    <xf numFmtId="0" fontId="0" fillId="14" borderId="27" applyNumberFormat="0" applyFont="0" applyAlignment="0" applyProtection="0">
      <alignment vertical="center"/>
    </xf>
    <xf numFmtId="0" fontId="0" fillId="14" borderId="27" applyNumberFormat="0" applyFont="0" applyAlignment="0" applyProtection="0">
      <alignment vertical="center"/>
    </xf>
  </cellStyleXfs>
  <cellXfs count="198">
    <xf numFmtId="0" fontId="0" fillId="0" borderId="0" xfId="0">
      <alignment vertical="center"/>
    </xf>
    <xf numFmtId="0" fontId="1" fillId="0" borderId="0" xfId="660" applyFont="1" applyFill="1" applyAlignment="1" applyProtection="1"/>
    <xf numFmtId="0" fontId="2" fillId="0" borderId="0" xfId="1027" applyFont="1" applyFill="1" applyAlignment="1" applyProtection="1">
      <alignment horizontal="center" vertical="center" wrapText="1"/>
    </xf>
    <xf numFmtId="0" fontId="3" fillId="0" borderId="0" xfId="1027" applyFont="1" applyFill="1" applyProtection="1">
      <alignment vertical="center"/>
    </xf>
    <xf numFmtId="0" fontId="1" fillId="0" borderId="0" xfId="1027" applyFont="1" applyFill="1">
      <alignment vertical="center"/>
    </xf>
    <xf numFmtId="0" fontId="3" fillId="0" borderId="0" xfId="1027" applyFont="1" applyFill="1">
      <alignment vertical="center"/>
    </xf>
    <xf numFmtId="0" fontId="1" fillId="0" borderId="0" xfId="1027" applyFont="1" applyFill="1" applyProtection="1">
      <alignment vertical="center"/>
    </xf>
    <xf numFmtId="197" fontId="1" fillId="0" borderId="0" xfId="1027" applyNumberFormat="1" applyFont="1" applyFill="1" applyProtection="1">
      <alignment vertical="center"/>
    </xf>
    <xf numFmtId="0" fontId="4" fillId="0" borderId="0" xfId="1027" applyFont="1" applyFill="1" applyAlignment="1" applyProtection="1">
      <alignment horizontal="center" vertical="center"/>
    </xf>
    <xf numFmtId="0" fontId="5" fillId="0" borderId="0" xfId="1027" applyFont="1" applyFill="1" applyProtection="1">
      <alignment vertical="center"/>
    </xf>
    <xf numFmtId="0" fontId="6" fillId="0" borderId="0" xfId="1027" applyFont="1" applyFill="1" applyAlignment="1" applyProtection="1">
      <alignment horizontal="left" vertical="center"/>
    </xf>
    <xf numFmtId="197" fontId="6" fillId="0" borderId="0" xfId="1027" applyNumberFormat="1" applyFont="1" applyFill="1" applyBorder="1" applyAlignment="1" applyProtection="1">
      <alignment horizontal="right" vertical="center"/>
    </xf>
    <xf numFmtId="181" fontId="7" fillId="0" borderId="1" xfId="660" applyNumberFormat="1" applyFont="1" applyFill="1" applyBorder="1" applyAlignment="1" applyProtection="1">
      <alignment horizontal="center" vertical="center" wrapText="1"/>
    </xf>
    <xf numFmtId="0" fontId="7" fillId="0" borderId="2" xfId="1027" applyFont="1" applyFill="1" applyBorder="1" applyAlignment="1" applyProtection="1">
      <alignment horizontal="center" vertical="center" wrapText="1"/>
    </xf>
    <xf numFmtId="197" fontId="7" fillId="0" borderId="2" xfId="1027" applyNumberFormat="1" applyFont="1" applyFill="1" applyBorder="1" applyAlignment="1" applyProtection="1">
      <alignment horizontal="center" vertical="center" wrapText="1"/>
    </xf>
    <xf numFmtId="197" fontId="7" fillId="2" borderId="2" xfId="1027" applyNumberFormat="1" applyFont="1" applyFill="1" applyBorder="1" applyAlignment="1">
      <alignment horizontal="center" vertical="center" wrapText="1"/>
    </xf>
    <xf numFmtId="179" fontId="6" fillId="0" borderId="3" xfId="39" applyNumberFormat="1" applyFont="1" applyFill="1" applyBorder="1" applyAlignment="1" applyProtection="1">
      <alignment horizontal="right"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49" fontId="7" fillId="0" borderId="2" xfId="0" applyNumberFormat="1" applyFont="1" applyFill="1" applyBorder="1" applyAlignment="1" applyProtection="1">
      <alignment vertical="center" wrapText="1"/>
    </xf>
    <xf numFmtId="3" fontId="7" fillId="0" borderId="2" xfId="0" applyNumberFormat="1" applyFont="1" applyFill="1" applyBorder="1" applyAlignment="1" applyProtection="1">
      <alignment horizontal="right" vertical="center"/>
    </xf>
    <xf numFmtId="0" fontId="5" fillId="0" borderId="0" xfId="1027" applyFont="1" applyFill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left" vertical="center"/>
    </xf>
    <xf numFmtId="0" fontId="8" fillId="0" borderId="0" xfId="1027" applyFont="1" applyFill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vertical="center" wrapText="1"/>
    </xf>
    <xf numFmtId="3" fontId="6" fillId="0" borderId="2" xfId="0" applyNumberFormat="1" applyFont="1" applyFill="1" applyBorder="1" applyAlignment="1" applyProtection="1">
      <alignment horizontal="right" vertical="center"/>
    </xf>
    <xf numFmtId="0" fontId="7" fillId="0" borderId="4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5" xfId="0" applyNumberFormat="1" applyFont="1" applyFill="1" applyBorder="1" applyAlignment="1" applyProtection="1">
      <alignment horizontal="left" vertical="center"/>
    </xf>
    <xf numFmtId="0" fontId="6" fillId="0" borderId="6" xfId="0" applyNumberFormat="1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horizontal="left" wrapText="1"/>
    </xf>
    <xf numFmtId="0" fontId="7" fillId="0" borderId="7" xfId="0" applyFont="1" applyFill="1" applyBorder="1" applyAlignment="1" applyProtection="1">
      <alignment horizontal="left" vertical="center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49" fontId="7" fillId="0" borderId="7" xfId="0" applyNumberFormat="1" applyFont="1" applyFill="1" applyBorder="1" applyAlignment="1" applyProtection="1">
      <alignment horizontal="distributed" vertical="center"/>
    </xf>
    <xf numFmtId="0" fontId="7" fillId="0" borderId="2" xfId="1027" applyFont="1" applyFill="1" applyBorder="1" applyAlignment="1">
      <alignment horizontal="center" vertical="center" wrapText="1"/>
    </xf>
    <xf numFmtId="0" fontId="7" fillId="0" borderId="0" xfId="1027" applyFont="1" applyFill="1" applyAlignment="1">
      <alignment horizontal="center" vertical="center" wrapText="1"/>
    </xf>
    <xf numFmtId="0" fontId="6" fillId="0" borderId="0" xfId="1027" applyFont="1" applyFill="1">
      <alignment vertical="center"/>
    </xf>
    <xf numFmtId="0" fontId="5" fillId="0" borderId="0" xfId="0" applyFont="1" applyFill="1" applyAlignment="1"/>
    <xf numFmtId="0" fontId="9" fillId="0" borderId="0" xfId="1027" applyFont="1" applyFill="1" applyAlignment="1">
      <alignment horizontal="center" vertical="center"/>
    </xf>
    <xf numFmtId="0" fontId="4" fillId="0" borderId="0" xfId="1027" applyFont="1" applyFill="1" applyAlignment="1">
      <alignment horizontal="center" vertical="center"/>
    </xf>
    <xf numFmtId="0" fontId="5" fillId="0" borderId="0" xfId="1027" applyFont="1" applyFill="1">
      <alignment vertical="center"/>
    </xf>
    <xf numFmtId="0" fontId="6" fillId="0" borderId="0" xfId="1027" applyFont="1" applyFill="1" applyAlignment="1">
      <alignment horizontal="left" vertical="center"/>
    </xf>
    <xf numFmtId="197" fontId="6" fillId="0" borderId="0" xfId="1027" applyNumberFormat="1" applyFont="1" applyFill="1" applyBorder="1" applyAlignment="1">
      <alignment horizontal="right" vertical="center"/>
    </xf>
    <xf numFmtId="197" fontId="7" fillId="0" borderId="1" xfId="1027" applyNumberFormat="1" applyFont="1" applyFill="1" applyBorder="1" applyAlignment="1">
      <alignment horizontal="center" vertical="center" wrapText="1"/>
    </xf>
    <xf numFmtId="197" fontId="7" fillId="0" borderId="2" xfId="1027" applyNumberFormat="1" applyFont="1" applyFill="1" applyBorder="1" applyAlignment="1">
      <alignment horizontal="center" vertical="center" wrapText="1"/>
    </xf>
    <xf numFmtId="197" fontId="7" fillId="0" borderId="0" xfId="1027" applyNumberFormat="1" applyFont="1" applyFill="1" applyAlignment="1">
      <alignment horizontal="center" vertical="center" wrapText="1"/>
    </xf>
    <xf numFmtId="0" fontId="6" fillId="0" borderId="6" xfId="1027" applyFont="1" applyFill="1" applyBorder="1" applyAlignment="1">
      <alignment horizontal="left" vertical="center"/>
    </xf>
    <xf numFmtId="181" fontId="6" fillId="0" borderId="2" xfId="316" applyNumberFormat="1" applyFont="1" applyFill="1" applyBorder="1" applyAlignment="1" applyProtection="1">
      <alignment vertical="center" wrapText="1"/>
    </xf>
    <xf numFmtId="181" fontId="6" fillId="0" borderId="2" xfId="28" applyNumberFormat="1" applyFont="1" applyFill="1" applyBorder="1" applyAlignment="1" applyProtection="1">
      <alignment horizontal="right" vertical="center" wrapText="1"/>
    </xf>
    <xf numFmtId="0" fontId="5" fillId="0" borderId="0" xfId="1027" applyFont="1" applyFill="1" applyAlignment="1">
      <alignment horizontal="center" vertical="center"/>
    </xf>
    <xf numFmtId="49" fontId="6" fillId="0" borderId="2" xfId="316" applyNumberFormat="1" applyFont="1" applyFill="1" applyBorder="1" applyAlignment="1" applyProtection="1">
      <alignment horizontal="left" vertical="center" wrapText="1"/>
    </xf>
    <xf numFmtId="0" fontId="7" fillId="0" borderId="6" xfId="1027" applyFont="1" applyFill="1" applyBorder="1" applyAlignment="1">
      <alignment horizontal="distributed" vertical="center"/>
    </xf>
    <xf numFmtId="49" fontId="7" fillId="0" borderId="2" xfId="0" applyNumberFormat="1" applyFont="1" applyFill="1" applyBorder="1" applyAlignment="1" applyProtection="1">
      <alignment horizontal="distributed" vertical="center" wrapText="1"/>
    </xf>
    <xf numFmtId="181" fontId="7" fillId="0" borderId="2" xfId="28" applyNumberFormat="1" applyFont="1" applyFill="1" applyBorder="1" applyAlignment="1">
      <alignment horizontal="right" vertical="center" wrapText="1"/>
    </xf>
    <xf numFmtId="0" fontId="7" fillId="0" borderId="6" xfId="1027" applyFont="1" applyFill="1" applyBorder="1" applyAlignment="1">
      <alignment horizontal="left" vertical="center"/>
    </xf>
    <xf numFmtId="0" fontId="7" fillId="0" borderId="2" xfId="1027" applyFont="1" applyFill="1" applyBorder="1" applyAlignment="1">
      <alignment vertical="center" wrapText="1"/>
    </xf>
    <xf numFmtId="181" fontId="7" fillId="0" borderId="2" xfId="0" applyNumberFormat="1" applyFont="1" applyFill="1" applyBorder="1" applyAlignment="1">
      <alignment horizontal="right" vertical="center" wrapText="1"/>
    </xf>
    <xf numFmtId="0" fontId="6" fillId="0" borderId="6" xfId="1027" applyNumberFormat="1" applyFont="1" applyFill="1" applyBorder="1" applyAlignment="1">
      <alignment horizontal="left" vertical="center"/>
    </xf>
    <xf numFmtId="0" fontId="6" fillId="0" borderId="2" xfId="1027" applyNumberFormat="1" applyFont="1" applyFill="1" applyBorder="1" applyAlignment="1">
      <alignment horizontal="left" vertical="center" wrapText="1"/>
    </xf>
    <xf numFmtId="0" fontId="6" fillId="0" borderId="2" xfId="1027" applyNumberFormat="1" applyFont="1" applyFill="1" applyBorder="1" applyAlignment="1">
      <alignment vertical="center" wrapText="1"/>
    </xf>
    <xf numFmtId="0" fontId="7" fillId="0" borderId="2" xfId="1027" applyFont="1" applyFill="1" applyBorder="1" applyAlignment="1">
      <alignment horizontal="left" vertical="center" wrapText="1"/>
    </xf>
    <xf numFmtId="181" fontId="7" fillId="0" borderId="2" xfId="28" applyNumberFormat="1" applyFont="1" applyFill="1" applyBorder="1" applyAlignment="1" applyProtection="1">
      <alignment horizontal="right" vertical="center" wrapText="1"/>
    </xf>
    <xf numFmtId="0" fontId="8" fillId="0" borderId="0" xfId="1027" applyFont="1" applyFill="1" applyAlignment="1">
      <alignment horizontal="center" vertical="center"/>
    </xf>
    <xf numFmtId="0" fontId="7" fillId="0" borderId="2" xfId="1027" applyNumberFormat="1" applyFont="1" applyFill="1" applyBorder="1" applyAlignment="1">
      <alignment horizontal="left" vertical="center" wrapText="1"/>
    </xf>
    <xf numFmtId="0" fontId="7" fillId="0" borderId="2" xfId="1027" applyFont="1" applyFill="1" applyBorder="1" applyAlignment="1">
      <alignment horizontal="distributed" vertical="center" wrapText="1" indent="2"/>
    </xf>
    <xf numFmtId="3" fontId="1" fillId="0" borderId="0" xfId="1027" applyNumberFormat="1" applyFont="1" applyFill="1">
      <alignment vertical="center"/>
    </xf>
    <xf numFmtId="0" fontId="7" fillId="0" borderId="0" xfId="1027" applyFont="1" applyFill="1" applyAlignment="1" applyProtection="1">
      <alignment horizontal="center" vertical="center" wrapText="1"/>
    </xf>
    <xf numFmtId="0" fontId="6" fillId="0" borderId="0" xfId="1027" applyFont="1" applyFill="1" applyProtection="1">
      <alignment vertical="center"/>
    </xf>
    <xf numFmtId="0" fontId="5" fillId="0" borderId="0" xfId="0" applyFont="1" applyFill="1" applyAlignment="1" applyProtection="1"/>
    <xf numFmtId="0" fontId="9" fillId="0" borderId="0" xfId="1027" applyFont="1" applyFill="1" applyAlignment="1" applyProtection="1">
      <alignment horizontal="center" vertical="center"/>
    </xf>
    <xf numFmtId="0" fontId="6" fillId="0" borderId="0" xfId="1027" applyFont="1" applyFill="1" applyBorder="1" applyAlignment="1" applyProtection="1">
      <alignment horizontal="left" vertical="center"/>
    </xf>
    <xf numFmtId="197" fontId="7" fillId="0" borderId="6" xfId="1027" applyNumberFormat="1" applyFont="1" applyFill="1" applyBorder="1" applyAlignment="1" applyProtection="1">
      <alignment horizontal="center" vertical="center" wrapText="1"/>
    </xf>
    <xf numFmtId="197" fontId="7" fillId="0" borderId="0" xfId="1027" applyNumberFormat="1" applyFont="1" applyFill="1" applyAlignment="1" applyProtection="1">
      <alignment horizontal="center" vertical="center" wrapText="1"/>
    </xf>
    <xf numFmtId="0" fontId="7" fillId="0" borderId="6" xfId="1027" applyNumberFormat="1" applyFont="1" applyFill="1" applyBorder="1" applyAlignment="1" applyProtection="1">
      <alignment horizontal="left" vertical="center"/>
    </xf>
    <xf numFmtId="0" fontId="7" fillId="0" borderId="2" xfId="1027" applyNumberFormat="1" applyFont="1" applyFill="1" applyBorder="1" applyAlignment="1" applyProtection="1">
      <alignment vertical="center" wrapText="1"/>
    </xf>
    <xf numFmtId="0" fontId="6" fillId="0" borderId="6" xfId="1027" applyFont="1" applyFill="1" applyBorder="1" applyAlignment="1" applyProtection="1">
      <alignment horizontal="left" vertical="center"/>
    </xf>
    <xf numFmtId="0" fontId="6" fillId="0" borderId="2" xfId="1027" applyFont="1" applyFill="1" applyBorder="1" applyAlignment="1" applyProtection="1">
      <alignment horizontal="left" vertical="center" wrapText="1"/>
    </xf>
    <xf numFmtId="0" fontId="7" fillId="0" borderId="6" xfId="1027" applyFont="1" applyFill="1" applyBorder="1" applyAlignment="1" applyProtection="1">
      <alignment horizontal="left" vertical="center"/>
    </xf>
    <xf numFmtId="0" fontId="6" fillId="0" borderId="6" xfId="1027" applyFont="1" applyFill="1" applyBorder="1" applyAlignment="1" applyProtection="1">
      <alignment horizontal="left" vertical="top" wrapText="1"/>
    </xf>
    <xf numFmtId="0" fontId="6" fillId="0" borderId="2" xfId="1027" applyNumberFormat="1" applyFont="1" applyFill="1" applyBorder="1" applyAlignment="1" applyProtection="1">
      <alignment vertical="center" wrapText="1"/>
    </xf>
    <xf numFmtId="0" fontId="7" fillId="0" borderId="6" xfId="1027" applyFont="1" applyFill="1" applyBorder="1" applyAlignment="1" applyProtection="1">
      <alignment horizontal="distributed" vertical="center"/>
    </xf>
    <xf numFmtId="3" fontId="7" fillId="0" borderId="2" xfId="0" applyNumberFormat="1" applyFont="1" applyFill="1" applyBorder="1" applyAlignment="1" applyProtection="1">
      <alignment vertical="center"/>
      <protection locked="0"/>
    </xf>
    <xf numFmtId="0" fontId="8" fillId="0" borderId="6" xfId="1027" applyFont="1" applyFill="1" applyBorder="1" applyAlignment="1" applyProtection="1">
      <alignment horizontal="distributed" vertical="center"/>
    </xf>
    <xf numFmtId="0" fontId="7" fillId="0" borderId="2" xfId="1027" applyNumberFormat="1" applyFont="1" applyFill="1" applyBorder="1" applyAlignment="1" applyProtection="1">
      <alignment horizontal="distributed" vertical="center"/>
    </xf>
    <xf numFmtId="3" fontId="1" fillId="0" borderId="0" xfId="1027" applyNumberFormat="1" applyFont="1" applyFill="1" applyProtection="1">
      <alignment vertical="center"/>
    </xf>
    <xf numFmtId="196" fontId="7" fillId="0" borderId="2" xfId="0" applyNumberFormat="1" applyFont="1" applyFill="1" applyBorder="1" applyAlignment="1" applyProtection="1">
      <alignment horizontal="right" vertical="center"/>
    </xf>
    <xf numFmtId="196" fontId="7" fillId="0" borderId="2" xfId="39" applyNumberFormat="1" applyFont="1" applyFill="1" applyBorder="1" applyAlignment="1" applyProtection="1">
      <alignment horizontal="right" vertical="center" wrapText="1" shrinkToFit="1"/>
    </xf>
    <xf numFmtId="196" fontId="6" fillId="0" borderId="2" xfId="0" applyNumberFormat="1" applyFont="1" applyFill="1" applyBorder="1" applyAlignment="1" applyProtection="1">
      <alignment horizontal="right" vertical="center"/>
    </xf>
    <xf numFmtId="196" fontId="6" fillId="0" borderId="2" xfId="39" applyNumberFormat="1" applyFont="1" applyFill="1" applyBorder="1" applyAlignment="1" applyProtection="1">
      <alignment horizontal="right" vertical="center" wrapText="1" shrinkToFit="1"/>
    </xf>
    <xf numFmtId="196" fontId="6" fillId="0" borderId="2" xfId="28" applyNumberFormat="1" applyFont="1" applyFill="1" applyBorder="1" applyAlignment="1" applyProtection="1">
      <alignment horizontal="right" vertical="center" wrapText="1"/>
    </xf>
    <xf numFmtId="196" fontId="6" fillId="0" borderId="2" xfId="39" applyNumberFormat="1" applyFont="1" applyFill="1" applyBorder="1" applyAlignment="1" applyProtection="1">
      <alignment vertical="center" wrapText="1"/>
      <protection locked="0"/>
    </xf>
    <xf numFmtId="196" fontId="7" fillId="0" borderId="2" xfId="39" applyNumberFormat="1" applyFont="1" applyFill="1" applyBorder="1" applyAlignment="1" applyProtection="1">
      <alignment vertical="center" wrapText="1"/>
      <protection locked="0"/>
    </xf>
    <xf numFmtId="196" fontId="7" fillId="0" borderId="2" xfId="28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Alignment="1" applyProtection="1"/>
    <xf numFmtId="0" fontId="7" fillId="0" borderId="0" xfId="1027" applyFont="1" applyFill="1" applyProtection="1">
      <alignment vertical="center"/>
    </xf>
    <xf numFmtId="196" fontId="1" fillId="0" borderId="0" xfId="1027" applyNumberFormat="1" applyFont="1" applyFill="1" applyProtection="1">
      <alignment vertical="center"/>
    </xf>
    <xf numFmtId="196" fontId="6" fillId="0" borderId="0" xfId="1027" applyNumberFormat="1" applyFont="1" applyFill="1" applyBorder="1" applyAlignment="1" applyProtection="1">
      <alignment horizontal="right" vertical="center"/>
    </xf>
    <xf numFmtId="196" fontId="7" fillId="2" borderId="2" xfId="1027" applyNumberFormat="1" applyFont="1" applyFill="1" applyBorder="1" applyAlignment="1">
      <alignment horizontal="center" vertical="center" wrapText="1"/>
    </xf>
    <xf numFmtId="196" fontId="7" fillId="0" borderId="2" xfId="39" applyNumberFormat="1" applyFont="1" applyFill="1" applyBorder="1" applyAlignment="1" applyProtection="1">
      <alignment horizontal="right" vertical="center" wrapText="1"/>
      <protection locked="0"/>
    </xf>
    <xf numFmtId="196" fontId="6" fillId="0" borderId="2" xfId="39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660" applyFill="1" applyAlignment="1"/>
    <xf numFmtId="0" fontId="2" fillId="0" borderId="0" xfId="1027" applyFont="1" applyAlignment="1">
      <alignment horizontal="center" vertical="center" wrapText="1"/>
    </xf>
    <xf numFmtId="0" fontId="1" fillId="0" borderId="0" xfId="1027" applyFont="1">
      <alignment vertical="center"/>
    </xf>
    <xf numFmtId="0" fontId="10" fillId="0" borderId="0" xfId="1027" applyFont="1">
      <alignment vertical="center"/>
    </xf>
    <xf numFmtId="0" fontId="3" fillId="0" borderId="0" xfId="1027" applyFont="1">
      <alignment vertical="center"/>
    </xf>
    <xf numFmtId="0" fontId="1" fillId="0" borderId="0" xfId="1027">
      <alignment vertical="center"/>
    </xf>
    <xf numFmtId="0" fontId="11" fillId="3" borderId="0" xfId="1027" applyFont="1" applyFill="1">
      <alignment vertical="center"/>
    </xf>
    <xf numFmtId="0" fontId="5" fillId="2" borderId="0" xfId="1027" applyFont="1" applyFill="1">
      <alignment vertical="center"/>
    </xf>
    <xf numFmtId="0" fontId="7" fillId="0" borderId="2" xfId="1027" applyFont="1" applyFill="1" applyBorder="1" applyAlignment="1">
      <alignment horizontal="distributed" vertical="center" wrapText="1" indent="3"/>
    </xf>
    <xf numFmtId="181" fontId="1" fillId="2" borderId="0" xfId="660" applyNumberFormat="1" applyFont="1" applyFill="1" applyAlignment="1">
      <alignment horizontal="center" vertical="center" wrapText="1"/>
    </xf>
    <xf numFmtId="0" fontId="7" fillId="4" borderId="4" xfId="0" applyNumberFormat="1" applyFont="1" applyFill="1" applyBorder="1" applyAlignment="1" applyProtection="1">
      <alignment horizontal="left" vertical="center"/>
    </xf>
    <xf numFmtId="0" fontId="5" fillId="2" borderId="0" xfId="1027" applyFont="1" applyFill="1" applyAlignment="1">
      <alignment horizontal="center" vertical="center"/>
    </xf>
    <xf numFmtId="0" fontId="3" fillId="0" borderId="0" xfId="1027" applyFont="1" applyProtection="1">
      <alignment vertical="center"/>
    </xf>
    <xf numFmtId="0" fontId="6" fillId="4" borderId="4" xfId="0" applyNumberFormat="1" applyFont="1" applyFill="1" applyBorder="1" applyAlignment="1" applyProtection="1">
      <alignment horizontal="left" vertical="center"/>
    </xf>
    <xf numFmtId="0" fontId="11" fillId="3" borderId="0" xfId="660" applyFont="1" applyFill="1" applyAlignment="1"/>
    <xf numFmtId="0" fontId="12" fillId="0" borderId="6" xfId="629" applyFont="1" applyFill="1" applyBorder="1" applyAlignment="1" applyProtection="1">
      <alignment horizontal="left"/>
    </xf>
    <xf numFmtId="181" fontId="12" fillId="0" borderId="2" xfId="629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/>
    <xf numFmtId="0" fontId="13" fillId="3" borderId="0" xfId="1027" applyFont="1" applyFill="1" applyAlignment="1">
      <alignment horizontal="center" vertical="center" wrapText="1"/>
    </xf>
    <xf numFmtId="3" fontId="1" fillId="0" borderId="0" xfId="1027" applyNumberFormat="1">
      <alignment vertical="center"/>
    </xf>
    <xf numFmtId="3" fontId="14" fillId="0" borderId="0" xfId="1027" applyNumberFormat="1" applyFont="1">
      <alignment vertical="center"/>
    </xf>
    <xf numFmtId="0" fontId="7" fillId="5" borderId="4" xfId="0" applyNumberFormat="1" applyFont="1" applyFill="1" applyBorder="1" applyAlignment="1" applyProtection="1">
      <alignment horizontal="left" vertical="center"/>
    </xf>
    <xf numFmtId="0" fontId="7" fillId="4" borderId="4" xfId="0" applyFont="1" applyFill="1" applyBorder="1" applyAlignment="1" applyProtection="1">
      <alignment horizontal="left" vertical="center"/>
    </xf>
    <xf numFmtId="0" fontId="6" fillId="4" borderId="4" xfId="0" applyFont="1" applyFill="1" applyBorder="1" applyAlignment="1" applyProtection="1">
      <alignment horizontal="left" vertical="center"/>
    </xf>
    <xf numFmtId="0" fontId="15" fillId="0" borderId="0" xfId="1027" applyFont="1">
      <alignment vertical="center"/>
    </xf>
    <xf numFmtId="0" fontId="1" fillId="0" borderId="0" xfId="1027" applyProtection="1">
      <alignment vertical="center"/>
    </xf>
    <xf numFmtId="0" fontId="6" fillId="4" borderId="5" xfId="0" applyNumberFormat="1" applyFont="1" applyFill="1" applyBorder="1" applyAlignment="1" applyProtection="1">
      <alignment horizontal="left" vertical="center"/>
    </xf>
    <xf numFmtId="0" fontId="6" fillId="4" borderId="6" xfId="0" applyNumberFormat="1" applyFont="1" applyFill="1" applyBorder="1" applyAlignment="1" applyProtection="1">
      <alignment horizontal="left" vertical="center"/>
    </xf>
    <xf numFmtId="0" fontId="6" fillId="4" borderId="0" xfId="0" applyNumberFormat="1" applyFont="1" applyFill="1" applyBorder="1" applyAlignment="1" applyProtection="1">
      <alignment horizontal="left" wrapText="1"/>
    </xf>
    <xf numFmtId="0" fontId="16" fillId="0" borderId="0" xfId="0" applyFont="1" applyAlignment="1"/>
    <xf numFmtId="0" fontId="0" fillId="0" borderId="0" xfId="0" applyFont="1" applyAlignment="1"/>
    <xf numFmtId="0" fontId="8" fillId="2" borderId="0" xfId="1027" applyFont="1" applyFill="1" applyAlignment="1">
      <alignment horizontal="center" vertical="center"/>
    </xf>
    <xf numFmtId="0" fontId="17" fillId="6" borderId="7" xfId="0" applyFont="1" applyFill="1" applyBorder="1" applyAlignment="1" applyProtection="1">
      <alignment horizontal="left" vertical="center"/>
    </xf>
    <xf numFmtId="49" fontId="7" fillId="6" borderId="7" xfId="0" applyNumberFormat="1" applyFont="1" applyFill="1" applyBorder="1" applyAlignment="1" applyProtection="1">
      <alignment horizontal="distributed" vertical="center"/>
    </xf>
    <xf numFmtId="0" fontId="7" fillId="0" borderId="0" xfId="1027" applyFont="1" applyFill="1">
      <alignment vertical="center"/>
    </xf>
    <xf numFmtId="0" fontId="8" fillId="0" borderId="0" xfId="0" applyFont="1" applyFill="1" applyAlignment="1"/>
    <xf numFmtId="181" fontId="1" fillId="0" borderId="0" xfId="660" applyNumberFormat="1" applyFont="1" applyFill="1" applyAlignment="1">
      <alignment horizontal="center" vertical="center" wrapText="1"/>
    </xf>
    <xf numFmtId="181" fontId="6" fillId="0" borderId="2" xfId="28" applyNumberFormat="1" applyFont="1" applyFill="1" applyBorder="1" applyAlignment="1" applyProtection="1">
      <alignment horizontal="right" vertical="center" wrapText="1"/>
      <protection locked="0"/>
    </xf>
    <xf numFmtId="181" fontId="7" fillId="0" borderId="2" xfId="28" applyNumberFormat="1" applyFont="1" applyFill="1" applyBorder="1" applyAlignment="1" applyProtection="1">
      <alignment horizontal="right" vertical="center" wrapText="1"/>
      <protection locked="0"/>
    </xf>
    <xf numFmtId="181" fontId="7" fillId="0" borderId="0" xfId="1027" applyNumberFormat="1" applyFont="1" applyFill="1">
      <alignment vertical="center"/>
    </xf>
    <xf numFmtId="0" fontId="7" fillId="0" borderId="2" xfId="1027" applyNumberFormat="1" applyFont="1" applyFill="1" applyBorder="1" applyAlignment="1">
      <alignment horizontal="left" vertical="center"/>
    </xf>
    <xf numFmtId="0" fontId="6" fillId="0" borderId="2" xfId="1027" applyFont="1" applyFill="1" applyBorder="1" applyAlignment="1">
      <alignment vertical="center" wrapText="1"/>
    </xf>
    <xf numFmtId="0" fontId="6" fillId="0" borderId="2" xfId="1027" applyNumberFormat="1" applyFont="1" applyFill="1" applyBorder="1" applyAlignment="1">
      <alignment horizontal="left" vertical="center"/>
    </xf>
    <xf numFmtId="0" fontId="6" fillId="0" borderId="2" xfId="1027" applyFont="1" applyFill="1" applyBorder="1" applyAlignment="1">
      <alignment horizontal="left" vertical="center"/>
    </xf>
    <xf numFmtId="0" fontId="7" fillId="0" borderId="2" xfId="1027" applyFont="1" applyFill="1" applyBorder="1" applyAlignment="1">
      <alignment horizontal="left" vertical="center"/>
    </xf>
    <xf numFmtId="0" fontId="18" fillId="0" borderId="0" xfId="1027" applyFont="1" applyFill="1" applyAlignment="1">
      <alignment horizontal="left" vertical="center" wrapText="1"/>
    </xf>
    <xf numFmtId="0" fontId="1" fillId="0" borderId="0" xfId="1027" applyFont="1" applyFill="1" applyAlignment="1">
      <alignment horizontal="left" vertical="center" wrapText="1"/>
    </xf>
    <xf numFmtId="181" fontId="1" fillId="0" borderId="0" xfId="1027" applyNumberFormat="1" applyFont="1" applyFill="1">
      <alignment vertical="center"/>
    </xf>
    <xf numFmtId="0" fontId="1" fillId="2" borderId="0" xfId="1027" applyFill="1">
      <alignment vertical="center"/>
    </xf>
    <xf numFmtId="0" fontId="1" fillId="0" borderId="0" xfId="1027" applyFill="1">
      <alignment vertical="center"/>
    </xf>
    <xf numFmtId="0" fontId="0" fillId="0" borderId="0" xfId="0" applyFill="1" applyAlignment="1"/>
    <xf numFmtId="0" fontId="19" fillId="0" borderId="0" xfId="1027" applyFont="1" applyFill="1">
      <alignment vertical="center"/>
    </xf>
    <xf numFmtId="197" fontId="7" fillId="0" borderId="6" xfId="1027" applyNumberFormat="1" applyFont="1" applyFill="1" applyBorder="1" applyAlignment="1">
      <alignment vertical="center" wrapText="1"/>
    </xf>
    <xf numFmtId="0" fontId="7" fillId="2" borderId="6" xfId="1027" applyNumberFormat="1" applyFont="1" applyFill="1" applyBorder="1" applyAlignment="1" applyProtection="1">
      <alignment horizontal="left" vertical="center"/>
    </xf>
    <xf numFmtId="3" fontId="0" fillId="0" borderId="0" xfId="0" applyNumberFormat="1" applyFill="1" applyAlignment="1"/>
    <xf numFmtId="0" fontId="6" fillId="2" borderId="6" xfId="1027" applyFont="1" applyFill="1" applyBorder="1" applyAlignment="1" applyProtection="1">
      <alignment horizontal="left" vertical="center"/>
    </xf>
    <xf numFmtId="181" fontId="6" fillId="0" borderId="2" xfId="0" applyNumberFormat="1" applyFont="1" applyFill="1" applyBorder="1" applyAlignment="1" applyProtection="1">
      <alignment horizontal="right" vertical="center" wrapText="1"/>
    </xf>
    <xf numFmtId="0" fontId="7" fillId="2" borderId="6" xfId="1027" applyFont="1" applyFill="1" applyBorder="1" applyAlignment="1" applyProtection="1">
      <alignment horizontal="left" vertical="center"/>
    </xf>
    <xf numFmtId="0" fontId="6" fillId="2" borderId="6" xfId="1027" applyFont="1" applyFill="1" applyBorder="1" applyAlignment="1" applyProtection="1">
      <alignment horizontal="left" vertical="top" wrapText="1"/>
    </xf>
    <xf numFmtId="0" fontId="7" fillId="2" borderId="6" xfId="1027" applyFont="1" applyFill="1" applyBorder="1" applyAlignment="1" applyProtection="1">
      <alignment horizontal="distributed" vertical="center"/>
    </xf>
    <xf numFmtId="0" fontId="8" fillId="2" borderId="6" xfId="1027" applyFont="1" applyFill="1" applyBorder="1" applyAlignment="1" applyProtection="1">
      <alignment horizontal="distributed" vertical="center"/>
    </xf>
    <xf numFmtId="181" fontId="1" fillId="0" borderId="0" xfId="1027" applyNumberFormat="1" applyFill="1">
      <alignment vertical="center"/>
    </xf>
    <xf numFmtId="0" fontId="20" fillId="0" borderId="0" xfId="884" applyFont="1" applyAlignment="1"/>
    <xf numFmtId="0" fontId="16" fillId="0" borderId="0" xfId="884" applyFont="1" applyAlignment="1"/>
    <xf numFmtId="0" fontId="0" fillId="0" borderId="0" xfId="884" applyAlignment="1"/>
    <xf numFmtId="0" fontId="0" fillId="0" borderId="0" xfId="884" applyFill="1" applyAlignment="1"/>
    <xf numFmtId="0" fontId="0" fillId="0" borderId="0" xfId="884" applyFont="1" applyFill="1" applyAlignment="1"/>
    <xf numFmtId="0" fontId="21" fillId="0" borderId="0" xfId="928" applyFont="1" applyAlignment="1">
      <alignment horizontal="center" vertical="center"/>
    </xf>
    <xf numFmtId="0" fontId="16" fillId="0" borderId="0" xfId="884" applyFont="1" applyFill="1" applyAlignment="1"/>
    <xf numFmtId="0" fontId="22" fillId="0" borderId="0" xfId="928" applyFont="1" applyAlignment="1">
      <alignment horizontal="right"/>
    </xf>
    <xf numFmtId="0" fontId="17" fillId="0" borderId="2" xfId="884" applyFont="1" applyFill="1" applyBorder="1" applyAlignment="1">
      <alignment horizontal="center" vertical="center"/>
    </xf>
    <xf numFmtId="197" fontId="7" fillId="0" borderId="6" xfId="1027" applyNumberFormat="1" applyFont="1" applyBorder="1" applyAlignment="1">
      <alignment horizontal="center" vertical="center" wrapText="1"/>
    </xf>
    <xf numFmtId="197" fontId="7" fillId="0" borderId="2" xfId="1027" applyNumberFormat="1" applyFont="1" applyBorder="1" applyAlignment="1">
      <alignment horizontal="center" vertical="center" wrapText="1"/>
    </xf>
    <xf numFmtId="0" fontId="17" fillId="0" borderId="2" xfId="884" applyFont="1" applyFill="1" applyBorder="1" applyAlignment="1">
      <alignment horizontal="left" vertical="center"/>
    </xf>
    <xf numFmtId="196" fontId="17" fillId="0" borderId="2" xfId="1008" applyNumberFormat="1" applyFont="1" applyBorder="1" applyAlignment="1">
      <alignment horizontal="center" vertical="center" wrapText="1"/>
    </xf>
    <xf numFmtId="196" fontId="23" fillId="0" borderId="2" xfId="1008" applyNumberFormat="1" applyFont="1" applyFill="1" applyBorder="1" applyAlignment="1">
      <alignment horizontal="left" vertical="center" wrapText="1" indent="1"/>
    </xf>
    <xf numFmtId="181" fontId="7" fillId="0" borderId="2" xfId="1245" applyNumberFormat="1" applyFont="1" applyFill="1" applyBorder="1" applyAlignment="1">
      <alignment horizontal="center" vertical="center" wrapText="1"/>
    </xf>
    <xf numFmtId="0" fontId="24" fillId="0" borderId="2" xfId="1008" applyFont="1" applyFill="1" applyBorder="1" applyAlignment="1">
      <alignment horizontal="left" vertical="center" wrapText="1" indent="2"/>
    </xf>
    <xf numFmtId="0" fontId="6" fillId="0" borderId="2" xfId="1245" applyNumberFormat="1" applyFont="1" applyFill="1" applyBorder="1" applyAlignment="1">
      <alignment horizontal="center" vertical="center" wrapText="1"/>
    </xf>
    <xf numFmtId="0" fontId="25" fillId="0" borderId="2" xfId="1008" applyFont="1" applyBorder="1" applyAlignment="1">
      <alignment horizontal="center" vertical="center" wrapText="1"/>
    </xf>
    <xf numFmtId="196" fontId="25" fillId="0" borderId="2" xfId="1008" applyNumberFormat="1" applyFont="1" applyBorder="1" applyAlignment="1">
      <alignment horizontal="center" vertical="center" wrapText="1"/>
    </xf>
    <xf numFmtId="0" fontId="23" fillId="0" borderId="2" xfId="1008" applyFont="1" applyFill="1" applyBorder="1" applyAlignment="1">
      <alignment horizontal="left" vertical="center" wrapText="1" indent="1"/>
    </xf>
    <xf numFmtId="0" fontId="7" fillId="0" borderId="2" xfId="1245" applyNumberFormat="1" applyFont="1" applyFill="1" applyBorder="1" applyAlignment="1">
      <alignment horizontal="center" vertical="center" wrapText="1"/>
    </xf>
    <xf numFmtId="0" fontId="23" fillId="0" borderId="2" xfId="1008" applyFont="1" applyFill="1" applyBorder="1" applyAlignment="1">
      <alignment vertical="center" wrapText="1"/>
    </xf>
    <xf numFmtId="0" fontId="24" fillId="0" borderId="2" xfId="1008" applyFont="1" applyFill="1" applyBorder="1" applyAlignment="1">
      <alignment vertical="center" wrapText="1"/>
    </xf>
    <xf numFmtId="0" fontId="17" fillId="0" borderId="2" xfId="1008" applyFont="1" applyBorder="1" applyAlignment="1">
      <alignment horizontal="center" vertical="center" wrapText="1"/>
    </xf>
    <xf numFmtId="181" fontId="17" fillId="0" borderId="2" xfId="1008" applyNumberFormat="1" applyFont="1" applyFill="1" applyBorder="1" applyAlignment="1">
      <alignment horizontal="center" vertical="center" wrapText="1"/>
    </xf>
    <xf numFmtId="181" fontId="0" fillId="0" borderId="0" xfId="884" applyNumberFormat="1" applyAlignment="1"/>
    <xf numFmtId="3" fontId="3" fillId="0" borderId="0" xfId="1027" applyNumberFormat="1" applyFont="1">
      <alignment vertical="center"/>
    </xf>
    <xf numFmtId="0" fontId="6" fillId="2" borderId="2" xfId="1027" applyFont="1" applyFill="1" applyBorder="1" applyAlignment="1">
      <alignment vertical="center" wrapText="1"/>
    </xf>
    <xf numFmtId="0" fontId="24" fillId="0" borderId="2" xfId="1027" applyNumberFormat="1" applyFont="1" applyFill="1" applyBorder="1" applyAlignment="1">
      <alignment horizontal="left" vertical="center" indent="1"/>
    </xf>
    <xf numFmtId="0" fontId="24" fillId="0" borderId="2" xfId="1027" applyFont="1" applyFill="1" applyBorder="1" applyAlignment="1">
      <alignment horizontal="left" vertical="center" wrapText="1" indent="1"/>
    </xf>
    <xf numFmtId="0" fontId="6" fillId="2" borderId="2" xfId="1027" applyFont="1" applyFill="1" applyBorder="1" applyAlignment="1">
      <alignment horizontal="left" vertical="center" wrapText="1"/>
    </xf>
    <xf numFmtId="0" fontId="6" fillId="2" borderId="2" xfId="1027" applyFont="1" applyFill="1" applyBorder="1" applyAlignment="1">
      <alignment horizontal="left" vertical="center" wrapText="1" indent="1"/>
    </xf>
    <xf numFmtId="197" fontId="6" fillId="6" borderId="2" xfId="1027" applyNumberFormat="1" applyFont="1" applyFill="1" applyBorder="1">
      <alignment vertical="center"/>
    </xf>
    <xf numFmtId="0" fontId="6" fillId="6" borderId="2" xfId="1027" applyFont="1" applyFill="1" applyBorder="1" applyAlignment="1">
      <alignment horizontal="left" vertical="center" wrapText="1" indent="1"/>
    </xf>
    <xf numFmtId="181" fontId="0" fillId="0" borderId="0" xfId="0" applyNumberFormat="1" applyFill="1" applyAlignment="1"/>
    <xf numFmtId="0" fontId="6" fillId="2" borderId="6" xfId="1027" applyFont="1" applyFill="1" applyBorder="1" applyAlignment="1" applyProtection="1" quotePrefix="1">
      <alignment horizontal="left" vertical="center"/>
    </xf>
    <xf numFmtId="0" fontId="6" fillId="0" borderId="6" xfId="1027" applyFont="1" applyFill="1" applyBorder="1" applyAlignment="1" applyProtection="1" quotePrefix="1">
      <alignment horizontal="left" vertical="center"/>
    </xf>
  </cellXfs>
  <cellStyles count="1345">
    <cellStyle name="常规" xfId="0" builtinId="0"/>
    <cellStyle name="货币[0]" xfId="1" builtinId="7"/>
    <cellStyle name="链接单元格 5" xfId="2"/>
    <cellStyle name="常规 435" xfId="3"/>
    <cellStyle name="常规 440" xfId="4"/>
    <cellStyle name="20% - 强调文字颜色 3" xfId="5" builtinId="38"/>
    <cellStyle name="汇总 6" xfId="6"/>
    <cellStyle name="Accent5 9" xfId="7"/>
    <cellStyle name="强调文字颜色 2 3 2" xfId="8"/>
    <cellStyle name="输入" xfId="9" builtinId="20"/>
    <cellStyle name="常规 2 2 4" xfId="10"/>
    <cellStyle name="_ET_STYLE_NoName_00__Book1_1 2 2 2" xfId="11"/>
    <cellStyle name="部门 4" xfId="12"/>
    <cellStyle name="货币" xfId="13" builtinId="4"/>
    <cellStyle name="百分比 2 8 2" xfId="14"/>
    <cellStyle name="Accent1 5" xfId="15"/>
    <cellStyle name="args.style" xfId="16"/>
    <cellStyle name="好 3 2 2" xfId="17"/>
    <cellStyle name="适中 5 2" xfId="18"/>
    <cellStyle name="Accent2 - 20% 2" xfId="19"/>
    <cellStyle name="常规 3 2 3 2" xfId="20"/>
    <cellStyle name="_Book1_2 2" xfId="21"/>
    <cellStyle name="Accent2 - 40%" xfId="22"/>
    <cellStyle name="千位分隔[0]" xfId="23" builtinId="6"/>
    <cellStyle name="常规 3 4 3" xfId="24"/>
    <cellStyle name="40% - 强调文字颜色 3" xfId="25" builtinId="39"/>
    <cellStyle name="常规 26 2" xfId="26"/>
    <cellStyle name="差" xfId="27" builtinId="27"/>
    <cellStyle name="千位分隔" xfId="28" builtinId="3"/>
    <cellStyle name="常规 7 3" xfId="29"/>
    <cellStyle name="60% - 强调文字颜色 3" xfId="30" builtinId="40"/>
    <cellStyle name="Accent6 4" xfId="31"/>
    <cellStyle name="Input [yellow] 4" xfId="32"/>
    <cellStyle name="好_0605石屏县 2 2" xfId="33"/>
    <cellStyle name="超链接" xfId="34" builtinId="8"/>
    <cellStyle name="日期" xfId="35"/>
    <cellStyle name="Accent2 - 60%" xfId="36"/>
    <cellStyle name="60% - 强调文字颜色 6 3 2" xfId="37"/>
    <cellStyle name="差_2013年市本级预算（汇总调整公式1）12.20" xfId="38"/>
    <cellStyle name="百分比" xfId="39" builtinId="5"/>
    <cellStyle name="适中 5 3" xfId="40"/>
    <cellStyle name="Accent2 - 20% 3" xfId="41"/>
    <cellStyle name="常规 2 12 2" xfId="42"/>
    <cellStyle name="_Book1_2 3" xfId="43"/>
    <cellStyle name="Accent4 5" xfId="44"/>
    <cellStyle name="差_Book1 2" xfId="45"/>
    <cellStyle name="已访问的超链接" xfId="46" builtinId="9"/>
    <cellStyle name="60% - 强调文字颜色 4 2 2 2" xfId="47"/>
    <cellStyle name="好_2007年地州资金往来对账表 3" xfId="48"/>
    <cellStyle name="_ET_STYLE_NoName_00__Book1" xfId="49"/>
    <cellStyle name="常规 6" xfId="50"/>
    <cellStyle name="60% - 强调文字颜色 2 3" xfId="51"/>
    <cellStyle name="注释" xfId="52" builtinId="10"/>
    <cellStyle name="_ET_STYLE_NoName_00__Sheet3" xfId="53"/>
    <cellStyle name="60% - 强调文字颜色 2" xfId="54" builtinId="36"/>
    <cellStyle name="Accent6 3" xfId="55"/>
    <cellStyle name="Accent5 - 60% 2 2" xfId="56"/>
    <cellStyle name="标题 4" xfId="57" builtinId="19"/>
    <cellStyle name="解释性文本 2 2" xfId="58"/>
    <cellStyle name="百分比 7" xfId="59"/>
    <cellStyle name="Accent3 4 2" xfId="60"/>
    <cellStyle name="警告文本" xfId="61" builtinId="11"/>
    <cellStyle name="常规 4 2 2 3" xfId="62"/>
    <cellStyle name="常规 6 5" xfId="63"/>
    <cellStyle name="_ET_STYLE_NoName_00_" xfId="64"/>
    <cellStyle name="常规 5 2" xfId="65"/>
    <cellStyle name="60% - 强调文字颜色 2 2 2" xfId="66"/>
    <cellStyle name="标题" xfId="67" builtinId="15"/>
    <cellStyle name="_Book1_1" xfId="68"/>
    <cellStyle name="标题 1 5 2" xfId="69"/>
    <cellStyle name="Accent1 - 60% 2 2" xfId="70"/>
    <cellStyle name="解释性文本" xfId="71" builtinId="53"/>
    <cellStyle name="标题 1" xfId="72" builtinId="16"/>
    <cellStyle name="百分比 4" xfId="73"/>
    <cellStyle name="标题 2" xfId="74" builtinId="17"/>
    <cellStyle name="百分比 5" xfId="75"/>
    <cellStyle name="常规 5 2 2" xfId="76"/>
    <cellStyle name="60% - 强调文字颜色 2 2 2 2" xfId="77"/>
    <cellStyle name="差 7" xfId="78"/>
    <cellStyle name="_20100326高清市院遂宁检察院1080P配置清单26日改" xfId="79"/>
    <cellStyle name="Accent4 2 2" xfId="80"/>
    <cellStyle name="60% - 强调文字颜色 1" xfId="81" builtinId="32"/>
    <cellStyle name="Accent6 2" xfId="82"/>
    <cellStyle name="标题 3" xfId="83" builtinId="18"/>
    <cellStyle name="百分比 6" xfId="84"/>
    <cellStyle name="60% - 强调文字颜色 4" xfId="85" builtinId="44"/>
    <cellStyle name="Accent6 5" xfId="86"/>
    <cellStyle name="输出" xfId="87" builtinId="21"/>
    <cellStyle name="计算" xfId="88" builtinId="22"/>
    <cellStyle name="40% - 强调文字颜色 4 2" xfId="89"/>
    <cellStyle name="检查单元格" xfId="90" builtinId="23"/>
    <cellStyle name="常规 443" xfId="91"/>
    <cellStyle name="常规 8 3" xfId="92"/>
    <cellStyle name="20% - 强调文字颜色 6" xfId="93" builtinId="50"/>
    <cellStyle name="强调文字颜色 2" xfId="94" builtinId="33"/>
    <cellStyle name="常规 2 2 2 5" xfId="95"/>
    <cellStyle name="标题 4 5 3" xfId="96"/>
    <cellStyle name="PSHeading 4" xfId="97"/>
    <cellStyle name="链接单元格" xfId="98" builtinId="24"/>
    <cellStyle name="60% - 强调文字颜色 4 2 3" xfId="99"/>
    <cellStyle name="汇总" xfId="100" builtinId="25"/>
    <cellStyle name="差_0605石屏" xfId="101"/>
    <cellStyle name="好" xfId="102" builtinId="26"/>
    <cellStyle name="适中 8" xfId="103"/>
    <cellStyle name="20% - 强调文字颜色 3 3" xfId="104"/>
    <cellStyle name="输出 3 3" xfId="105"/>
    <cellStyle name="适中" xfId="106" builtinId="28"/>
    <cellStyle name="链接单元格 7" xfId="107"/>
    <cellStyle name="常规 442" xfId="108"/>
    <cellStyle name="常规 8 2" xfId="109"/>
    <cellStyle name="20% - 强调文字颜色 5" xfId="110" builtinId="46"/>
    <cellStyle name="强调文字颜色 1" xfId="111" builtinId="29"/>
    <cellStyle name="常规 2 2 2 4" xfId="112"/>
    <cellStyle name="千位分隔 6 2" xfId="113"/>
    <cellStyle name="标题 4 5 2" xfId="114"/>
    <cellStyle name="链接单元格 3" xfId="115"/>
    <cellStyle name="常规 428" xfId="116"/>
    <cellStyle name="常规 433" xfId="117"/>
    <cellStyle name="编号 3 2" xfId="118"/>
    <cellStyle name="20% - 强调文字颜色 1" xfId="119" builtinId="30"/>
    <cellStyle name="Accent6 - 20% 2 2" xfId="120"/>
    <cellStyle name="汇总 3 3" xfId="121"/>
    <cellStyle name="标题 5 4" xfId="122"/>
    <cellStyle name="40% - 强调文字颜色 1" xfId="123" builtinId="31"/>
    <cellStyle name="链接单元格 4" xfId="124"/>
    <cellStyle name="常规 429" xfId="125"/>
    <cellStyle name="常规 434" xfId="126"/>
    <cellStyle name="20% - 强调文字颜色 2" xfId="127" builtinId="34"/>
    <cellStyle name="40% - 强调文字颜色 2" xfId="128" builtinId="35"/>
    <cellStyle name="百分比 2 2 4" xfId="129"/>
    <cellStyle name="Accent2 - 20% 2 2" xfId="130"/>
    <cellStyle name="_Book1_2 2 2" xfId="131"/>
    <cellStyle name="检查单元格 3 4" xfId="132"/>
    <cellStyle name="Accent2 - 40% 2" xfId="133"/>
    <cellStyle name="强调文字颜色 3" xfId="134" builtinId="37"/>
    <cellStyle name="差_11大理 2 2" xfId="135"/>
    <cellStyle name="常规 2 5 4 2" xfId="136"/>
    <cellStyle name="百分比 2 2 5" xfId="137"/>
    <cellStyle name="_Book1_2 2 3" xfId="138"/>
    <cellStyle name="百分比 2 10 2" xfId="139"/>
    <cellStyle name="PSChar" xfId="140"/>
    <cellStyle name="强调文字颜色 4" xfId="141" builtinId="41"/>
    <cellStyle name="Accent2 - 40% 3" xfId="142"/>
    <cellStyle name="好_2008年地州对账表(国库资金）" xfId="143"/>
    <cellStyle name="链接单元格 6" xfId="144"/>
    <cellStyle name="常规 436" xfId="145"/>
    <cellStyle name="常规 441" xfId="146"/>
    <cellStyle name="20% - 强调文字颜色 4" xfId="147" builtinId="42"/>
    <cellStyle name="40% - 强调文字颜色 4" xfId="148" builtinId="43"/>
    <cellStyle name="强调文字颜色 5" xfId="149" builtinId="45"/>
    <cellStyle name="60% - 强调文字颜色 5 2 2 2" xfId="150"/>
    <cellStyle name="常规 2 5 3 2" xfId="151"/>
    <cellStyle name="40% - 强调文字颜色 5" xfId="152" builtinId="47"/>
    <cellStyle name="百分比 2 2 4 2" xfId="153"/>
    <cellStyle name="_Book1_2 2 2 2" xfId="154"/>
    <cellStyle name="标题 1 4 2" xfId="155"/>
    <cellStyle name="60% - 强调文字颜色 5" xfId="156" builtinId="48"/>
    <cellStyle name="Accent6 6" xfId="157"/>
    <cellStyle name="强调文字颜色 6" xfId="158" builtinId="49"/>
    <cellStyle name="40% - 强调文字颜色 6" xfId="159" builtinId="51"/>
    <cellStyle name="_弱电系统设备配置报价清单" xfId="160"/>
    <cellStyle name="标题 1 4 3" xfId="161"/>
    <cellStyle name="60% - 强调文字颜色 6" xfId="162" builtinId="52"/>
    <cellStyle name="Accent6 7" xfId="163"/>
    <cellStyle name="_Book1_3 2" xfId="164"/>
    <cellStyle name="超级链接 2 2" xfId="165"/>
    <cellStyle name="_Book1" xfId="166"/>
    <cellStyle name="常规 2 7 2" xfId="167"/>
    <cellStyle name="适中 5" xfId="168"/>
    <cellStyle name="Accent2 - 20%" xfId="169"/>
    <cellStyle name="常规 3 2 3" xfId="170"/>
    <cellStyle name="_Book1_2" xfId="171"/>
    <cellStyle name="百分比 2 3 4" xfId="172"/>
    <cellStyle name="常规 2 16" xfId="173"/>
    <cellStyle name="_Book1_2 3 2" xfId="174"/>
    <cellStyle name="差_Book1_1" xfId="175"/>
    <cellStyle name="差_2008年地州对账表(国库资金） 3" xfId="176"/>
    <cellStyle name="_Book1_2 4" xfId="177"/>
    <cellStyle name="Accent1 4 2" xfId="178"/>
    <cellStyle name="_Book1_3" xfId="179"/>
    <cellStyle name="超级链接 2" xfId="180"/>
    <cellStyle name="Accent5 - 60% 3" xfId="181"/>
    <cellStyle name="_ET_STYLE_NoName_00__Book1_1" xfId="182"/>
    <cellStyle name="常规 2 3 3 2" xfId="183"/>
    <cellStyle name="_ET_STYLE_NoName_00__Book1_1 2" xfId="184"/>
    <cellStyle name="常规 2 3 3 2 2" xfId="185"/>
    <cellStyle name="_ET_STYLE_NoName_00__Book1_1 2 2" xfId="186"/>
    <cellStyle name="标题 2 2 2 2" xfId="187"/>
    <cellStyle name="_ET_STYLE_NoName_00__Book1_1 2 3" xfId="188"/>
    <cellStyle name="百分比 2 7 2" xfId="189"/>
    <cellStyle name="Percent [2]" xfId="190"/>
    <cellStyle name="_ET_STYLE_NoName_00__Book1_1 3" xfId="191"/>
    <cellStyle name="Accent1 4" xfId="192"/>
    <cellStyle name="超级链接" xfId="193"/>
    <cellStyle name="_ET_STYLE_NoName_00__Book1_1 3 2" xfId="194"/>
    <cellStyle name="_ET_STYLE_NoName_00__Book1_1 4" xfId="195"/>
    <cellStyle name="Accent5 4" xfId="196"/>
    <cellStyle name="_关闭破产企业已移交地方管理中小学校退休教师情况明细表(1)" xfId="197"/>
    <cellStyle name="Accent4 9" xfId="198"/>
    <cellStyle name="0,0_x000d_&#10;NA_x000d_&#10;" xfId="199"/>
    <cellStyle name="强调文字颜色 2 2 2" xfId="200"/>
    <cellStyle name="Accent1 - 20%" xfId="201"/>
    <cellStyle name="警告文本 4 2" xfId="202"/>
    <cellStyle name="0,0_x005f_x000d__x005f_x000a_NA_x005f_x000d__x005f_x000a_" xfId="203"/>
    <cellStyle name="20% - 强调文字颜色 1 2" xfId="204"/>
    <cellStyle name="链接单元格 3 2 2" xfId="205"/>
    <cellStyle name="常规 11 4" xfId="206"/>
    <cellStyle name="20% - 强调文字颜色 1 2 2" xfId="207"/>
    <cellStyle name="强调文字颜色 2 2 2 2" xfId="208"/>
    <cellStyle name="Accent1 - 20% 2" xfId="209"/>
    <cellStyle name="20% - 强调文字颜色 1 3" xfId="210"/>
    <cellStyle name="20% - 强调文字颜色 2 2" xfId="211"/>
    <cellStyle name="20% - 强调文字颜色 2 2 2" xfId="212"/>
    <cellStyle name="60% - 强调文字颜色 3 2 2 2" xfId="213"/>
    <cellStyle name="20% - 强调文字颜色 2 3" xfId="214"/>
    <cellStyle name="适中 7" xfId="215"/>
    <cellStyle name="20% - 强调文字颜色 3 2" xfId="216"/>
    <cellStyle name="常规 3 2 5" xfId="217"/>
    <cellStyle name="20% - 强调文字颜色 3 2 2" xfId="218"/>
    <cellStyle name="20% - 强调文字颜色 4 2" xfId="219"/>
    <cellStyle name="常规 3 3 5" xfId="220"/>
    <cellStyle name="Mon閠aire_!!!GO" xfId="221"/>
    <cellStyle name="20% - 强调文字颜色 4 2 2" xfId="222"/>
    <cellStyle name="常规 3 3 5 2" xfId="223"/>
    <cellStyle name="20% - 强调文字颜色 4 3" xfId="224"/>
    <cellStyle name="常规 3 3 6" xfId="225"/>
    <cellStyle name="Accent6 - 60% 2 2" xfId="226"/>
    <cellStyle name="20% - 强调文字颜色 5 2" xfId="227"/>
    <cellStyle name="20% - 强调文字颜色 5 2 2" xfId="228"/>
    <cellStyle name="20% - 强调文字颜色 5 3" xfId="229"/>
    <cellStyle name="20% - 强调文字颜色 6 2" xfId="230"/>
    <cellStyle name="Accent6 - 20% 3" xfId="231"/>
    <cellStyle name="20% - 强调文字颜色 6 2 2" xfId="232"/>
    <cellStyle name="解释性文本 3 2 2" xfId="233"/>
    <cellStyle name="20% - 强调文字颜色 6 3" xfId="234"/>
    <cellStyle name="40% - 强调文字颜色 1 2" xfId="235"/>
    <cellStyle name="常规 4 3 5" xfId="236"/>
    <cellStyle name="40% - 强调文字颜色 1 2 2" xfId="237"/>
    <cellStyle name="Accent1" xfId="238"/>
    <cellStyle name="40% - 强调文字颜色 1 3" xfId="239"/>
    <cellStyle name="常规 9 2" xfId="240"/>
    <cellStyle name="40% - 强调文字颜色 2 2" xfId="241"/>
    <cellStyle name="常规 2 3 2 4" xfId="242"/>
    <cellStyle name="40% - 强调文字颜色 2 2 2" xfId="243"/>
    <cellStyle name="常规 2 3 2 4 2" xfId="244"/>
    <cellStyle name="40% - 强调文字颜色 2 3" xfId="245"/>
    <cellStyle name="常规 2 3 2 5" xfId="246"/>
    <cellStyle name="40% - 强调文字颜色 3 2" xfId="247"/>
    <cellStyle name="常规 2 3 3 4" xfId="248"/>
    <cellStyle name="40% - 强调文字颜色 3 2 2" xfId="249"/>
    <cellStyle name="好_2012年市本级预算（2012.1.13人代会通过后）" xfId="250"/>
    <cellStyle name="40% - 强调文字颜色 3 3" xfId="251"/>
    <cellStyle name="千位分隔 5" xfId="252"/>
    <cellStyle name="标题 4 4" xfId="253"/>
    <cellStyle name="40% - 强调文字颜色 4 2 2" xfId="254"/>
    <cellStyle name="Accent6 - 20% 2" xfId="255"/>
    <cellStyle name="40% - 强调文字颜色 4 3" xfId="256"/>
    <cellStyle name="40% - 强调文字颜色 5 2" xfId="257"/>
    <cellStyle name="好 2 3" xfId="258"/>
    <cellStyle name="计算 4 2 2" xfId="259"/>
    <cellStyle name="60% - 强调文字颜色 4 3" xfId="260"/>
    <cellStyle name="40% - 强调文字颜色 5 2 2" xfId="261"/>
    <cellStyle name="40% - 强调文字颜色 5 3" xfId="262"/>
    <cellStyle name="好 2 4" xfId="263"/>
    <cellStyle name="40% - 强调文字颜色 6 2" xfId="264"/>
    <cellStyle name="好 3 3" xfId="265"/>
    <cellStyle name="标题 2 2 4" xfId="266"/>
    <cellStyle name="适中 2 2" xfId="267"/>
    <cellStyle name="百分比 2 9" xfId="268"/>
    <cellStyle name="Accent2 5" xfId="269"/>
    <cellStyle name="适中 2 2 2" xfId="270"/>
    <cellStyle name="百分比 2 9 2" xfId="271"/>
    <cellStyle name="40% - 强调文字颜色 6 2 2" xfId="272"/>
    <cellStyle name="40% - 强调文字颜色 6 3" xfId="273"/>
    <cellStyle name="好 3 4" xfId="274"/>
    <cellStyle name="60% - 强调文字颜色 1 2" xfId="275"/>
    <cellStyle name="输出 3 4" xfId="276"/>
    <cellStyle name="Accent6 2 2" xfId="277"/>
    <cellStyle name="60% - 强调文字颜色 1 2 2" xfId="278"/>
    <cellStyle name="商品名称 2 2" xfId="279"/>
    <cellStyle name="标题 3 2 4" xfId="280"/>
    <cellStyle name="好 7" xfId="281"/>
    <cellStyle name="60% - 强调文字颜色 1 2 2 2" xfId="282"/>
    <cellStyle name="百分比 2 3 4 2" xfId="283"/>
    <cellStyle name="60% - 强调文字颜色 1 2 3" xfId="284"/>
    <cellStyle name="60% - 强调文字颜色 1 3" xfId="285"/>
    <cellStyle name="千位分隔 2 3" xfId="286"/>
    <cellStyle name="60% - 强调文字颜色 1 3 2" xfId="287"/>
    <cellStyle name="输出 4 4" xfId="288"/>
    <cellStyle name="Accent6 3 2" xfId="289"/>
    <cellStyle name="常规 5" xfId="290"/>
    <cellStyle name="60% - 强调文字颜色 2 2" xfId="291"/>
    <cellStyle name="Accent6 - 60%" xfId="292"/>
    <cellStyle name="常规 5 3" xfId="293"/>
    <cellStyle name="60% - 强调文字颜色 2 2 3" xfId="294"/>
    <cellStyle name="常规 6 2" xfId="295"/>
    <cellStyle name="注释 2" xfId="296"/>
    <cellStyle name="60% - 强调文字颜色 2 3 2" xfId="297"/>
    <cellStyle name="60% - 强调文字颜色 3 2" xfId="298"/>
    <cellStyle name="Accent6 4 2" xfId="299"/>
    <cellStyle name="60% - 强调文字颜色 3 2 2" xfId="300"/>
    <cellStyle name="60% - 强调文字颜色 3 2 3" xfId="301"/>
    <cellStyle name="好 2 2 2" xfId="302"/>
    <cellStyle name="Accent5 - 40% 2" xfId="303"/>
    <cellStyle name="60% - 强调文字颜色 3 3" xfId="304"/>
    <cellStyle name="Accent5 - 40% 2 2" xfId="305"/>
    <cellStyle name="汇总 7" xfId="306"/>
    <cellStyle name="60% - 强调文字颜色 3 3 2" xfId="307"/>
    <cellStyle name="60% - 强调文字颜色 4 2" xfId="308"/>
    <cellStyle name="Accent6 5 2" xfId="309"/>
    <cellStyle name="60% - 强调文字颜色 4 2 2" xfId="310"/>
    <cellStyle name="60% - 强调文字颜色 4 3 2" xfId="311"/>
    <cellStyle name="常规 15" xfId="312"/>
    <cellStyle name="常规 20" xfId="313"/>
    <cellStyle name="标题 1 4 2 2" xfId="314"/>
    <cellStyle name="60% - 强调文字颜色 5 2" xfId="315"/>
    <cellStyle name="常规_exceltmp1" xfId="316"/>
    <cellStyle name="60% - 强调文字颜色 5 2 2" xfId="317"/>
    <cellStyle name="常规 2 5 3" xfId="318"/>
    <cellStyle name="百分比 2 10" xfId="319"/>
    <cellStyle name="常规 2 2 2 3 2" xfId="320"/>
    <cellStyle name="60% - 强调文字颜色 5 2 3" xfId="321"/>
    <cellStyle name="常规 2 5 4" xfId="322"/>
    <cellStyle name="60% - 强调文字颜色 5 3" xfId="323"/>
    <cellStyle name="60% - 强调文字颜色 5 3 2" xfId="324"/>
    <cellStyle name="常规 2 6 3" xfId="325"/>
    <cellStyle name="RowLevel_0" xfId="326"/>
    <cellStyle name="60% - 强调文字颜色 6 2" xfId="327"/>
    <cellStyle name="强调文字颜色 5 2 3" xfId="328"/>
    <cellStyle name="Header2" xfId="329"/>
    <cellStyle name="60% - 强调文字颜色 6 2 2" xfId="330"/>
    <cellStyle name="Header2 2" xfId="331"/>
    <cellStyle name="60% - 强调文字颜色 6 2 2 2" xfId="332"/>
    <cellStyle name="60% - 强调文字颜色 6 2 3" xfId="333"/>
    <cellStyle name="60% - 强调文字颜色 6 3" xfId="334"/>
    <cellStyle name="6mal" xfId="335"/>
    <cellStyle name="常规 2 3 3 3" xfId="336"/>
    <cellStyle name="Accent5 - 20%" xfId="337"/>
    <cellStyle name="好_11大理" xfId="338"/>
    <cellStyle name="Accent1 - 20% 2 2" xfId="339"/>
    <cellStyle name="Accent1 - 20% 3" xfId="340"/>
    <cellStyle name="Accent6 9" xfId="341"/>
    <cellStyle name="标题 6 2 2" xfId="342"/>
    <cellStyle name="Accent1 - 40%" xfId="343"/>
    <cellStyle name="Accent1 - 40% 2" xfId="344"/>
    <cellStyle name="Accent1 - 40% 2 2" xfId="345"/>
    <cellStyle name="PSHeading 3 2" xfId="346"/>
    <cellStyle name="Accent1 - 40% 3" xfId="347"/>
    <cellStyle name="Accent1 - 60%" xfId="348"/>
    <cellStyle name="标题 1 5" xfId="349"/>
    <cellStyle name="Accent1 - 60% 2" xfId="350"/>
    <cellStyle name="注释 4 2 2" xfId="351"/>
    <cellStyle name="常规 17 2" xfId="352"/>
    <cellStyle name="标题 1 6" xfId="353"/>
    <cellStyle name="Accent1 - 60% 3" xfId="354"/>
    <cellStyle name="Date 3" xfId="355"/>
    <cellStyle name="Accent1 2" xfId="356"/>
    <cellStyle name="Currency [0]_!!!GO" xfId="357"/>
    <cellStyle name="Accent1 2 2" xfId="358"/>
    <cellStyle name="Accent1 3" xfId="359"/>
    <cellStyle name="Accent1 3 2" xfId="360"/>
    <cellStyle name="常规 2" xfId="361"/>
    <cellStyle name="Accent1 5 2" xfId="362"/>
    <cellStyle name="sstot" xfId="363"/>
    <cellStyle name="Accent1 6" xfId="364"/>
    <cellStyle name="常规 2 2 3 2" xfId="365"/>
    <cellStyle name="部门 3 2" xfId="366"/>
    <cellStyle name="Accent1 7" xfId="367"/>
    <cellStyle name="常规 2 2 3 3" xfId="368"/>
    <cellStyle name="Accent1 8" xfId="369"/>
    <cellStyle name="差_1110洱源 2" xfId="370"/>
    <cellStyle name="常规 2 2 3 4" xfId="371"/>
    <cellStyle name="Accent1 9" xfId="372"/>
    <cellStyle name="差_1110洱源 3" xfId="373"/>
    <cellStyle name="常规 9 3" xfId="374"/>
    <cellStyle name="强调文字颜色 5 2 2 2" xfId="375"/>
    <cellStyle name="Header1 2" xfId="376"/>
    <cellStyle name="Accent2" xfId="377"/>
    <cellStyle name="输入 2 4" xfId="378"/>
    <cellStyle name="Accent2 - 40% 2 2" xfId="379"/>
    <cellStyle name="日期 2" xfId="380"/>
    <cellStyle name="Accent2 - 60% 2" xfId="381"/>
    <cellStyle name="日期 2 2" xfId="382"/>
    <cellStyle name="Accent2 - 60% 2 2" xfId="383"/>
    <cellStyle name="Accent5 - 40% 3" xfId="384"/>
    <cellStyle name="好_0605石屏 2" xfId="385"/>
    <cellStyle name="日期 3" xfId="386"/>
    <cellStyle name="Accent2 - 60% 3" xfId="387"/>
    <cellStyle name="Accent2 2" xfId="388"/>
    <cellStyle name="Accent2 2 2" xfId="389"/>
    <cellStyle name="强调文字颜色 4 3" xfId="390"/>
    <cellStyle name="t" xfId="391"/>
    <cellStyle name="Accent2 3" xfId="392"/>
    <cellStyle name="Accent2 3 2" xfId="393"/>
    <cellStyle name="Accent2 4" xfId="394"/>
    <cellStyle name="Accent2 4 2" xfId="395"/>
    <cellStyle name="Accent2 5 2" xfId="396"/>
    <cellStyle name="百分比 2 9 2 2" xfId="397"/>
    <cellStyle name="Date" xfId="398"/>
    <cellStyle name="Accent2 6" xfId="399"/>
    <cellStyle name="常规 2 2 4 2" xfId="400"/>
    <cellStyle name="百分比 2 9 3" xfId="401"/>
    <cellStyle name="常规 2 2 11" xfId="402"/>
    <cellStyle name="Accent2 7" xfId="403"/>
    <cellStyle name="Accent2 8" xfId="404"/>
    <cellStyle name="Accent2 9" xfId="405"/>
    <cellStyle name="Accent3" xfId="406"/>
    <cellStyle name="Milliers_!!!GO" xfId="407"/>
    <cellStyle name="Accent3 - 20%" xfId="408"/>
    <cellStyle name="Accent5 2" xfId="409"/>
    <cellStyle name="百分比 4 3" xfId="410"/>
    <cellStyle name="常规 2 2 7" xfId="411"/>
    <cellStyle name="标题 1 3" xfId="412"/>
    <cellStyle name="Accent3 - 20% 2" xfId="413"/>
    <cellStyle name="Accent5 2 2" xfId="414"/>
    <cellStyle name="Accent5 6" xfId="415"/>
    <cellStyle name="差_0605石屏 3" xfId="416"/>
    <cellStyle name="汇总 3" xfId="417"/>
    <cellStyle name="标题 1 3 2" xfId="418"/>
    <cellStyle name="Accent3 - 20% 2 2" xfId="419"/>
    <cellStyle name="标题 1 4" xfId="420"/>
    <cellStyle name="Accent3 - 20% 3" xfId="421"/>
    <cellStyle name="Mon閠aire [0]_!!!GO" xfId="422"/>
    <cellStyle name="好_0502通海县" xfId="423"/>
    <cellStyle name="Accent4 3 2" xfId="424"/>
    <cellStyle name="Accent3 - 40%" xfId="425"/>
    <cellStyle name="Accent3 - 40% 2" xfId="426"/>
    <cellStyle name="Accent3 - 40% 2 2" xfId="427"/>
    <cellStyle name="好_0502通海县 3" xfId="428"/>
    <cellStyle name="捠壿 [0.00]_Region Orders (2)" xfId="429"/>
    <cellStyle name="Accent4 - 60%" xfId="430"/>
    <cellStyle name="百分比 2 6 2" xfId="431"/>
    <cellStyle name="常规 15 2 2" xfId="432"/>
    <cellStyle name="Accent3 - 40% 3" xfId="433"/>
    <cellStyle name="Accent4 5 2" xfId="434"/>
    <cellStyle name="Accent3 - 60%" xfId="435"/>
    <cellStyle name="Accent3 - 60% 2" xfId="436"/>
    <cellStyle name="好_M01-1 3" xfId="437"/>
    <cellStyle name="编号" xfId="438"/>
    <cellStyle name="Accent3 - 60% 2 2" xfId="439"/>
    <cellStyle name="常规 17 2 2" xfId="440"/>
    <cellStyle name="Accent3 - 60% 3" xfId="441"/>
    <cellStyle name="Accent3 2" xfId="442"/>
    <cellStyle name="comma zerodec" xfId="443"/>
    <cellStyle name="Accent3 2 2" xfId="444"/>
    <cellStyle name="Accent3 3" xfId="445"/>
    <cellStyle name="Accent3 3 2" xfId="446"/>
    <cellStyle name="解释性文本 2" xfId="447"/>
    <cellStyle name="Accent3 4" xfId="448"/>
    <cellStyle name="解释性文本 3" xfId="449"/>
    <cellStyle name="Accent3 5" xfId="450"/>
    <cellStyle name="解释性文本 3 2" xfId="451"/>
    <cellStyle name="Accent3 5 2" xfId="452"/>
    <cellStyle name="解释性文本 4" xfId="453"/>
    <cellStyle name="Accent3 6" xfId="454"/>
    <cellStyle name="常规 2 2 5 2" xfId="455"/>
    <cellStyle name="Moneda_96 Risk" xfId="456"/>
    <cellStyle name="解释性文本 5" xfId="457"/>
    <cellStyle name="Accent3 7" xfId="458"/>
    <cellStyle name="差 2" xfId="459"/>
    <cellStyle name="解释性文本 6" xfId="460"/>
    <cellStyle name="Accent3 8" xfId="461"/>
    <cellStyle name="差 3" xfId="462"/>
    <cellStyle name="百分比 2" xfId="463"/>
    <cellStyle name="常规 2 7 3 2" xfId="464"/>
    <cellStyle name="解释性文本 7" xfId="465"/>
    <cellStyle name="Accent3 9" xfId="466"/>
    <cellStyle name="差 4" xfId="467"/>
    <cellStyle name="Accent4" xfId="468"/>
    <cellStyle name="百分比 2 2 2" xfId="469"/>
    <cellStyle name="Accent4 - 20%" xfId="470"/>
    <cellStyle name="差 4 2 2" xfId="471"/>
    <cellStyle name="百分比 2 2 2 2" xfId="472"/>
    <cellStyle name="常规 2 4 2 4" xfId="473"/>
    <cellStyle name="Accent4 - 20% 2" xfId="474"/>
    <cellStyle name="百分比 2 2 2 2 2" xfId="475"/>
    <cellStyle name="Accent4 - 20% 2 2" xfId="476"/>
    <cellStyle name="强调 2 2" xfId="477"/>
    <cellStyle name="百分比 2 2 2 3" xfId="478"/>
    <cellStyle name="Accent4 - 20% 3" xfId="479"/>
    <cellStyle name="百分比 2 4 2" xfId="480"/>
    <cellStyle name="输入 4" xfId="481"/>
    <cellStyle name="Accent4 - 40%" xfId="482"/>
    <cellStyle name="Accent6 - 40%" xfId="483"/>
    <cellStyle name="百分比 2 4 2 2" xfId="484"/>
    <cellStyle name="常规 3 3" xfId="485"/>
    <cellStyle name="输入 4 2" xfId="486"/>
    <cellStyle name="Accent4 - 40% 2" xfId="487"/>
    <cellStyle name="商品名称 4" xfId="488"/>
    <cellStyle name="Accent6 - 40% 2" xfId="489"/>
    <cellStyle name="常规 3 3 2" xfId="490"/>
    <cellStyle name="输入 4 2 2" xfId="491"/>
    <cellStyle name="Accent4 - 40% 2 2" xfId="492"/>
    <cellStyle name="常规 3 4" xfId="493"/>
    <cellStyle name="好_2011年市本级预算（1月17日人代会通过）" xfId="494"/>
    <cellStyle name="输入 4 3" xfId="495"/>
    <cellStyle name="Accent4 - 40% 3" xfId="496"/>
    <cellStyle name="Accent4 - 60% 2" xfId="497"/>
    <cellStyle name="标题 7 4" xfId="498"/>
    <cellStyle name="Accent4 - 60% 2 2" xfId="499"/>
    <cellStyle name="PSSpacer" xfId="500"/>
    <cellStyle name="Accent4 - 60% 3" xfId="501"/>
    <cellStyle name="Accent4 2" xfId="502"/>
    <cellStyle name="Accent6" xfId="503"/>
    <cellStyle name="New Times Roman" xfId="504"/>
    <cellStyle name="Accent4 3" xfId="505"/>
    <cellStyle name="Accent4 4" xfId="506"/>
    <cellStyle name="借出原因" xfId="507"/>
    <cellStyle name="PSHeading 5" xfId="508"/>
    <cellStyle name="Accent4 4 2" xfId="509"/>
    <cellStyle name="百分比 4 2 2" xfId="510"/>
    <cellStyle name="Accent4 6" xfId="511"/>
    <cellStyle name="常规 2 2 6 2" xfId="512"/>
    <cellStyle name="标题 1 2 2" xfId="513"/>
    <cellStyle name="Accent4 7" xfId="514"/>
    <cellStyle name="标题 1 2 3" xfId="515"/>
    <cellStyle name="Accent4 8" xfId="516"/>
    <cellStyle name="标题 1 2 4" xfId="517"/>
    <cellStyle name="Accent5" xfId="518"/>
    <cellStyle name="差_2012年市本级预算（2012.1.13人代会通过后）" xfId="519"/>
    <cellStyle name="常规 2 3 3 3 2" xfId="520"/>
    <cellStyle name="Accent5 - 20% 2" xfId="521"/>
    <cellStyle name="Accent5 - 20% 2 2" xfId="522"/>
    <cellStyle name="好_11大理 3" xfId="523"/>
    <cellStyle name="好_M01-1 2" xfId="524"/>
    <cellStyle name="Input [yellow] 2 2 2" xfId="525"/>
    <cellStyle name="Accent5 - 20% 3" xfId="526"/>
    <cellStyle name="好 2 2" xfId="527"/>
    <cellStyle name="Accent5 - 40%" xfId="528"/>
    <cellStyle name="常规 12" xfId="529"/>
    <cellStyle name="好 4 2" xfId="530"/>
    <cellStyle name="标题 2 3 3" xfId="531"/>
    <cellStyle name="Accent5 - 60%" xfId="532"/>
    <cellStyle name="常规 12 2" xfId="533"/>
    <cellStyle name="好 4 2 2" xfId="534"/>
    <cellStyle name="Accent5 - 60% 2" xfId="535"/>
    <cellStyle name="Category" xfId="536"/>
    <cellStyle name="Accent5 3" xfId="537"/>
    <cellStyle name="Category 2" xfId="538"/>
    <cellStyle name="标题 2 3" xfId="539"/>
    <cellStyle name="Accent5 3 2" xfId="540"/>
    <cellStyle name="Comma [0]_!!!GO" xfId="541"/>
    <cellStyle name="标题 3 3" xfId="542"/>
    <cellStyle name="Accent5 4 2" xfId="543"/>
    <cellStyle name="Accent5 5" xfId="544"/>
    <cellStyle name="差_0605石屏 2" xfId="545"/>
    <cellStyle name="汇总 2" xfId="546"/>
    <cellStyle name="Accent5 5 2" xfId="547"/>
    <cellStyle name="差_0605石屏 2 2" xfId="548"/>
    <cellStyle name="汇总 2 2" xfId="549"/>
    <cellStyle name="Accent5 7" xfId="550"/>
    <cellStyle name="汇总 4" xfId="551"/>
    <cellStyle name="标题 1 3 3" xfId="552"/>
    <cellStyle name="汇总 5" xfId="553"/>
    <cellStyle name="百分比 2 3 2 2 2" xfId="554"/>
    <cellStyle name="Accent5 8" xfId="555"/>
    <cellStyle name="标题 1 3 4" xfId="556"/>
    <cellStyle name="Accent6 - 20%" xfId="557"/>
    <cellStyle name="Accent6 - 40% 2 2" xfId="558"/>
    <cellStyle name="标题 3 4 4" xfId="559"/>
    <cellStyle name="常规 3 3 3" xfId="560"/>
    <cellStyle name="ColLevel_0" xfId="561"/>
    <cellStyle name="Accent6 - 40% 3" xfId="562"/>
    <cellStyle name="Accent6 - 60% 2" xfId="563"/>
    <cellStyle name="Accent6 - 60% 3" xfId="564"/>
    <cellStyle name="Accent6 8" xfId="565"/>
    <cellStyle name="标题 1 4 4" xfId="566"/>
    <cellStyle name="Comma_!!!GO" xfId="567"/>
    <cellStyle name="百分比 2 4 3" xfId="568"/>
    <cellStyle name="标题 3 3 2" xfId="569"/>
    <cellStyle name="Currency_!!!GO" xfId="570"/>
    <cellStyle name="分级显示列_1_Book1" xfId="571"/>
    <cellStyle name="常规 13" xfId="572"/>
    <cellStyle name="好 4 3" xfId="573"/>
    <cellStyle name="标题 2 3 4" xfId="574"/>
    <cellStyle name="Currency1" xfId="575"/>
    <cellStyle name="常规 2 2 11 2" xfId="576"/>
    <cellStyle name="Date 2" xfId="577"/>
    <cellStyle name="Date 2 2" xfId="578"/>
    <cellStyle name="差_0502通海县 3" xfId="579"/>
    <cellStyle name="Dollar (zero dec)" xfId="580"/>
    <cellStyle name="百分比 5 2" xfId="581"/>
    <cellStyle name="常规 2 3 6" xfId="582"/>
    <cellStyle name="标题 2 2" xfId="583"/>
    <cellStyle name="常规 5 2 2 2" xfId="584"/>
    <cellStyle name="Grey" xfId="585"/>
    <cellStyle name="强调文字颜色 5 2 2" xfId="586"/>
    <cellStyle name="Header1" xfId="587"/>
    <cellStyle name="Header2 2 2" xfId="588"/>
    <cellStyle name="Header2 3" xfId="589"/>
    <cellStyle name="千位分隔 2 4" xfId="590"/>
    <cellStyle name="Input [yellow]" xfId="591"/>
    <cellStyle name="千位分隔 2 4 2" xfId="592"/>
    <cellStyle name="Input [yellow] 2" xfId="593"/>
    <cellStyle name="好_M01-1" xfId="594"/>
    <cellStyle name="Input [yellow] 2 2" xfId="595"/>
    <cellStyle name="Input [yellow] 2 3" xfId="596"/>
    <cellStyle name="常规 4 3 4 2" xfId="597"/>
    <cellStyle name="Input [yellow] 3" xfId="598"/>
    <cellStyle name="Input [yellow] 3 2" xfId="599"/>
    <cellStyle name="强调文字颜色 3 3" xfId="600"/>
    <cellStyle name="常规 2 10" xfId="601"/>
    <cellStyle name="Input Cells" xfId="602"/>
    <cellStyle name="Linked Cells" xfId="603"/>
    <cellStyle name="标题 6 3" xfId="604"/>
    <cellStyle name="Millares [0]_96 Risk" xfId="605"/>
    <cellStyle name="Millares_96 Risk" xfId="606"/>
    <cellStyle name="常规 2 2 2 2" xfId="607"/>
    <cellStyle name="部门 2 2" xfId="608"/>
    <cellStyle name="常规 10 41 2" xfId="609"/>
    <cellStyle name="千位分隔 2 3 2" xfId="610"/>
    <cellStyle name="Milliers [0]_!!!GO" xfId="611"/>
    <cellStyle name="Moneda [0]_96 Risk" xfId="612"/>
    <cellStyle name="数量 3" xfId="613"/>
    <cellStyle name="标题 1 2 2 2" xfId="614"/>
    <cellStyle name="Month" xfId="615"/>
    <cellStyle name="数量 3 2" xfId="616"/>
    <cellStyle name="Month 2" xfId="617"/>
    <cellStyle name="百分比 10" xfId="618"/>
    <cellStyle name="PSHeading 2" xfId="619"/>
    <cellStyle name="no dec" xfId="620"/>
    <cellStyle name="PSHeading 2 2" xfId="621"/>
    <cellStyle name="no dec 2" xfId="622"/>
    <cellStyle name="常规 450" xfId="623"/>
    <cellStyle name="PSHeading 2 2 2" xfId="624"/>
    <cellStyle name="no dec 2 2" xfId="625"/>
    <cellStyle name="PSHeading 2 3" xfId="626"/>
    <cellStyle name="no dec 3" xfId="627"/>
    <cellStyle name="百分比 3 3 2" xfId="628"/>
    <cellStyle name="Normal" xfId="629"/>
    <cellStyle name="Normal - Style1" xfId="630"/>
    <cellStyle name="Normal_!!!GO" xfId="631"/>
    <cellStyle name="百分比 2 5 2" xfId="632"/>
    <cellStyle name="输入 3 3" xfId="633"/>
    <cellStyle name="常规 2 9 3" xfId="634"/>
    <cellStyle name="PSInt" xfId="635"/>
    <cellStyle name="常规 2 4" xfId="636"/>
    <cellStyle name="per.style" xfId="637"/>
    <cellStyle name="t_HVAC Equipment (3)" xfId="638"/>
    <cellStyle name="常规 2 3 4" xfId="639"/>
    <cellStyle name="常规 94" xfId="640"/>
    <cellStyle name="Percent [2] 2" xfId="641"/>
    <cellStyle name="Percent_!!!GO" xfId="642"/>
    <cellStyle name="标题 5" xfId="643"/>
    <cellStyle name="解释性文本 2 3" xfId="644"/>
    <cellStyle name="百分比 8" xfId="645"/>
    <cellStyle name="常规 2 3 2 3 2" xfId="646"/>
    <cellStyle name="Pourcentage_pldt" xfId="647"/>
    <cellStyle name="强调文字颜色 4 2" xfId="648"/>
    <cellStyle name="PSChar 2" xfId="649"/>
    <cellStyle name="PSHeading 3 3" xfId="650"/>
    <cellStyle name="编号 2 2" xfId="651"/>
    <cellStyle name="PSDate" xfId="652"/>
    <cellStyle name="编号 2 2 2" xfId="653"/>
    <cellStyle name="PSDate 2" xfId="654"/>
    <cellStyle name="标题 4 4 2 2" xfId="655"/>
    <cellStyle name="PSDec" xfId="656"/>
    <cellStyle name="编号 4" xfId="657"/>
    <cellStyle name="常规 16 2" xfId="658"/>
    <cellStyle name="PSDec 2" xfId="659"/>
    <cellStyle name="常规 10" xfId="660"/>
    <cellStyle name="PSHeading" xfId="661"/>
    <cellStyle name="常规 451" xfId="662"/>
    <cellStyle name="PSHeading 2 2 3" xfId="663"/>
    <cellStyle name="PSHeading 2 4" xfId="664"/>
    <cellStyle name="百分比 11" xfId="665"/>
    <cellStyle name="常规 6 2 2" xfId="666"/>
    <cellStyle name="PSHeading 3" xfId="667"/>
    <cellStyle name="常规 2 9 3 2" xfId="668"/>
    <cellStyle name="PSInt 2" xfId="669"/>
    <cellStyle name="常规 2 4 2" xfId="670"/>
    <cellStyle name="输入 3" xfId="671"/>
    <cellStyle name="常规 2 9" xfId="672"/>
    <cellStyle name="PSSpacer 2" xfId="673"/>
    <cellStyle name="sstot 2" xfId="674"/>
    <cellStyle name="Standard_AREAS" xfId="675"/>
    <cellStyle name="强调文字颜色 4 3 2" xfId="676"/>
    <cellStyle name="t 2" xfId="677"/>
    <cellStyle name="t_HVAC Equipment (3) 2" xfId="678"/>
    <cellStyle name="常规 2 3 4 2" xfId="679"/>
    <cellStyle name="百分比 2 11" xfId="680"/>
    <cellStyle name="千位分隔 2 2" xfId="681"/>
    <cellStyle name="百分比 2 3 5" xfId="682"/>
    <cellStyle name="常规 2 17" xfId="683"/>
    <cellStyle name="百分比 2 11 2" xfId="684"/>
    <cellStyle name="千位分隔 3" xfId="685"/>
    <cellStyle name="标题 4 2" xfId="686"/>
    <cellStyle name="解释性文本 2 2 2" xfId="687"/>
    <cellStyle name="百分比 7 2" xfId="688"/>
    <cellStyle name="百分比 2 12" xfId="689"/>
    <cellStyle name="标题 10" xfId="690"/>
    <cellStyle name="差 4 2" xfId="691"/>
    <cellStyle name="百分比 2 2" xfId="692"/>
    <cellStyle name="百分比 2 2 3" xfId="693"/>
    <cellStyle name="百分比 2 2 3 2" xfId="694"/>
    <cellStyle name="百分比 2 3" xfId="695"/>
    <cellStyle name="百分比 2 3 2" xfId="696"/>
    <cellStyle name="常规 2 14" xfId="697"/>
    <cellStyle name="百分比 2 3 2 2" xfId="698"/>
    <cellStyle name="常规 2 14 2" xfId="699"/>
    <cellStyle name="百分比 2 3 2 3" xfId="700"/>
    <cellStyle name="百分比 2 3 3" xfId="701"/>
    <cellStyle name="常规 2 15" xfId="702"/>
    <cellStyle name="百分比 2 3 3 2" xfId="703"/>
    <cellStyle name="百分比 2 4" xfId="704"/>
    <cellStyle name="百分比 2 4 3 2" xfId="705"/>
    <cellStyle name="百分比 2 4 4" xfId="706"/>
    <cellStyle name="百分比 2 5" xfId="707"/>
    <cellStyle name="百分比 2 6" xfId="708"/>
    <cellStyle name="常规 15 2" xfId="709"/>
    <cellStyle name="标题 2 2 2" xfId="710"/>
    <cellStyle name="百分比 2 7" xfId="711"/>
    <cellStyle name="常规 15 3" xfId="712"/>
    <cellStyle name="好 3 2" xfId="713"/>
    <cellStyle name="标题 2 2 3" xfId="714"/>
    <cellStyle name="百分比 2 8" xfId="715"/>
    <cellStyle name="百分比 3" xfId="716"/>
    <cellStyle name="百分比 3 2" xfId="717"/>
    <cellStyle name="百分比 3 2 2" xfId="718"/>
    <cellStyle name="百分比 3 3" xfId="719"/>
    <cellStyle name="编号 2" xfId="720"/>
    <cellStyle name="百分比 3 4" xfId="721"/>
    <cellStyle name="百分比 4 2" xfId="722"/>
    <cellStyle name="常规 2 2 6" xfId="723"/>
    <cellStyle name="标题 1 2" xfId="724"/>
    <cellStyle name="百分比 6 2" xfId="725"/>
    <cellStyle name="标题 3 2" xfId="726"/>
    <cellStyle name="标题 5 2" xfId="727"/>
    <cellStyle name="百分比 8 2" xfId="728"/>
    <cellStyle name="标题 6" xfId="729"/>
    <cellStyle name="解释性文本 2 4" xfId="730"/>
    <cellStyle name="百分比 9" xfId="731"/>
    <cellStyle name="标题 6 2" xfId="732"/>
    <cellStyle name="百分比 9 2" xfId="733"/>
    <cellStyle name="标题1 4" xfId="734"/>
    <cellStyle name="捠壿_Region Orders (2)" xfId="735"/>
    <cellStyle name="编号 2 3" xfId="736"/>
    <cellStyle name="编号 3" xfId="737"/>
    <cellStyle name="汇总 3 2" xfId="738"/>
    <cellStyle name="标题 1 3 2 2" xfId="739"/>
    <cellStyle name="标题 1 5 3" xfId="740"/>
    <cellStyle name="后继超级链接 3" xfId="741"/>
    <cellStyle name="标题 2 4 2" xfId="742"/>
    <cellStyle name="常规 17 3" xfId="743"/>
    <cellStyle name="标题 1 7" xfId="744"/>
    <cellStyle name="常规 11" xfId="745"/>
    <cellStyle name="标题 2 3 2" xfId="746"/>
    <cellStyle name="常规 11 2" xfId="747"/>
    <cellStyle name="标题 2 3 2 2" xfId="748"/>
    <cellStyle name="标题 2 4" xfId="749"/>
    <cellStyle name="标题 2 4 2 2" xfId="750"/>
    <cellStyle name="标题 3 2 2 2" xfId="751"/>
    <cellStyle name="好 5 2" xfId="752"/>
    <cellStyle name="标题 2 4 3" xfId="753"/>
    <cellStyle name="好 5 3" xfId="754"/>
    <cellStyle name="标题 2 4 4" xfId="755"/>
    <cellStyle name="标题 2 5" xfId="756"/>
    <cellStyle name="常规 18 3" xfId="757"/>
    <cellStyle name="标题 2 7" xfId="758"/>
    <cellStyle name="标题 2 5 2" xfId="759"/>
    <cellStyle name="标题 2 5 3" xfId="760"/>
    <cellStyle name="常规 18 2" xfId="761"/>
    <cellStyle name="常规 5 42" xfId="762"/>
    <cellStyle name="标题 2 6" xfId="763"/>
    <cellStyle name="标题 3 2 2" xfId="764"/>
    <cellStyle name="好 5" xfId="765"/>
    <cellStyle name="标题 3 2 3" xfId="766"/>
    <cellStyle name="好 6" xfId="767"/>
    <cellStyle name="标题 3 4 3" xfId="768"/>
    <cellStyle name="标题 3 3 2 2" xfId="769"/>
    <cellStyle name="标题 3 3 3" xfId="770"/>
    <cellStyle name="商品名称 3 2" xfId="771"/>
    <cellStyle name="标题 3 3 4" xfId="772"/>
    <cellStyle name="标题 3 4" xfId="773"/>
    <cellStyle name="标题 3 4 2" xfId="774"/>
    <cellStyle name="标题 4 4 3" xfId="775"/>
    <cellStyle name="标题 3 4 2 2" xfId="776"/>
    <cellStyle name="标题 3 5" xfId="777"/>
    <cellStyle name="标题 3 5 2" xfId="778"/>
    <cellStyle name="常规 9" xfId="779"/>
    <cellStyle name="标题 3 5 3" xfId="780"/>
    <cellStyle name="常规 19 2" xfId="781"/>
    <cellStyle name="标题 3 6" xfId="782"/>
    <cellStyle name="常规 19 3" xfId="783"/>
    <cellStyle name="数量 2 2 2" xfId="784"/>
    <cellStyle name="标题 3 7" xfId="785"/>
    <cellStyle name="千位分隔 3 2" xfId="786"/>
    <cellStyle name="标题 4 2 2" xfId="787"/>
    <cellStyle name="千位分隔 3 2 2" xfId="788"/>
    <cellStyle name="标题 4 2 2 2" xfId="789"/>
    <cellStyle name="千位分隔 3 3" xfId="790"/>
    <cellStyle name="标题 4 2 3" xfId="791"/>
    <cellStyle name="标题 4 2 4" xfId="792"/>
    <cellStyle name="千位分隔 4" xfId="793"/>
    <cellStyle name="标题 4 3" xfId="794"/>
    <cellStyle name="千位分隔 4 2" xfId="795"/>
    <cellStyle name="标题 4 3 2" xfId="796"/>
    <cellStyle name="千位分隔 4 2 2" xfId="797"/>
    <cellStyle name="标题 4 3 2 2" xfId="798"/>
    <cellStyle name="标题 4 3 3" xfId="799"/>
    <cellStyle name="标题 4 3 4" xfId="800"/>
    <cellStyle name="千位分隔 5 2" xfId="801"/>
    <cellStyle name="标题 4 4 2" xfId="802"/>
    <cellStyle name="标题 4 4 4" xfId="803"/>
    <cellStyle name="千位分隔 6" xfId="804"/>
    <cellStyle name="标题 4 5" xfId="805"/>
    <cellStyle name="差_1110洱源" xfId="806"/>
    <cellStyle name="常规 25 2" xfId="807"/>
    <cellStyle name="千位分隔 7" xfId="808"/>
    <cellStyle name="标题 4 6" xfId="809"/>
    <cellStyle name="千位分隔 8" xfId="810"/>
    <cellStyle name="标题 4 7" xfId="811"/>
    <cellStyle name="标题 5 2 2" xfId="812"/>
    <cellStyle name="标题 5 3" xfId="813"/>
    <cellStyle name="标题 6 4" xfId="814"/>
    <cellStyle name="标题 7" xfId="815"/>
    <cellStyle name="标题 7 2" xfId="816"/>
    <cellStyle name="标题 7 2 2" xfId="817"/>
    <cellStyle name="标题 7 3" xfId="818"/>
    <cellStyle name="标题 8" xfId="819"/>
    <cellStyle name="标题 8 2" xfId="820"/>
    <cellStyle name="常规 2 7" xfId="821"/>
    <cellStyle name="输入 2" xfId="822"/>
    <cellStyle name="标题 8 3" xfId="823"/>
    <cellStyle name="常规 2 8" xfId="824"/>
    <cellStyle name="标题 9" xfId="825"/>
    <cellStyle name="常规 2 2 2 2 2 2" xfId="826"/>
    <cellStyle name="标题1" xfId="827"/>
    <cellStyle name="标题1 2" xfId="828"/>
    <cellStyle name="标题1 2 2" xfId="829"/>
    <cellStyle name="好_0605石屏 3" xfId="830"/>
    <cellStyle name="标题1 2 2 2" xfId="831"/>
    <cellStyle name="标题1 2 3" xfId="832"/>
    <cellStyle name="差 5 2" xfId="833"/>
    <cellStyle name="标题1 3" xfId="834"/>
    <cellStyle name="标题1 3 2" xfId="835"/>
    <cellStyle name="表标题" xfId="836"/>
    <cellStyle name="表标题 2" xfId="837"/>
    <cellStyle name="常规 2 2" xfId="838"/>
    <cellStyle name="部门" xfId="839"/>
    <cellStyle name="常规 2 2 2" xfId="840"/>
    <cellStyle name="部门 2" xfId="841"/>
    <cellStyle name="常规 10 41" xfId="842"/>
    <cellStyle name="常规 2 2 2 2 2" xfId="843"/>
    <cellStyle name="部门 2 2 2" xfId="844"/>
    <cellStyle name="常规 2 2 2 3" xfId="845"/>
    <cellStyle name="部门 2 3" xfId="846"/>
    <cellStyle name="常规 2 2 3" xfId="847"/>
    <cellStyle name="部门 3" xfId="848"/>
    <cellStyle name="解释性文本 5 2" xfId="849"/>
    <cellStyle name="差 2 2" xfId="850"/>
    <cellStyle name="差 2 2 2" xfId="851"/>
    <cellStyle name="解释性文本 5 3" xfId="852"/>
    <cellStyle name="差 2 3" xfId="853"/>
    <cellStyle name="差 2 4" xfId="854"/>
    <cellStyle name="差 3 2" xfId="855"/>
    <cellStyle name="差_0605石屏县" xfId="856"/>
    <cellStyle name="警告文本 6" xfId="857"/>
    <cellStyle name="差 3 2 2" xfId="858"/>
    <cellStyle name="差 3 3" xfId="859"/>
    <cellStyle name="差 3 4" xfId="860"/>
    <cellStyle name="差 4 3" xfId="861"/>
    <cellStyle name="差 4 4" xfId="862"/>
    <cellStyle name="差 5" xfId="863"/>
    <cellStyle name="差 5 3" xfId="864"/>
    <cellStyle name="差 6" xfId="865"/>
    <cellStyle name="差_0502通海县 2 2" xfId="866"/>
    <cellStyle name="常规 5 2 3" xfId="867"/>
    <cellStyle name="差 8" xfId="868"/>
    <cellStyle name="差_0502通海县" xfId="869"/>
    <cellStyle name="差_0502通海县 2" xfId="870"/>
    <cellStyle name="差_0605石屏县 2" xfId="871"/>
    <cellStyle name="差_0605石屏县 2 2" xfId="872"/>
    <cellStyle name="差_0605石屏县 3" xfId="873"/>
    <cellStyle name="差_1110洱源 2 2" xfId="874"/>
    <cellStyle name="差_11大理" xfId="875"/>
    <cellStyle name="差_11大理 2" xfId="876"/>
    <cellStyle name="差_11大理 3" xfId="877"/>
    <cellStyle name="常规 2 2 3 2 2" xfId="878"/>
    <cellStyle name="差_2007年地州资金往来对账表" xfId="879"/>
    <cellStyle name="差_2007年地州资金往来对账表 2" xfId="880"/>
    <cellStyle name="差_2007年地州资金往来对账表 2 2" xfId="881"/>
    <cellStyle name="差_2007年地州资金往来对账表 3" xfId="882"/>
    <cellStyle name="差_2008年地州对账表(国库资金）" xfId="883"/>
    <cellStyle name="常规 28" xfId="884"/>
    <cellStyle name="差_2008年地州对账表(国库资金） 2" xfId="885"/>
    <cellStyle name="适中 3" xfId="886"/>
    <cellStyle name="差_2008年地州对账表(国库资金） 2 2" xfId="887"/>
    <cellStyle name="强调文字颜色 1 2" xfId="888"/>
    <cellStyle name="差_2011年市本级预算（1月17日人代会通过）" xfId="889"/>
    <cellStyle name="常规 2 2 2 4 2" xfId="890"/>
    <cellStyle name="差_Book1" xfId="891"/>
    <cellStyle name="输入 3 2" xfId="892"/>
    <cellStyle name="差_M01-1" xfId="893"/>
    <cellStyle name="常规 2 9 2" xfId="894"/>
    <cellStyle name="常规 2 3" xfId="895"/>
    <cellStyle name="昗弨_Pacific Region P&amp;L" xfId="896"/>
    <cellStyle name="输入 3 2 2" xfId="897"/>
    <cellStyle name="差_M01-1 2" xfId="898"/>
    <cellStyle name="常规 2 9 2 2" xfId="899"/>
    <cellStyle name="常规 2 3 2" xfId="900"/>
    <cellStyle name="常规 2 3 2 2" xfId="901"/>
    <cellStyle name="差_M01-1 2 2" xfId="902"/>
    <cellStyle name="常规 2 3 3" xfId="903"/>
    <cellStyle name="差_M01-1 3" xfId="904"/>
    <cellStyle name="差_临沧市本级2012年项目支出表" xfId="905"/>
    <cellStyle name="常规 10 2" xfId="906"/>
    <cellStyle name="常规 10 2 2" xfId="907"/>
    <cellStyle name="常规 3 3 2 3" xfId="908"/>
    <cellStyle name="常规 10 2 2 2" xfId="909"/>
    <cellStyle name="汇总 6 2" xfId="910"/>
    <cellStyle name="常规 10 2 3" xfId="911"/>
    <cellStyle name="常规 10 2_报预算局：2016年云南省及省本级1-7月社保基金预算执行情况表（0823）" xfId="912"/>
    <cellStyle name="常规 10 3" xfId="913"/>
    <cellStyle name="常规 11 2 2" xfId="914"/>
    <cellStyle name="常规 11 3" xfId="915"/>
    <cellStyle name="常规 11 3 2" xfId="916"/>
    <cellStyle name="常规 430" xfId="917"/>
    <cellStyle name="注释 4 3" xfId="918"/>
    <cellStyle name="常规 11 3 2 2" xfId="919"/>
    <cellStyle name="常规 18" xfId="920"/>
    <cellStyle name="常规 23" xfId="921"/>
    <cellStyle name="常规 430 2" xfId="922"/>
    <cellStyle name="常规 13 2" xfId="923"/>
    <cellStyle name="常规 14" xfId="924"/>
    <cellStyle name="好 4 4" xfId="925"/>
    <cellStyle name="常规 14 2" xfId="926"/>
    <cellStyle name="检查单元格 2 2 2" xfId="927"/>
    <cellStyle name="常规 16" xfId="928"/>
    <cellStyle name="常规 21" xfId="929"/>
    <cellStyle name="常规 4 2 2 2 2" xfId="930"/>
    <cellStyle name="常规 6 4 2" xfId="931"/>
    <cellStyle name="分级显示行_1_Book1" xfId="932"/>
    <cellStyle name="注释 4 2" xfId="933"/>
    <cellStyle name="常规 17" xfId="934"/>
    <cellStyle name="常规 22" xfId="935"/>
    <cellStyle name="常规 18 2 2" xfId="936"/>
    <cellStyle name="常规 5 42 2" xfId="937"/>
    <cellStyle name="注释 4 4" xfId="938"/>
    <cellStyle name="常规 19" xfId="939"/>
    <cellStyle name="常规 24" xfId="940"/>
    <cellStyle name="常规 19 10" xfId="941"/>
    <cellStyle name="常规 19 2 2" xfId="942"/>
    <cellStyle name="适中 3 3" xfId="943"/>
    <cellStyle name="强调文字颜色 3 3 2" xfId="944"/>
    <cellStyle name="常规 2 10 2" xfId="945"/>
    <cellStyle name="常规 2 11" xfId="946"/>
    <cellStyle name="适中 4 3" xfId="947"/>
    <cellStyle name="常规 2 11 2" xfId="948"/>
    <cellStyle name="常规 2 12" xfId="949"/>
    <cellStyle name="常规 2 13" xfId="950"/>
    <cellStyle name="常规 2 13 2" xfId="951"/>
    <cellStyle name="常规 2 2 2 2 3" xfId="952"/>
    <cellStyle name="常规 2 2 3 3 2" xfId="953"/>
    <cellStyle name="常规 2 2 5" xfId="954"/>
    <cellStyle name="数量" xfId="955"/>
    <cellStyle name="常规 2 3 2 2 2" xfId="956"/>
    <cellStyle name="数量 2" xfId="957"/>
    <cellStyle name="常规 2 3 2 2 2 2" xfId="958"/>
    <cellStyle name="常规 2 3 2 2 3" xfId="959"/>
    <cellStyle name="常规 2 3 2 3" xfId="960"/>
    <cellStyle name="常规 2 3 5" xfId="961"/>
    <cellStyle name="常规 2 3 5 2" xfId="962"/>
    <cellStyle name="常规 2 4 2 2" xfId="963"/>
    <cellStyle name="好 3" xfId="964"/>
    <cellStyle name="常规 2 4 2 2 2" xfId="965"/>
    <cellStyle name="输出 2 2 2" xfId="966"/>
    <cellStyle name="常规 2 4 2 3" xfId="967"/>
    <cellStyle name="常规 2 4 2 3 2" xfId="968"/>
    <cellStyle name="常规 2 4 3" xfId="969"/>
    <cellStyle name="常规 2 4 3 2" xfId="970"/>
    <cellStyle name="常规 2 4 4" xfId="971"/>
    <cellStyle name="常规 2 4 4 2" xfId="972"/>
    <cellStyle name="常规 7 2 2" xfId="973"/>
    <cellStyle name="常规 2 4 5" xfId="974"/>
    <cellStyle name="输入 3 4" xfId="975"/>
    <cellStyle name="常规 2 9 4" xfId="976"/>
    <cellStyle name="好_2008年地州对账表(国库资金） 2" xfId="977"/>
    <cellStyle name="常规 2 5" xfId="978"/>
    <cellStyle name="商品名称 2 3" xfId="979"/>
    <cellStyle name="好 8" xfId="980"/>
    <cellStyle name="好_2008年地州对账表(国库资金） 2 2" xfId="981"/>
    <cellStyle name="常规 2 5 2" xfId="982"/>
    <cellStyle name="检查单元格 6" xfId="983"/>
    <cellStyle name="常规 2 5 2 2" xfId="984"/>
    <cellStyle name="常规 2 5 2 2 2" xfId="985"/>
    <cellStyle name="输出 3 2 2" xfId="986"/>
    <cellStyle name="检查单元格 7" xfId="987"/>
    <cellStyle name="常规 2 5 2 3" xfId="988"/>
    <cellStyle name="常规 2 5 5" xfId="989"/>
    <cellStyle name="好_Book1_1" xfId="990"/>
    <cellStyle name="千位分隔 2" xfId="991"/>
    <cellStyle name="常规 7 3 2" xfId="992"/>
    <cellStyle name="好_2008年地州对账表(国库资金） 3" xfId="993"/>
    <cellStyle name="常规 2 6" xfId="994"/>
    <cellStyle name="常规 2 6 2" xfId="995"/>
    <cellStyle name="常规 2 6 2 2" xfId="996"/>
    <cellStyle name="常规 2 6 2 2 2" xfId="997"/>
    <cellStyle name="常规 2 6 3 2" xfId="998"/>
    <cellStyle name="检查单元格 3 2 2" xfId="999"/>
    <cellStyle name="常规 2 6 4" xfId="1000"/>
    <cellStyle name="常规 2 6 4 2" xfId="1001"/>
    <cellStyle name="常规 2 7 3" xfId="1002"/>
    <cellStyle name="输入 2 2" xfId="1003"/>
    <cellStyle name="常规 2 8 2" xfId="1004"/>
    <cellStyle name="常规 25" xfId="1005"/>
    <cellStyle name="常规 30" xfId="1006"/>
    <cellStyle name="常规 26" xfId="1007"/>
    <cellStyle name="常规 31" xfId="1008"/>
    <cellStyle name="常规 27" xfId="1009"/>
    <cellStyle name="常规 32" xfId="1010"/>
    <cellStyle name="常规 29" xfId="1011"/>
    <cellStyle name="汇总 3 2 2 2" xfId="1012"/>
    <cellStyle name="输出 4 2" xfId="1013"/>
    <cellStyle name="常规 3" xfId="1014"/>
    <cellStyle name="输出 4 2 2" xfId="1015"/>
    <cellStyle name="常规 3 2" xfId="1016"/>
    <cellStyle name="适中 4" xfId="1017"/>
    <cellStyle name="常规 3 2 2" xfId="1018"/>
    <cellStyle name="适中 4 2" xfId="1019"/>
    <cellStyle name="常规 3 2 2 2" xfId="1020"/>
    <cellStyle name="适中 6" xfId="1021"/>
    <cellStyle name="常规 3 2 4" xfId="1022"/>
    <cellStyle name="常规 3 2 4 2" xfId="1023"/>
    <cellStyle name="常规 3 3 2 2" xfId="1024"/>
    <cellStyle name="常规 3 3 2 2 2" xfId="1025"/>
    <cellStyle name="常规 3 3 3 2" xfId="1026"/>
    <cellStyle name="常规_2007年云南省向人大报送政府收支预算表格式编制过程表 2" xfId="1027"/>
    <cellStyle name="常规 3 3 4" xfId="1028"/>
    <cellStyle name="强调 3" xfId="1029"/>
    <cellStyle name="常规 3 3 4 2" xfId="1030"/>
    <cellStyle name="常规 3 4 2" xfId="1031"/>
    <cellStyle name="检查单元格 2 4" xfId="1032"/>
    <cellStyle name="常规 3 4 2 2" xfId="1033"/>
    <cellStyle name="常规 3 5" xfId="1034"/>
    <cellStyle name="常规 3 5 2" xfId="1035"/>
    <cellStyle name="常规 3 6" xfId="1036"/>
    <cellStyle name="常规 3 6 2" xfId="1037"/>
    <cellStyle name="常规 3 7" xfId="1038"/>
    <cellStyle name="常规 3 8" xfId="1039"/>
    <cellStyle name="常规 3_Book1" xfId="1040"/>
    <cellStyle name="输出 4 3" xfId="1041"/>
    <cellStyle name="常规 4" xfId="1042"/>
    <cellStyle name="常规 4 2" xfId="1043"/>
    <cellStyle name="常规 4 2 2" xfId="1044"/>
    <cellStyle name="常规 4 4" xfId="1045"/>
    <cellStyle name="常规 4 2 2 2" xfId="1046"/>
    <cellStyle name="常规 6 4" xfId="1047"/>
    <cellStyle name="常规 4 2 3" xfId="1048"/>
    <cellStyle name="常规 4 5" xfId="1049"/>
    <cellStyle name="常规 4 2 3 2" xfId="1050"/>
    <cellStyle name="常规 7 4" xfId="1051"/>
    <cellStyle name="常规 4 2 4" xfId="1052"/>
    <cellStyle name="常规 4 6" xfId="1053"/>
    <cellStyle name="常规 4 2 4 2" xfId="1054"/>
    <cellStyle name="常规 4 6 2" xfId="1055"/>
    <cellStyle name="常规 439" xfId="1056"/>
    <cellStyle name="常规 444" xfId="1057"/>
    <cellStyle name="常规 8 4" xfId="1058"/>
    <cellStyle name="常规 4 2 5" xfId="1059"/>
    <cellStyle name="常规 4 7" xfId="1060"/>
    <cellStyle name="常规 4 3" xfId="1061"/>
    <cellStyle name="常规 4 3 2" xfId="1062"/>
    <cellStyle name="常规 5 4" xfId="1063"/>
    <cellStyle name="常规 4 3 2 2" xfId="1064"/>
    <cellStyle name="常规 5 4 2" xfId="1065"/>
    <cellStyle name="好_0605石屏" xfId="1066"/>
    <cellStyle name="常规 4 3 2 2 2" xfId="1067"/>
    <cellStyle name="常规 4 3 2 3" xfId="1068"/>
    <cellStyle name="常规 4 3 3" xfId="1069"/>
    <cellStyle name="常规 5 5" xfId="1070"/>
    <cellStyle name="常规 4 3 3 2" xfId="1071"/>
    <cellStyle name="常规 4 3 4" xfId="1072"/>
    <cellStyle name="常规 431" xfId="1073"/>
    <cellStyle name="链接单元格 2" xfId="1074"/>
    <cellStyle name="常规 432" xfId="1075"/>
    <cellStyle name="常规 448" xfId="1076"/>
    <cellStyle name="好_1110洱源 2 2" xfId="1077"/>
    <cellStyle name="常规 449" xfId="1078"/>
    <cellStyle name="常规 451 2" xfId="1079"/>
    <cellStyle name="常规 452" xfId="1080"/>
    <cellStyle name="常规 5 2 3 2" xfId="1081"/>
    <cellStyle name="常规 5 2 4" xfId="1082"/>
    <cellStyle name="常规 5 3 2" xfId="1083"/>
    <cellStyle name="常规 6 3" xfId="1084"/>
    <cellStyle name="常规 6 3 2" xfId="1085"/>
    <cellStyle name="常规 6 3 2 2" xfId="1086"/>
    <cellStyle name="常规 6 3 3" xfId="1087"/>
    <cellStyle name="常规 7" xfId="1088"/>
    <cellStyle name="常规 7 2" xfId="1089"/>
    <cellStyle name="常规 8" xfId="1090"/>
    <cellStyle name="注释 7" xfId="1091"/>
    <cellStyle name="常规 9 2 2" xfId="1092"/>
    <cellStyle name="常规 9 2 2 2" xfId="1093"/>
    <cellStyle name="注释 8" xfId="1094"/>
    <cellStyle name="常规 9 2 3" xfId="1095"/>
    <cellStyle name="常规 9 3 2" xfId="1096"/>
    <cellStyle name="常规 9 4" xfId="1097"/>
    <cellStyle name="常规 9 5" xfId="1098"/>
    <cellStyle name="常规 95" xfId="1099"/>
    <cellStyle name="超级链接 3" xfId="1100"/>
    <cellStyle name="超链接 2" xfId="1101"/>
    <cellStyle name="超链接 2 2" xfId="1102"/>
    <cellStyle name="超链接 2 2 2" xfId="1103"/>
    <cellStyle name="超链接 3" xfId="1104"/>
    <cellStyle name="超链接 3 2" xfId="1105"/>
    <cellStyle name="超链接 4" xfId="1106"/>
    <cellStyle name="超链接 4 2" xfId="1107"/>
    <cellStyle name="好 2" xfId="1108"/>
    <cellStyle name="好 4" xfId="1109"/>
    <cellStyle name="好_0502通海县 2" xfId="1110"/>
    <cellStyle name="好_0502通海县 2 2" xfId="1111"/>
    <cellStyle name="好_0605石屏 2 2" xfId="1112"/>
    <cellStyle name="好_0605石屏县" xfId="1113"/>
    <cellStyle name="好_0605石屏县 2" xfId="1114"/>
    <cellStyle name="好_0605石屏县 3" xfId="1115"/>
    <cellStyle name="好_1110洱源" xfId="1116"/>
    <cellStyle name="解释性文本 4 3" xfId="1117"/>
    <cellStyle name="好_1110洱源 2" xfId="1118"/>
    <cellStyle name="解释性文本 4 4" xfId="1119"/>
    <cellStyle name="好_1110洱源 3" xfId="1120"/>
    <cellStyle name="好_11大理 2" xfId="1121"/>
    <cellStyle name="好_11大理 2 2" xfId="1122"/>
    <cellStyle name="好_2007年地州资金往来对账表" xfId="1123"/>
    <cellStyle name="好_2007年地州资金往来对账表 2" xfId="1124"/>
    <cellStyle name="好_2007年地州资金往来对账表 2 2" xfId="1125"/>
    <cellStyle name="好_2013年市本级预算（汇总调整公式1）12.20" xfId="1126"/>
    <cellStyle name="好_Book1" xfId="1127"/>
    <cellStyle name="好_Book1 2" xfId="1128"/>
    <cellStyle name="好_M01-1 2 2" xfId="1129"/>
    <cellStyle name="好_临沧市本级2012年项目支出表" xfId="1130"/>
    <cellStyle name="后继超级链接" xfId="1131"/>
    <cellStyle name="后继超级链接 2" xfId="1132"/>
    <cellStyle name="后继超级链接 2 2" xfId="1133"/>
    <cellStyle name="汇总 2 2 2" xfId="1134"/>
    <cellStyle name="汇总 8" xfId="1135"/>
    <cellStyle name="汇总 2 2 2 2" xfId="1136"/>
    <cellStyle name="警告文本 2 2 2" xfId="1137"/>
    <cellStyle name="汇总 2 2 3" xfId="1138"/>
    <cellStyle name="检查单元格 2" xfId="1139"/>
    <cellStyle name="汇总 2 3" xfId="1140"/>
    <cellStyle name="检查单元格 2 2" xfId="1141"/>
    <cellStyle name="汇总 2 3 2" xfId="1142"/>
    <cellStyle name="检查单元格 3" xfId="1143"/>
    <cellStyle name="汇总 2 4" xfId="1144"/>
    <cellStyle name="检查单元格 3 2" xfId="1145"/>
    <cellStyle name="汇总 2 4 2" xfId="1146"/>
    <cellStyle name="检查单元格 4" xfId="1147"/>
    <cellStyle name="汇总 2 5" xfId="1148"/>
    <cellStyle name="汇总 3 2 2" xfId="1149"/>
    <cellStyle name="警告文本 3 2 2" xfId="1150"/>
    <cellStyle name="汇总 3 2 3" xfId="1151"/>
    <cellStyle name="汇总 3 3 2" xfId="1152"/>
    <cellStyle name="汇总 3 4" xfId="1153"/>
    <cellStyle name="汇总 3 4 2" xfId="1154"/>
    <cellStyle name="汇总 3 5" xfId="1155"/>
    <cellStyle name="汇总 4 2" xfId="1156"/>
    <cellStyle name="汇总 4 2 2" xfId="1157"/>
    <cellStyle name="汇总 4 2 2 2" xfId="1158"/>
    <cellStyle name="警告文本 4 2 2" xfId="1159"/>
    <cellStyle name="汇总 4 2 3" xfId="1160"/>
    <cellStyle name="汇总 4 3" xfId="1161"/>
    <cellStyle name="汇总 4 3 2" xfId="1162"/>
    <cellStyle name="汇总 4 4" xfId="1163"/>
    <cellStyle name="汇总 4 4 2" xfId="1164"/>
    <cellStyle name="汇总 4 5" xfId="1165"/>
    <cellStyle name="汇总 5 2" xfId="1166"/>
    <cellStyle name="汇总 5 2 2" xfId="1167"/>
    <cellStyle name="汇总 5 3" xfId="1168"/>
    <cellStyle name="汇总 5 3 2" xfId="1169"/>
    <cellStyle name="千分位_97-917" xfId="1170"/>
    <cellStyle name="汇总 5 4" xfId="1171"/>
    <cellStyle name="汇总 7 2" xfId="1172"/>
    <cellStyle name="汇总 8 2" xfId="1173"/>
    <cellStyle name="计算 2" xfId="1174"/>
    <cellStyle name="计算 2 2" xfId="1175"/>
    <cellStyle name="计算 2 2 2" xfId="1176"/>
    <cellStyle name="计算 2 3" xfId="1177"/>
    <cellStyle name="计算 2 4" xfId="1178"/>
    <cellStyle name="计算 3" xfId="1179"/>
    <cellStyle name="计算 3 2" xfId="1180"/>
    <cellStyle name="计算 3 2 2" xfId="1181"/>
    <cellStyle name="计算 3 3" xfId="1182"/>
    <cellStyle name="计算 3 4" xfId="1183"/>
    <cellStyle name="计算 4" xfId="1184"/>
    <cellStyle name="计算 4 2" xfId="1185"/>
    <cellStyle name="计算 4 3" xfId="1186"/>
    <cellStyle name="计算 4 4" xfId="1187"/>
    <cellStyle name="计算 5" xfId="1188"/>
    <cellStyle name="计算 5 2" xfId="1189"/>
    <cellStyle name="计算 5 3" xfId="1190"/>
    <cellStyle name="计算 6" xfId="1191"/>
    <cellStyle name="计算 7" xfId="1192"/>
    <cellStyle name="计算 8" xfId="1193"/>
    <cellStyle name="检查单元格 2 3" xfId="1194"/>
    <cellStyle name="检查单元格 3 3" xfId="1195"/>
    <cellStyle name="检查单元格 4 2" xfId="1196"/>
    <cellStyle name="检查单元格 4 2 2" xfId="1197"/>
    <cellStyle name="检查单元格 4 3" xfId="1198"/>
    <cellStyle name="检查单元格 4 4" xfId="1199"/>
    <cellStyle name="检查单元格 5" xfId="1200"/>
    <cellStyle name="检查单元格 5 2" xfId="1201"/>
    <cellStyle name="检查单元格 5 3" xfId="1202"/>
    <cellStyle name="检查单元格 8" xfId="1203"/>
    <cellStyle name="解释性文本 3 3" xfId="1204"/>
    <cellStyle name="解释性文本 3 4" xfId="1205"/>
    <cellStyle name="解释性文本 4 2" xfId="1206"/>
    <cellStyle name="解释性文本 4 2 2" xfId="1207"/>
    <cellStyle name="借出原因 2" xfId="1208"/>
    <cellStyle name="借出原因 2 2" xfId="1209"/>
    <cellStyle name="借出原因 2 2 2" xfId="1210"/>
    <cellStyle name="借出原因 2 3" xfId="1211"/>
    <cellStyle name="借出原因 3" xfId="1212"/>
    <cellStyle name="借出原因 3 2" xfId="1213"/>
    <cellStyle name="借出原因 4" xfId="1214"/>
    <cellStyle name="警告文本 2" xfId="1215"/>
    <cellStyle name="警告文本 2 2" xfId="1216"/>
    <cellStyle name="警告文本 2 3" xfId="1217"/>
    <cellStyle name="警告文本 2 4" xfId="1218"/>
    <cellStyle name="警告文本 3" xfId="1219"/>
    <cellStyle name="警告文本 3 2" xfId="1220"/>
    <cellStyle name="警告文本 3 3" xfId="1221"/>
    <cellStyle name="警告文本 3 4" xfId="1222"/>
    <cellStyle name="警告文本 4" xfId="1223"/>
    <cellStyle name="警告文本 4 3" xfId="1224"/>
    <cellStyle name="警告文本 4 4" xfId="1225"/>
    <cellStyle name="警告文本 5" xfId="1226"/>
    <cellStyle name="警告文本 5 2" xfId="1227"/>
    <cellStyle name="警告文本 5 3" xfId="1228"/>
    <cellStyle name="警告文本 7" xfId="1229"/>
    <cellStyle name="链接单元格 2 2" xfId="1230"/>
    <cellStyle name="链接单元格 2 2 2" xfId="1231"/>
    <cellStyle name="链接单元格 2 3" xfId="1232"/>
    <cellStyle name="链接单元格 2 4" xfId="1233"/>
    <cellStyle name="链接单元格 3 2" xfId="1234"/>
    <cellStyle name="链接单元格 3 3" xfId="1235"/>
    <cellStyle name="链接单元格 3 4" xfId="1236"/>
    <cellStyle name="链接单元格 4 2" xfId="1237"/>
    <cellStyle name="链接单元格 4 2 2" xfId="1238"/>
    <cellStyle name="链接单元格 4 3" xfId="1239"/>
    <cellStyle name="链接单元格 4 4" xfId="1240"/>
    <cellStyle name="链接单元格 5 2" xfId="1241"/>
    <cellStyle name="链接单元格 5 3" xfId="1242"/>
    <cellStyle name="普通_97-917" xfId="1243"/>
    <cellStyle name="输入 8" xfId="1244"/>
    <cellStyle name="千位分隔 11" xfId="1245"/>
    <cellStyle name="千分位[0]_laroux" xfId="1246"/>
    <cellStyle name="千位[0]_ 方正PC" xfId="1247"/>
    <cellStyle name="千位_ 方正PC" xfId="1248"/>
    <cellStyle name="输入 7" xfId="1249"/>
    <cellStyle name="千位分隔 10" xfId="1250"/>
    <cellStyle name="千位分隔 11 2" xfId="1251"/>
    <cellStyle name="千位分隔 2 2 2" xfId="1252"/>
    <cellStyle name="千位分隔 2 5" xfId="1253"/>
    <cellStyle name="千位分隔 2 6" xfId="1254"/>
    <cellStyle name="千位分隔 4 6" xfId="1255"/>
    <cellStyle name="千位分隔 4 6 2" xfId="1256"/>
    <cellStyle name="千位分隔 7 2" xfId="1257"/>
    <cellStyle name="千位分隔 8 2" xfId="1258"/>
    <cellStyle name="强调文字颜色 4 2 2 2" xfId="1259"/>
    <cellStyle name="千位分隔 9" xfId="1260"/>
    <cellStyle name="强调 1" xfId="1261"/>
    <cellStyle name="强调 1 2" xfId="1262"/>
    <cellStyle name="强调 2" xfId="1263"/>
    <cellStyle name="强调 3 2" xfId="1264"/>
    <cellStyle name="强调文字颜色 1 2 2" xfId="1265"/>
    <cellStyle name="强调文字颜色 1 2 2 2" xfId="1266"/>
    <cellStyle name="强调文字颜色 1 2 3" xfId="1267"/>
    <cellStyle name="强调文字颜色 6 2 2 2" xfId="1268"/>
    <cellStyle name="强调文字颜色 1 3" xfId="1269"/>
    <cellStyle name="强调文字颜色 1 3 2" xfId="1270"/>
    <cellStyle name="强调文字颜色 2 2" xfId="1271"/>
    <cellStyle name="强调文字颜色 2 2 3" xfId="1272"/>
    <cellStyle name="强调文字颜色 2 3" xfId="1273"/>
    <cellStyle name="强调文字颜色 3 2" xfId="1274"/>
    <cellStyle name="适中 2 3" xfId="1275"/>
    <cellStyle name="强调文字颜色 3 2 2" xfId="1276"/>
    <cellStyle name="强调文字颜色 3 2 2 2" xfId="1277"/>
    <cellStyle name="适中 2 4" xfId="1278"/>
    <cellStyle name="强调文字颜色 3 2 3" xfId="1279"/>
    <cellStyle name="强调文字颜色 4 2 2" xfId="1280"/>
    <cellStyle name="强调文字颜色 4 2 3" xfId="1281"/>
    <cellStyle name="强调文字颜色 5 2" xfId="1282"/>
    <cellStyle name="强调文字颜色 5 3" xfId="1283"/>
    <cellStyle name="强调文字颜色 5 3 2" xfId="1284"/>
    <cellStyle name="强调文字颜色 6 2" xfId="1285"/>
    <cellStyle name="强调文字颜色 6 2 2" xfId="1286"/>
    <cellStyle name="强调文字颜色 6 2 3" xfId="1287"/>
    <cellStyle name="强调文字颜色 6 3" xfId="1288"/>
    <cellStyle name="强调文字颜色 6 3 2" xfId="1289"/>
    <cellStyle name="日期 2 2 2" xfId="1290"/>
    <cellStyle name="日期 2 3" xfId="1291"/>
    <cellStyle name="日期 3 2" xfId="1292"/>
    <cellStyle name="日期 4" xfId="1293"/>
    <cellStyle name="商品名称" xfId="1294"/>
    <cellStyle name="商品名称 2" xfId="1295"/>
    <cellStyle name="商品名称 2 2 2" xfId="1296"/>
    <cellStyle name="商品名称 3" xfId="1297"/>
    <cellStyle name="适中 2" xfId="1298"/>
    <cellStyle name="适中 3 2" xfId="1299"/>
    <cellStyle name="适中 3 2 2" xfId="1300"/>
    <cellStyle name="适中 3 4" xfId="1301"/>
    <cellStyle name="适中 4 2 2" xfId="1302"/>
    <cellStyle name="适中 4 4" xfId="1303"/>
    <cellStyle name="输出 2" xfId="1304"/>
    <cellStyle name="输出 2 2" xfId="1305"/>
    <cellStyle name="输出 2 3" xfId="1306"/>
    <cellStyle name="输出 2 4" xfId="1307"/>
    <cellStyle name="输出 3" xfId="1308"/>
    <cellStyle name="输出 3 2" xfId="1309"/>
    <cellStyle name="输出 4" xfId="1310"/>
    <cellStyle name="输出 5" xfId="1311"/>
    <cellStyle name="寘嬫愗傝_Region Orders (2)" xfId="1312"/>
    <cellStyle name="输出 5 2" xfId="1313"/>
    <cellStyle name="输出 5 3" xfId="1314"/>
    <cellStyle name="输出 6" xfId="1315"/>
    <cellStyle name="输出 7" xfId="1316"/>
    <cellStyle name="输出 8" xfId="1317"/>
    <cellStyle name="输入 2 2 2" xfId="1318"/>
    <cellStyle name="输入 2 3" xfId="1319"/>
    <cellStyle name="输入 4 4" xfId="1320"/>
    <cellStyle name="输入 5" xfId="1321"/>
    <cellStyle name="输入 5 2" xfId="1322"/>
    <cellStyle name="输入 5 3" xfId="1323"/>
    <cellStyle name="输入 6" xfId="1324"/>
    <cellStyle name="数量 2 2" xfId="1325"/>
    <cellStyle name="数量 2 3" xfId="1326"/>
    <cellStyle name="数量 4" xfId="1327"/>
    <cellStyle name="未定义" xfId="1328"/>
    <cellStyle name="样式 1" xfId="1329"/>
    <cellStyle name="寘嬫愗傝 [0.00]_Region Orders (2)" xfId="1330"/>
    <cellStyle name="注释 2 2" xfId="1331"/>
    <cellStyle name="注释 2 2 2" xfId="1332"/>
    <cellStyle name="注释 2 3" xfId="1333"/>
    <cellStyle name="注释 2 4" xfId="1334"/>
    <cellStyle name="注释 3" xfId="1335"/>
    <cellStyle name="注释 3 2" xfId="1336"/>
    <cellStyle name="注释 3 2 2" xfId="1337"/>
    <cellStyle name="注释 3 3" xfId="1338"/>
    <cellStyle name="注释 3 4" xfId="1339"/>
    <cellStyle name="注释 4" xfId="1340"/>
    <cellStyle name="注释 5" xfId="1341"/>
    <cellStyle name="注释 5 2" xfId="1342"/>
    <cellStyle name="注释 5 3" xfId="1343"/>
    <cellStyle name="注释 6" xfId="1344"/>
  </cellStyles>
  <dxfs count="3">
    <dxf>
      <font>
        <color indexed="9"/>
      </font>
    </dxf>
    <dxf>
      <font>
        <b val="1"/>
        <i val="0"/>
      </font>
    </dxf>
    <dxf>
      <font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kylin\&#26700;&#38754;\10.124.6.233\&#20840;&#20307;&#20154;&#21592;\02&#24179;&#34913;&#22788;\01&#36130;&#21147;&#21450;&#39044;&#20915;&#31639;&#25253;&#21578;\2018&#24180;\&#24180;&#21021;&#20154;&#20195;&#20250;\&#36807;&#31243;\RecoveredExternalLink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4.6.233\&#20840;&#20307;&#20154;&#21592;\02&#24179;&#34913;&#22788;\01&#36130;&#21147;&#21450;&#39044;&#20915;&#31639;&#25253;&#21578;\2018&#24180;\&#24180;&#21021;&#20154;&#20195;&#20250;\&#36807;&#31243;\RecoveredExternalLink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  <sheetName val="收入(一般)"/>
      <sheetName val="支出(一般)"/>
      <sheetName val="收入(基金)"/>
      <sheetName val="支出(基金)"/>
      <sheetName val="国家"/>
      <sheetName val="Main"/>
      <sheetName val="Sheet1"/>
      <sheetName val="eqpmad2"/>
      <sheetName val="基本支出经济分类透视"/>
      <sheetName val="国家增长"/>
      <sheetName val="图表1"/>
      <sheetName val="收入增长"/>
      <sheetName val="图表3"/>
      <sheetName val="收入比重"/>
      <sheetName val="中央"/>
      <sheetName val="中央增长"/>
      <sheetName val="地方"/>
      <sheetName val="地方增长"/>
      <sheetName val="所得税"/>
      <sheetName val="mmm"/>
      <sheetName val="下拉选项"/>
      <sheetName val="Sheet2"/>
      <sheetName val="Open"/>
      <sheetName val="基础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  <sheetName val="收入(一般)"/>
      <sheetName val="支出(一般)"/>
      <sheetName val="收入(基金)"/>
      <sheetName val="支出(基金)"/>
      <sheetName val="国家"/>
      <sheetName val="Main"/>
      <sheetName val="Sheet1"/>
      <sheetName val="eqpmad2"/>
      <sheetName val="基本支出经济分类透视"/>
      <sheetName val="国家增长"/>
      <sheetName val="图表1"/>
      <sheetName val="收入增长"/>
      <sheetName val="图表3"/>
      <sheetName val="收入比重"/>
      <sheetName val="中央"/>
      <sheetName val="中央增长"/>
      <sheetName val="地方"/>
      <sheetName val="地方增长"/>
      <sheetName val="所得税"/>
      <sheetName val="mmm"/>
      <sheetName val="下拉选项"/>
      <sheetName val="Sheet2"/>
      <sheetName val="Open"/>
      <sheetName val="基础编码"/>
      <sheetName val="人民银行"/>
      <sheetName val="P1012001"/>
      <sheetName val="差异系数"/>
      <sheetName val="data"/>
      <sheetName val="投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showGridLines="0" showZeros="0" view="pageBreakPreview" zoomScale="70" zoomScaleNormal="90" workbookViewId="0">
      <pane ySplit="3" topLeftCell="A4" activePane="bottomLeft" state="frozen"/>
      <selection/>
      <selection pane="bottomLeft" activeCell="K27" sqref="K27"/>
    </sheetView>
  </sheetViews>
  <sheetFormatPr defaultColWidth="9" defaultRowHeight="14.25"/>
  <cols>
    <col min="1" max="1" width="14.5" style="150" customWidth="1"/>
    <col min="2" max="2" width="50.75" style="150" customWidth="1"/>
    <col min="3" max="6" width="20.625" style="150" customWidth="1"/>
    <col min="7" max="10" width="9" style="151"/>
    <col min="11" max="11" width="10.875" style="151" customWidth="1"/>
    <col min="12" max="16384" width="9" style="151"/>
  </cols>
  <sheetData>
    <row r="1" ht="45" customHeight="1" spans="1:6">
      <c r="A1" s="39"/>
      <c r="B1" s="40" t="s">
        <v>0</v>
      </c>
      <c r="C1" s="40"/>
      <c r="D1" s="40"/>
      <c r="E1" s="40"/>
      <c r="F1" s="40"/>
    </row>
    <row r="2" ht="18.95" customHeight="1" spans="2:6">
      <c r="B2" s="42" t="s">
        <v>1</v>
      </c>
      <c r="C2" s="152"/>
      <c r="D2" s="152"/>
      <c r="E2" s="152"/>
      <c r="F2" s="43" t="s">
        <v>2</v>
      </c>
    </row>
    <row r="3" s="36" customFormat="1" ht="45" customHeight="1" spans="1:7">
      <c r="A3" s="153" t="s">
        <v>3</v>
      </c>
      <c r="B3" s="109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137" t="s">
        <v>9</v>
      </c>
    </row>
    <row r="4" ht="23.1" customHeight="1" spans="1:7">
      <c r="A4" s="154" t="s">
        <v>10</v>
      </c>
      <c r="B4" s="75" t="s">
        <v>11</v>
      </c>
      <c r="C4" s="19">
        <f>SUM(C5:C19)</f>
        <v>48300</v>
      </c>
      <c r="D4" s="19"/>
      <c r="E4" s="19">
        <f>SUM(市本级级收入总表!D4+工业园区06!D4+边合区06!D4)</f>
        <v>-2279</v>
      </c>
      <c r="F4" s="19">
        <f>C4+D4+E4</f>
        <v>46021</v>
      </c>
      <c r="G4" s="50" t="str">
        <f t="shared" ref="G4:G32" si="0">IF(LEN(A4)=3,"是",IF(B4&lt;&gt;"",IF(SUM(C4:C4)&lt;&gt;0,"是","否"),"是"))</f>
        <v>是</v>
      </c>
    </row>
    <row r="5" ht="23.1" customHeight="1" spans="1:7">
      <c r="A5" s="156" t="s">
        <v>12</v>
      </c>
      <c r="B5" s="77" t="s">
        <v>13</v>
      </c>
      <c r="C5" s="157">
        <v>23811</v>
      </c>
      <c r="D5" s="157"/>
      <c r="E5" s="157">
        <v>-568</v>
      </c>
      <c r="F5" s="157">
        <f t="shared" ref="F5:F50" si="1">C5+D5+E5</f>
        <v>23243</v>
      </c>
      <c r="G5" s="50" t="str">
        <f t="shared" si="0"/>
        <v>是</v>
      </c>
    </row>
    <row r="6" ht="23.1" customHeight="1" spans="1:7">
      <c r="A6" s="156" t="s">
        <v>14</v>
      </c>
      <c r="B6" s="77" t="s">
        <v>15</v>
      </c>
      <c r="C6" s="157">
        <v>3055</v>
      </c>
      <c r="D6" s="157"/>
      <c r="E6" s="157">
        <v>-114</v>
      </c>
      <c r="F6" s="157">
        <f t="shared" si="1"/>
        <v>2941</v>
      </c>
      <c r="G6" s="50" t="str">
        <f t="shared" si="0"/>
        <v>是</v>
      </c>
    </row>
    <row r="7" ht="23.1" customHeight="1" spans="1:7">
      <c r="A7" s="156" t="s">
        <v>16</v>
      </c>
      <c r="B7" s="77" t="s">
        <v>17</v>
      </c>
      <c r="C7" s="157">
        <v>915</v>
      </c>
      <c r="D7" s="157"/>
      <c r="E7" s="157">
        <v>-50</v>
      </c>
      <c r="F7" s="157">
        <f t="shared" si="1"/>
        <v>865</v>
      </c>
      <c r="G7" s="50" t="str">
        <f t="shared" si="0"/>
        <v>是</v>
      </c>
    </row>
    <row r="8" s="118" customFormat="1" ht="23.1" customHeight="1" spans="1:7">
      <c r="A8" s="156" t="s">
        <v>18</v>
      </c>
      <c r="B8" s="77" t="s">
        <v>19</v>
      </c>
      <c r="C8" s="157">
        <v>325</v>
      </c>
      <c r="D8" s="157"/>
      <c r="E8" s="157">
        <v>-80</v>
      </c>
      <c r="F8" s="157">
        <f t="shared" si="1"/>
        <v>245</v>
      </c>
      <c r="G8" s="50" t="str">
        <f t="shared" si="0"/>
        <v>是</v>
      </c>
    </row>
    <row r="9" ht="23.1" customHeight="1" spans="1:7">
      <c r="A9" s="156" t="s">
        <v>20</v>
      </c>
      <c r="B9" s="77" t="s">
        <v>21</v>
      </c>
      <c r="C9" s="157">
        <v>5530</v>
      </c>
      <c r="D9" s="157"/>
      <c r="E9" s="157">
        <v>270</v>
      </c>
      <c r="F9" s="157">
        <f t="shared" si="1"/>
        <v>5800</v>
      </c>
      <c r="G9" s="50" t="str">
        <f t="shared" si="0"/>
        <v>是</v>
      </c>
    </row>
    <row r="10" s="118" customFormat="1" ht="23.1" customHeight="1" spans="1:7">
      <c r="A10" s="156" t="s">
        <v>22</v>
      </c>
      <c r="B10" s="77" t="s">
        <v>23</v>
      </c>
      <c r="C10" s="157">
        <v>1879</v>
      </c>
      <c r="D10" s="157"/>
      <c r="E10" s="157">
        <v>0</v>
      </c>
      <c r="F10" s="157">
        <f t="shared" si="1"/>
        <v>1879</v>
      </c>
      <c r="G10" s="50" t="str">
        <f t="shared" si="0"/>
        <v>是</v>
      </c>
    </row>
    <row r="11" s="118" customFormat="1" ht="23.1" customHeight="1" spans="1:7">
      <c r="A11" s="156" t="s">
        <v>24</v>
      </c>
      <c r="B11" s="77" t="s">
        <v>25</v>
      </c>
      <c r="C11" s="157">
        <v>1280</v>
      </c>
      <c r="D11" s="157"/>
      <c r="E11" s="157">
        <v>169</v>
      </c>
      <c r="F11" s="157">
        <f t="shared" si="1"/>
        <v>1449</v>
      </c>
      <c r="G11" s="50" t="str">
        <f t="shared" si="0"/>
        <v>是</v>
      </c>
    </row>
    <row r="12" s="118" customFormat="1" ht="23.1" customHeight="1" spans="1:7">
      <c r="A12" s="156" t="s">
        <v>26</v>
      </c>
      <c r="B12" s="77" t="s">
        <v>27</v>
      </c>
      <c r="C12" s="157">
        <v>670</v>
      </c>
      <c r="D12" s="157"/>
      <c r="E12" s="157">
        <v>-99</v>
      </c>
      <c r="F12" s="157">
        <f t="shared" si="1"/>
        <v>571</v>
      </c>
      <c r="G12" s="50" t="str">
        <f t="shared" si="0"/>
        <v>是</v>
      </c>
    </row>
    <row r="13" s="118" customFormat="1" ht="23.1" customHeight="1" spans="1:7">
      <c r="A13" s="156" t="s">
        <v>28</v>
      </c>
      <c r="B13" s="77" t="s">
        <v>29</v>
      </c>
      <c r="C13" s="157">
        <v>2000</v>
      </c>
      <c r="D13" s="157"/>
      <c r="E13" s="157">
        <v>-300</v>
      </c>
      <c r="F13" s="157">
        <f t="shared" si="1"/>
        <v>1700</v>
      </c>
      <c r="G13" s="50" t="str">
        <f t="shared" si="0"/>
        <v>是</v>
      </c>
    </row>
    <row r="14" s="118" customFormat="1" ht="23.1" customHeight="1" spans="1:7">
      <c r="A14" s="156" t="s">
        <v>30</v>
      </c>
      <c r="B14" s="77" t="s">
        <v>31</v>
      </c>
      <c r="C14" s="157">
        <v>3835</v>
      </c>
      <c r="D14" s="157"/>
      <c r="E14" s="157">
        <v>251</v>
      </c>
      <c r="F14" s="157">
        <f t="shared" si="1"/>
        <v>4086</v>
      </c>
      <c r="G14" s="50" t="str">
        <f t="shared" si="0"/>
        <v>是</v>
      </c>
    </row>
    <row r="15" ht="23.1" customHeight="1" spans="1:7">
      <c r="A15" s="156" t="s">
        <v>32</v>
      </c>
      <c r="B15" s="77" t="s">
        <v>33</v>
      </c>
      <c r="C15" s="157">
        <v>2600</v>
      </c>
      <c r="D15" s="157"/>
      <c r="E15" s="157">
        <v>-1308</v>
      </c>
      <c r="F15" s="157">
        <f t="shared" si="1"/>
        <v>1292</v>
      </c>
      <c r="G15" s="50" t="str">
        <f t="shared" si="0"/>
        <v>是</v>
      </c>
    </row>
    <row r="16" s="118" customFormat="1" ht="23.1" customHeight="1" spans="1:7">
      <c r="A16" s="156" t="s">
        <v>34</v>
      </c>
      <c r="B16" s="77" t="s">
        <v>35</v>
      </c>
      <c r="C16" s="157">
        <v>2280</v>
      </c>
      <c r="D16" s="157"/>
      <c r="E16" s="157">
        <v>-450</v>
      </c>
      <c r="F16" s="157">
        <f t="shared" si="1"/>
        <v>1830</v>
      </c>
      <c r="G16" s="50" t="str">
        <f t="shared" si="0"/>
        <v>是</v>
      </c>
    </row>
    <row r="17" s="118" customFormat="1" ht="23.1" customHeight="1" spans="1:7">
      <c r="A17" s="156" t="s">
        <v>36</v>
      </c>
      <c r="B17" s="77" t="s">
        <v>37</v>
      </c>
      <c r="C17" s="157">
        <v>0</v>
      </c>
      <c r="D17" s="157"/>
      <c r="E17" s="157">
        <v>0</v>
      </c>
      <c r="F17" s="157">
        <f t="shared" si="1"/>
        <v>0</v>
      </c>
      <c r="G17" s="50" t="str">
        <f t="shared" si="0"/>
        <v>否</v>
      </c>
    </row>
    <row r="18" s="118" customFormat="1" ht="23.1" customHeight="1" spans="1:7">
      <c r="A18" s="156" t="s">
        <v>38</v>
      </c>
      <c r="B18" s="77" t="s">
        <v>39</v>
      </c>
      <c r="C18" s="157">
        <v>120</v>
      </c>
      <c r="D18" s="157"/>
      <c r="E18" s="157">
        <v>0</v>
      </c>
      <c r="F18" s="157">
        <f t="shared" si="1"/>
        <v>120</v>
      </c>
      <c r="G18" s="50" t="str">
        <f t="shared" si="0"/>
        <v>是</v>
      </c>
    </row>
    <row r="19" s="118" customFormat="1" ht="23.1" customHeight="1" spans="1:7">
      <c r="A19" s="198" t="s">
        <v>40</v>
      </c>
      <c r="B19" s="77" t="s">
        <v>41</v>
      </c>
      <c r="C19" s="157">
        <v>0</v>
      </c>
      <c r="D19" s="157"/>
      <c r="E19" s="157">
        <v>0</v>
      </c>
      <c r="F19" s="157">
        <f t="shared" si="1"/>
        <v>0</v>
      </c>
      <c r="G19" s="50" t="str">
        <f t="shared" si="0"/>
        <v>否</v>
      </c>
    </row>
    <row r="20" ht="23.1" customHeight="1" spans="1:7">
      <c r="A20" s="158" t="s">
        <v>42</v>
      </c>
      <c r="B20" s="75" t="s">
        <v>43</v>
      </c>
      <c r="C20" s="19">
        <f>SUM(C21:C28)</f>
        <v>64700</v>
      </c>
      <c r="D20" s="19"/>
      <c r="E20" s="19">
        <f>SUM(市本级级收入总表!D20+工业园区06!D20+边合区06!D20)</f>
        <v>2279</v>
      </c>
      <c r="F20" s="19">
        <f t="shared" si="1"/>
        <v>66979</v>
      </c>
      <c r="G20" s="50" t="str">
        <f t="shared" si="0"/>
        <v>是</v>
      </c>
    </row>
    <row r="21" ht="23.1" customHeight="1" spans="1:7">
      <c r="A21" s="159" t="s">
        <v>44</v>
      </c>
      <c r="B21" s="77" t="s">
        <v>45</v>
      </c>
      <c r="C21" s="157">
        <v>5262</v>
      </c>
      <c r="D21" s="157"/>
      <c r="E21" s="157">
        <v>-353</v>
      </c>
      <c r="F21" s="157">
        <f t="shared" si="1"/>
        <v>4909</v>
      </c>
      <c r="G21" s="50" t="str">
        <f t="shared" si="0"/>
        <v>是</v>
      </c>
    </row>
    <row r="22" ht="23.1" customHeight="1" spans="1:7">
      <c r="A22" s="156" t="s">
        <v>46</v>
      </c>
      <c r="B22" s="80" t="s">
        <v>47</v>
      </c>
      <c r="C22" s="157">
        <v>13596</v>
      </c>
      <c r="D22" s="157"/>
      <c r="E22" s="157">
        <v>0</v>
      </c>
      <c r="F22" s="157">
        <f t="shared" si="1"/>
        <v>13596</v>
      </c>
      <c r="G22" s="50" t="str">
        <f t="shared" si="0"/>
        <v>是</v>
      </c>
    </row>
    <row r="23" ht="23.1" customHeight="1" spans="1:7">
      <c r="A23" s="156" t="s">
        <v>48</v>
      </c>
      <c r="B23" s="77" t="s">
        <v>49</v>
      </c>
      <c r="C23" s="157">
        <v>16801</v>
      </c>
      <c r="D23" s="157"/>
      <c r="E23" s="157">
        <v>40</v>
      </c>
      <c r="F23" s="157">
        <f t="shared" si="1"/>
        <v>16841</v>
      </c>
      <c r="G23" s="50" t="str">
        <f t="shared" si="0"/>
        <v>是</v>
      </c>
    </row>
    <row r="24" ht="23.1" customHeight="1" spans="1:7">
      <c r="A24" s="156" t="s">
        <v>50</v>
      </c>
      <c r="B24" s="77" t="s">
        <v>51</v>
      </c>
      <c r="C24" s="157">
        <v>0</v>
      </c>
      <c r="D24" s="157"/>
      <c r="E24" s="157">
        <v>0</v>
      </c>
      <c r="F24" s="157">
        <f t="shared" si="1"/>
        <v>0</v>
      </c>
      <c r="G24" s="50" t="str">
        <f t="shared" si="0"/>
        <v>否</v>
      </c>
    </row>
    <row r="25" ht="23.1" customHeight="1" spans="1:7">
      <c r="A25" s="156" t="s">
        <v>52</v>
      </c>
      <c r="B25" s="77" t="s">
        <v>53</v>
      </c>
      <c r="C25" s="157">
        <v>7810</v>
      </c>
      <c r="D25" s="157"/>
      <c r="E25" s="157">
        <v>2637</v>
      </c>
      <c r="F25" s="157">
        <f t="shared" si="1"/>
        <v>10447</v>
      </c>
      <c r="G25" s="50" t="str">
        <f t="shared" si="0"/>
        <v>是</v>
      </c>
    </row>
    <row r="26" s="118" customFormat="1" ht="23.1" customHeight="1" spans="1:7">
      <c r="A26" s="156" t="s">
        <v>54</v>
      </c>
      <c r="B26" s="77" t="s">
        <v>55</v>
      </c>
      <c r="C26" s="157">
        <v>0</v>
      </c>
      <c r="D26" s="157"/>
      <c r="E26" s="157">
        <v>0</v>
      </c>
      <c r="F26" s="157">
        <f t="shared" si="1"/>
        <v>0</v>
      </c>
      <c r="G26" s="50" t="str">
        <f t="shared" si="0"/>
        <v>否</v>
      </c>
    </row>
    <row r="27" ht="23.1" customHeight="1" spans="1:7">
      <c r="A27" s="156" t="s">
        <v>56</v>
      </c>
      <c r="B27" s="77" t="s">
        <v>57</v>
      </c>
      <c r="C27" s="157">
        <v>20345</v>
      </c>
      <c r="D27" s="157"/>
      <c r="E27" s="157">
        <v>-75</v>
      </c>
      <c r="F27" s="157">
        <f t="shared" si="1"/>
        <v>20270</v>
      </c>
      <c r="G27" s="50" t="str">
        <f t="shared" si="0"/>
        <v>是</v>
      </c>
    </row>
    <row r="28" ht="23.1" customHeight="1" spans="1:7">
      <c r="A28" s="156" t="s">
        <v>58</v>
      </c>
      <c r="B28" s="77" t="s">
        <v>59</v>
      </c>
      <c r="C28" s="157">
        <v>886</v>
      </c>
      <c r="D28" s="157"/>
      <c r="E28" s="157">
        <v>30</v>
      </c>
      <c r="F28" s="157">
        <f t="shared" si="1"/>
        <v>916</v>
      </c>
      <c r="G28" s="50" t="str">
        <f t="shared" si="0"/>
        <v>是</v>
      </c>
    </row>
    <row r="29" s="135" customFormat="1" ht="23.1" customHeight="1" spans="1:11">
      <c r="A29" s="160"/>
      <c r="B29" s="53" t="s">
        <v>60</v>
      </c>
      <c r="C29" s="82">
        <f>SUM(C20,C4)</f>
        <v>113000</v>
      </c>
      <c r="D29" s="82">
        <f>SUM(D20,D4)</f>
        <v>0</v>
      </c>
      <c r="E29" s="82">
        <f>SUM(E20,E4)</f>
        <v>0</v>
      </c>
      <c r="F29" s="82">
        <f t="shared" si="1"/>
        <v>113000</v>
      </c>
      <c r="G29" s="63" t="str">
        <f t="shared" si="0"/>
        <v>是</v>
      </c>
      <c r="K29" s="135">
        <v>116500</v>
      </c>
    </row>
    <row r="30" ht="23.1" customHeight="1" spans="1:7">
      <c r="A30" s="154">
        <v>110</v>
      </c>
      <c r="B30" s="75" t="s">
        <v>61</v>
      </c>
      <c r="C30" s="19">
        <f>SUM(C31:C32,C41:C45,C48:C49)</f>
        <v>2137256</v>
      </c>
      <c r="D30" s="19">
        <f>SUM(D31:D32,D41:D45,D48:D49)</f>
        <v>214539</v>
      </c>
      <c r="E30" s="19">
        <f>SUM(E31:E32,E41:E45,E48:E49)</f>
        <v>171042</v>
      </c>
      <c r="F30" s="19">
        <f t="shared" si="1"/>
        <v>2522837</v>
      </c>
      <c r="G30" s="50" t="str">
        <f t="shared" si="0"/>
        <v>是</v>
      </c>
    </row>
    <row r="31" ht="23.1" customHeight="1" spans="1:11">
      <c r="A31" s="156">
        <v>11001</v>
      </c>
      <c r="B31" s="77" t="s">
        <v>62</v>
      </c>
      <c r="C31" s="24">
        <v>30182</v>
      </c>
      <c r="D31" s="24"/>
      <c r="E31" s="24"/>
      <c r="F31" s="24">
        <f t="shared" si="1"/>
        <v>30182</v>
      </c>
      <c r="G31" s="50" t="str">
        <f t="shared" si="0"/>
        <v>是</v>
      </c>
      <c r="I31" s="155">
        <f>C31-市级支出总表!C31</f>
        <v>6935</v>
      </c>
      <c r="K31" s="151">
        <v>7000</v>
      </c>
    </row>
    <row r="32" ht="23.1" customHeight="1" spans="1:11">
      <c r="A32" s="156"/>
      <c r="B32" s="77" t="s">
        <v>63</v>
      </c>
      <c r="C32" s="24">
        <v>1700500</v>
      </c>
      <c r="D32" s="24">
        <f>SUM(D33:D34)</f>
        <v>0</v>
      </c>
      <c r="E32" s="24">
        <f>SUM(E33:E40)</f>
        <v>121780</v>
      </c>
      <c r="F32" s="24">
        <f t="shared" si="1"/>
        <v>1822280</v>
      </c>
      <c r="G32" s="50" t="str">
        <f t="shared" si="0"/>
        <v>是</v>
      </c>
      <c r="I32" s="155">
        <f>C32-市级支出总表!C32</f>
        <v>239040</v>
      </c>
      <c r="K32" s="151">
        <v>260000</v>
      </c>
    </row>
    <row r="33" ht="23.1" customHeight="1" spans="1:9">
      <c r="A33" s="156"/>
      <c r="B33" s="77" t="s">
        <v>64</v>
      </c>
      <c r="C33" s="24">
        <v>18200</v>
      </c>
      <c r="D33" s="24"/>
      <c r="E33" s="24">
        <v>-1840</v>
      </c>
      <c r="F33" s="24">
        <f t="shared" si="1"/>
        <v>16360</v>
      </c>
      <c r="G33" s="50"/>
      <c r="I33" s="155"/>
    </row>
    <row r="34" ht="23.1" customHeight="1" spans="1:9">
      <c r="A34" s="156"/>
      <c r="B34" s="193" t="s">
        <v>65</v>
      </c>
      <c r="C34" s="24"/>
      <c r="D34" s="24"/>
      <c r="E34" s="24">
        <v>20000</v>
      </c>
      <c r="F34" s="24">
        <f t="shared" si="1"/>
        <v>20000</v>
      </c>
      <c r="G34" s="50"/>
      <c r="I34" s="155"/>
    </row>
    <row r="35" ht="23.1" customHeight="1" spans="1:9">
      <c r="A35" s="156"/>
      <c r="B35" s="193" t="s">
        <v>66</v>
      </c>
      <c r="C35" s="24"/>
      <c r="D35" s="24"/>
      <c r="E35" s="24">
        <v>216190</v>
      </c>
      <c r="F35" s="24">
        <f t="shared" si="1"/>
        <v>216190</v>
      </c>
      <c r="G35" s="50"/>
      <c r="I35" s="155"/>
    </row>
    <row r="36" ht="23.1" customHeight="1" spans="1:9">
      <c r="A36" s="156"/>
      <c r="B36" s="193" t="s">
        <v>67</v>
      </c>
      <c r="C36" s="24">
        <v>150000</v>
      </c>
      <c r="D36" s="24"/>
      <c r="E36" s="24">
        <v>-20000</v>
      </c>
      <c r="F36" s="24">
        <f t="shared" si="1"/>
        <v>130000</v>
      </c>
      <c r="G36" s="50"/>
      <c r="I36" s="155"/>
    </row>
    <row r="37" ht="23.1" customHeight="1" spans="1:9">
      <c r="A37" s="156"/>
      <c r="B37" s="193" t="s">
        <v>68</v>
      </c>
      <c r="C37" s="24">
        <v>32000</v>
      </c>
      <c r="D37" s="24"/>
      <c r="E37" s="24">
        <v>-20000</v>
      </c>
      <c r="F37" s="24">
        <f t="shared" si="1"/>
        <v>12000</v>
      </c>
      <c r="G37" s="50"/>
      <c r="I37" s="155"/>
    </row>
    <row r="38" ht="23.1" customHeight="1" spans="1:9">
      <c r="A38" s="156"/>
      <c r="B38" s="193" t="s">
        <v>69</v>
      </c>
      <c r="C38" s="24">
        <v>150000</v>
      </c>
      <c r="D38" s="24"/>
      <c r="E38" s="24">
        <v>-42570</v>
      </c>
      <c r="F38" s="24">
        <f t="shared" si="1"/>
        <v>107430</v>
      </c>
      <c r="G38" s="50"/>
      <c r="I38" s="155"/>
    </row>
    <row r="39" ht="23.1" customHeight="1" spans="1:9">
      <c r="A39" s="156"/>
      <c r="B39" s="193" t="s">
        <v>70</v>
      </c>
      <c r="C39" s="24">
        <v>87300</v>
      </c>
      <c r="D39" s="24"/>
      <c r="E39" s="24">
        <v>-10000</v>
      </c>
      <c r="F39" s="24">
        <f t="shared" si="1"/>
        <v>77300</v>
      </c>
      <c r="G39" s="50"/>
      <c r="I39" s="155"/>
    </row>
    <row r="40" ht="23.1" customHeight="1" spans="1:9">
      <c r="A40" s="156"/>
      <c r="B40" s="193" t="s">
        <v>71</v>
      </c>
      <c r="C40" s="24">
        <v>75000</v>
      </c>
      <c r="D40" s="24"/>
      <c r="E40" s="24">
        <v>-20000</v>
      </c>
      <c r="F40" s="24">
        <f t="shared" si="1"/>
        <v>55000</v>
      </c>
      <c r="G40" s="50"/>
      <c r="I40" s="155"/>
    </row>
    <row r="41" ht="23.1" customHeight="1" spans="1:11">
      <c r="A41" s="156"/>
      <c r="B41" s="77" t="s">
        <v>72</v>
      </c>
      <c r="C41" s="24">
        <v>330600</v>
      </c>
      <c r="D41" s="24"/>
      <c r="E41" s="24"/>
      <c r="F41" s="24">
        <f t="shared" si="1"/>
        <v>330600</v>
      </c>
      <c r="G41" s="50" t="str">
        <f>IF(LEN(A41)=3,"是",IF(B41&lt;&gt;"",IF(SUM(C41:C41)&lt;&gt;0,"是","否"),"是"))</f>
        <v>是</v>
      </c>
      <c r="I41" s="155">
        <f>C41-市级支出总表!C36</f>
        <v>33791</v>
      </c>
      <c r="K41" s="151">
        <v>40000</v>
      </c>
    </row>
    <row r="42" ht="23.1" customHeight="1" spans="1:9">
      <c r="A42" s="156">
        <v>11006</v>
      </c>
      <c r="B42" s="77" t="s">
        <v>73</v>
      </c>
      <c r="C42" s="24">
        <v>49900</v>
      </c>
      <c r="D42" s="157"/>
      <c r="E42" s="157">
        <v>281</v>
      </c>
      <c r="F42" s="157">
        <f t="shared" si="1"/>
        <v>50181</v>
      </c>
      <c r="G42" s="50" t="str">
        <f>IF(LEN(A42)=3,"是",IF(B42&lt;&gt;"",IF(SUM(C42:C42)&lt;&gt;0,"是","否"),"是"))</f>
        <v>是</v>
      </c>
      <c r="I42" s="197">
        <f>C42-市级支出总表!C39</f>
        <v>-500</v>
      </c>
    </row>
    <row r="43" ht="23.1" customHeight="1" spans="1:11">
      <c r="A43" s="156">
        <v>11008</v>
      </c>
      <c r="B43" s="77" t="s">
        <v>74</v>
      </c>
      <c r="C43" s="157">
        <v>24157</v>
      </c>
      <c r="D43" s="157"/>
      <c r="E43" s="157">
        <v>-1057</v>
      </c>
      <c r="F43" s="157">
        <f t="shared" si="1"/>
        <v>23100</v>
      </c>
      <c r="G43" s="50" t="str">
        <f>IF(LEN(A43)=3,"是",IF(B43&lt;&gt;"",IF(SUM(C43:C43)&lt;&gt;0,"是","否"),"是"))</f>
        <v>是</v>
      </c>
      <c r="K43" s="151">
        <v>30000</v>
      </c>
    </row>
    <row r="44" ht="23.1" customHeight="1" spans="1:11">
      <c r="A44" s="156">
        <v>11009</v>
      </c>
      <c r="B44" s="77" t="s">
        <v>75</v>
      </c>
      <c r="C44" s="157">
        <v>300</v>
      </c>
      <c r="D44" s="157"/>
      <c r="E44" s="157">
        <f>42167+300+158</f>
        <v>42625</v>
      </c>
      <c r="F44" s="157">
        <f t="shared" si="1"/>
        <v>42925</v>
      </c>
      <c r="G44" s="50" t="str">
        <f>IF(LEN(A44)=3,"是",IF(B44&lt;&gt;"",IF(SUM(C44:C44)&lt;&gt;0,"是","否"),"是"))</f>
        <v>是</v>
      </c>
      <c r="K44" s="151">
        <v>30000</v>
      </c>
    </row>
    <row r="45" ht="23.1" customHeight="1" spans="1:8">
      <c r="A45" s="156">
        <v>11011</v>
      </c>
      <c r="B45" s="77" t="s">
        <v>76</v>
      </c>
      <c r="C45" s="157">
        <f>SUM(C46:C47)</f>
        <v>0</v>
      </c>
      <c r="D45" s="157">
        <f>SUM(D46:D47)</f>
        <v>214539</v>
      </c>
      <c r="E45" s="157">
        <f>SUM(E46:E47)</f>
        <v>0</v>
      </c>
      <c r="F45" s="157">
        <f t="shared" si="1"/>
        <v>214539</v>
      </c>
      <c r="G45" s="50" t="str">
        <f>IF(LEN(A45)=3,"是",IF(B45&lt;&gt;"",IF(SUM(C45:C45)&lt;&gt;0,"是","否"),"是"))</f>
        <v>否</v>
      </c>
      <c r="H45" s="151" t="s">
        <v>77</v>
      </c>
    </row>
    <row r="46" ht="23.1" customHeight="1" spans="1:7">
      <c r="A46" s="156"/>
      <c r="B46" s="194" t="s">
        <v>78</v>
      </c>
      <c r="C46" s="195"/>
      <c r="D46" s="157">
        <v>9709</v>
      </c>
      <c r="E46" s="157"/>
      <c r="F46" s="157">
        <f t="shared" si="1"/>
        <v>9709</v>
      </c>
      <c r="G46" s="50"/>
    </row>
    <row r="47" ht="23.1" customHeight="1" spans="1:7">
      <c r="A47" s="156"/>
      <c r="B47" s="196" t="s">
        <v>79</v>
      </c>
      <c r="C47" s="195"/>
      <c r="D47" s="157">
        <v>204830</v>
      </c>
      <c r="E47" s="157"/>
      <c r="F47" s="157">
        <f t="shared" si="1"/>
        <v>204830</v>
      </c>
      <c r="G47" s="50"/>
    </row>
    <row r="48" ht="23.1" customHeight="1" spans="1:7">
      <c r="A48" s="156">
        <v>11013</v>
      </c>
      <c r="B48" s="77" t="s">
        <v>80</v>
      </c>
      <c r="C48" s="157"/>
      <c r="D48" s="157"/>
      <c r="E48" s="157"/>
      <c r="F48" s="157">
        <f t="shared" si="1"/>
        <v>0</v>
      </c>
      <c r="G48" s="50" t="str">
        <f>IF(LEN(A48)=3,"是",IF(B48&lt;&gt;"",IF(SUM(C48:C48)&lt;&gt;0,"是","否"),"是"))</f>
        <v>否</v>
      </c>
    </row>
    <row r="49" s="149" customFormat="1" ht="23.1" customHeight="1" spans="1:11">
      <c r="A49" s="156">
        <v>11015</v>
      </c>
      <c r="B49" s="77" t="s">
        <v>81</v>
      </c>
      <c r="C49" s="157">
        <v>1617</v>
      </c>
      <c r="D49" s="157"/>
      <c r="E49" s="157">
        <v>7413</v>
      </c>
      <c r="F49" s="157">
        <f t="shared" si="1"/>
        <v>9030</v>
      </c>
      <c r="G49" s="50" t="str">
        <f>IF(LEN(A49)=3,"是",IF(B49&lt;&gt;"",IF(SUM(C49:C49)&lt;&gt;0,"是","否"),"是"))</f>
        <v>是</v>
      </c>
      <c r="K49" s="149">
        <v>2000</v>
      </c>
    </row>
    <row r="50" s="5" customFormat="1" ht="23.1" customHeight="1" spans="1:7">
      <c r="A50" s="161"/>
      <c r="B50" s="53" t="s">
        <v>82</v>
      </c>
      <c r="C50" s="62">
        <f>SUM(C29,C30)</f>
        <v>2250256</v>
      </c>
      <c r="D50" s="62">
        <f>SUM(D29,D30)</f>
        <v>214539</v>
      </c>
      <c r="E50" s="62">
        <f>SUM(E29,E30)</f>
        <v>171042</v>
      </c>
      <c r="F50" s="62">
        <f t="shared" si="1"/>
        <v>2635837</v>
      </c>
      <c r="G50" s="63" t="str">
        <f>IF(LEN(A50)=3,"是",IF(B50&lt;&gt;"",IF(SUM(C50:C50)&lt;&gt;0,"是","否"),"是"))</f>
        <v>是</v>
      </c>
    </row>
    <row r="51" spans="3:6">
      <c r="C51" s="162">
        <f>C50-市级支出总表!C49</f>
        <v>0</v>
      </c>
      <c r="D51" s="162">
        <f>D50-市级支出总表!D49</f>
        <v>0</v>
      </c>
      <c r="E51" s="162">
        <f>E50-市级支出总表!E49</f>
        <v>0</v>
      </c>
      <c r="F51" s="162">
        <f>F50-市级支出总表!F49</f>
        <v>0</v>
      </c>
    </row>
    <row r="52" spans="3:6">
      <c r="C52" s="162"/>
      <c r="D52" s="162"/>
      <c r="E52" s="162"/>
      <c r="F52" s="162"/>
    </row>
    <row r="53" spans="3:6">
      <c r="C53" s="162"/>
      <c r="D53" s="162"/>
      <c r="E53" s="162"/>
      <c r="F53" s="162"/>
    </row>
    <row r="54" spans="3:6">
      <c r="C54" s="162"/>
      <c r="D54" s="162"/>
      <c r="E54" s="162"/>
      <c r="F54" s="162"/>
    </row>
  </sheetData>
  <autoFilter ref="A3:G51">
    <extLst/>
  </autoFilter>
  <mergeCells count="1">
    <mergeCell ref="B1:F1"/>
  </mergeCells>
  <conditionalFormatting sqref="F2">
    <cfRule type="cellIs" dxfId="0" priority="32" stopIfTrue="1" operator="lessThanOrEqual">
      <formula>-1</formula>
    </cfRule>
  </conditionalFormatting>
  <conditionalFormatting sqref="C50:F50 B51:F68 C5:F29 A4:B54">
    <cfRule type="expression" dxfId="1" priority="29" stopIfTrue="1">
      <formula>"len($A:$A)=3"</formula>
    </cfRule>
  </conditionalFormatting>
  <conditionalFormatting sqref="B48:D49 C45:E45 D46:D47 E40:F49 C40:D45 C4:F4 C30:F39 C33:C42">
    <cfRule type="expression" dxfId="1" priority="30" stopIfTrue="1">
      <formula>"len($A:$A)=3"</formula>
    </cfRule>
    <cfRule type="expression" dxfId="1" priority="31" stopIfTrue="1">
      <formula>"len($A:$A)=3"</formula>
    </cfRule>
  </conditionalFormatting>
  <conditionalFormatting sqref="G4:J68">
    <cfRule type="cellIs" dxfId="2" priority="19" stopIfTrue="1" operator="lessThan">
      <formula>0</formula>
    </cfRule>
  </conditionalFormatting>
  <printOptions horizontalCentered="1"/>
  <pageMargins left="0.472222222222222" right="0.393055555555556" top="0.747916666666667" bottom="0.747916666666667" header="0.314583333333333" footer="0.314583333333333"/>
  <pageSetup paperSize="9" scale="59" firstPageNumber="243" orientation="portrait" useFirstPageNumber="1" horizontalDpi="600"/>
  <headerFooter alignWithMargins="0"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1340"/>
  <sheetViews>
    <sheetView showZeros="0" view="pageBreakPreview" zoomScale="70" zoomScaleNormal="100" workbookViewId="0">
      <pane ySplit="3" topLeftCell="A4" activePane="bottomLeft" state="frozen"/>
      <selection/>
      <selection pane="bottomLeft" activeCell="D5" sqref="D5:D15"/>
    </sheetView>
  </sheetViews>
  <sheetFormatPr defaultColWidth="9" defaultRowHeight="14.25" outlineLevelCol="6"/>
  <cols>
    <col min="1" max="1" width="23.5" style="6" customWidth="1"/>
    <col min="2" max="2" width="50.75" style="6" customWidth="1"/>
    <col min="3" max="4" width="20.625" style="7" customWidth="1"/>
    <col min="5" max="5" width="20.625" style="6" customWidth="1"/>
    <col min="6" max="6" width="4.375" style="6" customWidth="1"/>
    <col min="7" max="7" width="9" style="6" customWidth="1"/>
    <col min="8" max="16384" width="9" style="6"/>
  </cols>
  <sheetData>
    <row r="1" s="1" customFormat="1" ht="45" customHeight="1" spans="2:5">
      <c r="B1" s="8" t="s">
        <v>1246</v>
      </c>
      <c r="C1" s="8"/>
      <c r="D1" s="8"/>
      <c r="E1" s="8"/>
    </row>
    <row r="2" s="1" customFormat="1" ht="20.1" customHeight="1" spans="1:5">
      <c r="A2" s="9"/>
      <c r="B2" s="10" t="s">
        <v>1247</v>
      </c>
      <c r="C2" s="11"/>
      <c r="D2" s="11"/>
      <c r="E2" s="11" t="s">
        <v>2</v>
      </c>
    </row>
    <row r="3" s="2" customFormat="1" ht="45" customHeight="1" spans="1:7">
      <c r="A3" s="12" t="s">
        <v>3</v>
      </c>
      <c r="B3" s="13" t="s">
        <v>4</v>
      </c>
      <c r="C3" s="14" t="s">
        <v>5</v>
      </c>
      <c r="D3" s="15" t="s">
        <v>7</v>
      </c>
      <c r="E3" s="15" t="s">
        <v>1237</v>
      </c>
      <c r="F3" s="16" t="s">
        <v>9</v>
      </c>
      <c r="G3" s="2" t="s">
        <v>159</v>
      </c>
    </row>
    <row r="4" ht="35.45" customHeight="1" spans="1:7">
      <c r="A4" s="17">
        <v>201</v>
      </c>
      <c r="B4" s="18" t="s">
        <v>161</v>
      </c>
      <c r="C4" s="19">
        <f>SUM(C5,C17,C26,C37,C48,C59,C70,C83,C92,C105,C115,C124,C135,C148,C155,C163,C169,C176,C183,C190,C197,C204,C212,C218,C224,C231,C246)</f>
        <v>1619</v>
      </c>
      <c r="D4" s="19">
        <f>SUM(D5,D17,D26,D37,D48,D59,D70,D83,D92,D105,D115,D124,D135,D148,D155,D163,D169,D176,D183,D190,D197,D204,D212,D218,D224,D231,D246)</f>
        <v>-367</v>
      </c>
      <c r="E4" s="19">
        <f>SUM(E5,E17,E26,E37,E48,E59,E70,E83,E92,E105,E115,E124,E135,E148,E155,E163,E169,E176,E183,E190,E197,E204,E212,E218,E224,E231,E246)</f>
        <v>1252</v>
      </c>
      <c r="F4" s="20" t="str">
        <f t="shared" ref="F4:F67" si="0">IF(LEN(A4)=3,"是",IF(B4&lt;&gt;"",IF(SUM(C4:C4)&lt;&gt;0,"是","否"),"是"))</f>
        <v>是</v>
      </c>
      <c r="G4" s="6" t="str">
        <f t="shared" ref="G4:G67" si="1">IF(LEN(A4)=3,"类",IF(LEN(A4)=5,"款","项"))</f>
        <v>类</v>
      </c>
    </row>
    <row r="5" s="3" customFormat="1" ht="35.45" customHeight="1" spans="1:7">
      <c r="A5" s="21">
        <v>20101</v>
      </c>
      <c r="B5" s="18" t="s">
        <v>162</v>
      </c>
      <c r="C5" s="19">
        <f>SUM(C6:C16)</f>
        <v>0</v>
      </c>
      <c r="D5" s="86"/>
      <c r="E5" s="87"/>
      <c r="F5" s="22" t="str">
        <f t="shared" si="0"/>
        <v>否</v>
      </c>
      <c r="G5" s="3" t="str">
        <f t="shared" si="1"/>
        <v>款</v>
      </c>
    </row>
    <row r="6" s="4" customFormat="1" ht="35.45" customHeight="1" spans="1:7">
      <c r="A6" s="21">
        <v>2010101</v>
      </c>
      <c r="B6" s="23" t="s">
        <v>163</v>
      </c>
      <c r="C6" s="24">
        <v>0</v>
      </c>
      <c r="D6" s="88"/>
      <c r="E6" s="89"/>
      <c r="F6" s="20" t="str">
        <f t="shared" si="0"/>
        <v>否</v>
      </c>
      <c r="G6" s="6" t="str">
        <f t="shared" si="1"/>
        <v>项</v>
      </c>
    </row>
    <row r="7" s="4" customFormat="1" ht="35.45" customHeight="1" spans="1:7">
      <c r="A7" s="21">
        <v>2010102</v>
      </c>
      <c r="B7" s="23" t="s">
        <v>164</v>
      </c>
      <c r="C7" s="24">
        <v>0</v>
      </c>
      <c r="D7" s="88"/>
      <c r="E7" s="89"/>
      <c r="F7" s="20" t="str">
        <f t="shared" si="0"/>
        <v>否</v>
      </c>
      <c r="G7" s="6" t="str">
        <f t="shared" si="1"/>
        <v>项</v>
      </c>
    </row>
    <row r="8" s="4" customFormat="1" ht="35.45" customHeight="1" spans="1:7">
      <c r="A8" s="21">
        <v>2010103</v>
      </c>
      <c r="B8" s="23" t="s">
        <v>165</v>
      </c>
      <c r="C8" s="24">
        <v>0</v>
      </c>
      <c r="D8" s="88"/>
      <c r="E8" s="89"/>
      <c r="F8" s="20" t="str">
        <f t="shared" si="0"/>
        <v>否</v>
      </c>
      <c r="G8" s="6" t="str">
        <f t="shared" si="1"/>
        <v>项</v>
      </c>
    </row>
    <row r="9" s="4" customFormat="1" ht="35.45" customHeight="1" spans="1:7">
      <c r="A9" s="21">
        <v>2010104</v>
      </c>
      <c r="B9" s="23" t="s">
        <v>166</v>
      </c>
      <c r="C9" s="24">
        <v>0</v>
      </c>
      <c r="D9" s="88"/>
      <c r="E9" s="89"/>
      <c r="F9" s="20" t="str">
        <f t="shared" si="0"/>
        <v>否</v>
      </c>
      <c r="G9" s="6" t="str">
        <f t="shared" si="1"/>
        <v>项</v>
      </c>
    </row>
    <row r="10" s="4" customFormat="1" ht="35.45" customHeight="1" spans="1:7">
      <c r="A10" s="21">
        <v>2010105</v>
      </c>
      <c r="B10" s="23" t="s">
        <v>167</v>
      </c>
      <c r="C10" s="24">
        <v>0</v>
      </c>
      <c r="D10" s="88"/>
      <c r="E10" s="89"/>
      <c r="F10" s="20" t="str">
        <f t="shared" si="0"/>
        <v>否</v>
      </c>
      <c r="G10" s="6" t="str">
        <f t="shared" si="1"/>
        <v>项</v>
      </c>
    </row>
    <row r="11" s="4" customFormat="1" ht="35.45" customHeight="1" spans="1:7">
      <c r="A11" s="21">
        <v>2010106</v>
      </c>
      <c r="B11" s="23" t="s">
        <v>168</v>
      </c>
      <c r="C11" s="24">
        <v>0</v>
      </c>
      <c r="D11" s="88"/>
      <c r="E11" s="89"/>
      <c r="F11" s="20" t="str">
        <f t="shared" si="0"/>
        <v>否</v>
      </c>
      <c r="G11" s="6" t="str">
        <f t="shared" si="1"/>
        <v>项</v>
      </c>
    </row>
    <row r="12" s="4" customFormat="1" ht="35.45" customHeight="1" spans="1:7">
      <c r="A12" s="21">
        <v>2010107</v>
      </c>
      <c r="B12" s="23" t="s">
        <v>169</v>
      </c>
      <c r="C12" s="24">
        <v>0</v>
      </c>
      <c r="D12" s="88"/>
      <c r="E12" s="89"/>
      <c r="F12" s="20" t="str">
        <f t="shared" si="0"/>
        <v>否</v>
      </c>
      <c r="G12" s="6" t="str">
        <f t="shared" si="1"/>
        <v>项</v>
      </c>
    </row>
    <row r="13" s="4" customFormat="1" ht="35.45" customHeight="1" spans="1:7">
      <c r="A13" s="21">
        <v>2010108</v>
      </c>
      <c r="B13" s="23" t="s">
        <v>170</v>
      </c>
      <c r="C13" s="24">
        <v>0</v>
      </c>
      <c r="D13" s="88"/>
      <c r="E13" s="89"/>
      <c r="F13" s="20" t="str">
        <f t="shared" si="0"/>
        <v>否</v>
      </c>
      <c r="G13" s="6" t="str">
        <f t="shared" si="1"/>
        <v>项</v>
      </c>
    </row>
    <row r="14" s="4" customFormat="1" ht="35.45" customHeight="1" spans="1:7">
      <c r="A14" s="21">
        <v>2010109</v>
      </c>
      <c r="B14" s="23" t="s">
        <v>171</v>
      </c>
      <c r="C14" s="24">
        <v>0</v>
      </c>
      <c r="D14" s="88"/>
      <c r="E14" s="89"/>
      <c r="F14" s="20" t="str">
        <f t="shared" si="0"/>
        <v>否</v>
      </c>
      <c r="G14" s="6" t="str">
        <f t="shared" si="1"/>
        <v>项</v>
      </c>
    </row>
    <row r="15" s="4" customFormat="1" ht="35.45" customHeight="1" spans="1:7">
      <c r="A15" s="21">
        <v>2010150</v>
      </c>
      <c r="B15" s="23" t="s">
        <v>172</v>
      </c>
      <c r="C15" s="24">
        <v>0</v>
      </c>
      <c r="D15" s="88"/>
      <c r="E15" s="89"/>
      <c r="F15" s="20" t="str">
        <f t="shared" si="0"/>
        <v>否</v>
      </c>
      <c r="G15" s="6" t="str">
        <f t="shared" si="1"/>
        <v>项</v>
      </c>
    </row>
    <row r="16" s="4" customFormat="1" ht="35.45" customHeight="1" spans="1:7">
      <c r="A16" s="21">
        <v>2010199</v>
      </c>
      <c r="B16" s="23" t="s">
        <v>173</v>
      </c>
      <c r="C16" s="24">
        <v>0</v>
      </c>
      <c r="D16" s="88"/>
      <c r="E16" s="89"/>
      <c r="F16" s="20" t="str">
        <f t="shared" si="0"/>
        <v>否</v>
      </c>
      <c r="G16" s="6" t="str">
        <f t="shared" si="1"/>
        <v>项</v>
      </c>
    </row>
    <row r="17" s="3" customFormat="1" ht="35.45" customHeight="1" spans="1:7">
      <c r="A17" s="21">
        <v>20102</v>
      </c>
      <c r="B17" s="18" t="s">
        <v>174</v>
      </c>
      <c r="C17" s="19">
        <f>SUM(C18:C25)</f>
        <v>0</v>
      </c>
      <c r="D17" s="86"/>
      <c r="E17" s="87"/>
      <c r="F17" s="22" t="str">
        <f t="shared" si="0"/>
        <v>否</v>
      </c>
      <c r="G17" s="3" t="str">
        <f t="shared" si="1"/>
        <v>款</v>
      </c>
    </row>
    <row r="18" s="4" customFormat="1" ht="35.45" customHeight="1" spans="1:7">
      <c r="A18" s="21">
        <v>2010201</v>
      </c>
      <c r="B18" s="23" t="s">
        <v>163</v>
      </c>
      <c r="C18" s="24">
        <v>0</v>
      </c>
      <c r="D18" s="88"/>
      <c r="E18" s="89"/>
      <c r="F18" s="20" t="str">
        <f t="shared" si="0"/>
        <v>否</v>
      </c>
      <c r="G18" s="6" t="str">
        <f t="shared" si="1"/>
        <v>项</v>
      </c>
    </row>
    <row r="19" s="4" customFormat="1" ht="35.45" customHeight="1" spans="1:7">
      <c r="A19" s="21">
        <v>2010202</v>
      </c>
      <c r="B19" s="23" t="s">
        <v>164</v>
      </c>
      <c r="C19" s="24">
        <v>0</v>
      </c>
      <c r="D19" s="88"/>
      <c r="E19" s="89"/>
      <c r="F19" s="20" t="str">
        <f t="shared" si="0"/>
        <v>否</v>
      </c>
      <c r="G19" s="6" t="str">
        <f t="shared" si="1"/>
        <v>项</v>
      </c>
    </row>
    <row r="20" s="4" customFormat="1" ht="35.45" customHeight="1" spans="1:7">
      <c r="A20" s="21">
        <v>2010203</v>
      </c>
      <c r="B20" s="23" t="s">
        <v>165</v>
      </c>
      <c r="C20" s="24">
        <v>0</v>
      </c>
      <c r="D20" s="88"/>
      <c r="E20" s="89"/>
      <c r="F20" s="20" t="str">
        <f t="shared" si="0"/>
        <v>否</v>
      </c>
      <c r="G20" s="6" t="str">
        <f t="shared" si="1"/>
        <v>项</v>
      </c>
    </row>
    <row r="21" s="4" customFormat="1" ht="35.45" customHeight="1" spans="1:7">
      <c r="A21" s="21">
        <v>2010204</v>
      </c>
      <c r="B21" s="23" t="s">
        <v>175</v>
      </c>
      <c r="C21" s="24">
        <v>0</v>
      </c>
      <c r="D21" s="88"/>
      <c r="E21" s="89"/>
      <c r="F21" s="20" t="str">
        <f t="shared" si="0"/>
        <v>否</v>
      </c>
      <c r="G21" s="6" t="str">
        <f t="shared" si="1"/>
        <v>项</v>
      </c>
    </row>
    <row r="22" s="4" customFormat="1" ht="35.45" customHeight="1" spans="1:7">
      <c r="A22" s="21">
        <v>2010205</v>
      </c>
      <c r="B22" s="23" t="s">
        <v>176</v>
      </c>
      <c r="C22" s="24">
        <v>0</v>
      </c>
      <c r="D22" s="88"/>
      <c r="E22" s="89"/>
      <c r="F22" s="20" t="str">
        <f t="shared" si="0"/>
        <v>否</v>
      </c>
      <c r="G22" s="6" t="str">
        <f t="shared" si="1"/>
        <v>项</v>
      </c>
    </row>
    <row r="23" s="4" customFormat="1" ht="35.45" customHeight="1" spans="1:7">
      <c r="A23" s="21">
        <v>2010206</v>
      </c>
      <c r="B23" s="23" t="s">
        <v>177</v>
      </c>
      <c r="C23" s="24">
        <v>0</v>
      </c>
      <c r="D23" s="88"/>
      <c r="E23" s="89"/>
      <c r="F23" s="20" t="str">
        <f t="shared" si="0"/>
        <v>否</v>
      </c>
      <c r="G23" s="6" t="str">
        <f t="shared" si="1"/>
        <v>项</v>
      </c>
    </row>
    <row r="24" s="4" customFormat="1" ht="35.45" customHeight="1" spans="1:7">
      <c r="A24" s="21">
        <v>2010250</v>
      </c>
      <c r="B24" s="23" t="s">
        <v>172</v>
      </c>
      <c r="C24" s="24">
        <v>0</v>
      </c>
      <c r="D24" s="88"/>
      <c r="E24" s="89"/>
      <c r="F24" s="20" t="str">
        <f t="shared" si="0"/>
        <v>否</v>
      </c>
      <c r="G24" s="6" t="str">
        <f t="shared" si="1"/>
        <v>项</v>
      </c>
    </row>
    <row r="25" s="4" customFormat="1" ht="35.45" customHeight="1" spans="1:7">
      <c r="A25" s="21">
        <v>2010299</v>
      </c>
      <c r="B25" s="23" t="s">
        <v>178</v>
      </c>
      <c r="C25" s="24">
        <v>0</v>
      </c>
      <c r="D25" s="88"/>
      <c r="E25" s="89"/>
      <c r="F25" s="20" t="str">
        <f t="shared" si="0"/>
        <v>否</v>
      </c>
      <c r="G25" s="6" t="str">
        <f t="shared" si="1"/>
        <v>项</v>
      </c>
    </row>
    <row r="26" s="3" customFormat="1" ht="35.45" customHeight="1" spans="1:7">
      <c r="A26" s="21">
        <v>20103</v>
      </c>
      <c r="B26" s="18" t="s">
        <v>179</v>
      </c>
      <c r="C26" s="19">
        <f>SUM(C27:C36)</f>
        <v>724</v>
      </c>
      <c r="D26" s="86">
        <v>-144</v>
      </c>
      <c r="E26" s="87">
        <v>580</v>
      </c>
      <c r="F26" s="22" t="str">
        <f t="shared" si="0"/>
        <v>是</v>
      </c>
      <c r="G26" s="3" t="str">
        <f t="shared" si="1"/>
        <v>款</v>
      </c>
    </row>
    <row r="27" s="4" customFormat="1" ht="35.45" customHeight="1" spans="1:7">
      <c r="A27" s="21">
        <v>2010301</v>
      </c>
      <c r="B27" s="23" t="s">
        <v>163</v>
      </c>
      <c r="C27" s="24">
        <v>243</v>
      </c>
      <c r="D27" s="88">
        <v>-23</v>
      </c>
      <c r="E27" s="89">
        <v>220</v>
      </c>
      <c r="F27" s="20" t="str">
        <f t="shared" si="0"/>
        <v>是</v>
      </c>
      <c r="G27" s="6" t="str">
        <f t="shared" si="1"/>
        <v>项</v>
      </c>
    </row>
    <row r="28" s="4" customFormat="1" ht="35.45" customHeight="1" spans="1:7">
      <c r="A28" s="21">
        <v>2010302</v>
      </c>
      <c r="B28" s="23" t="s">
        <v>164</v>
      </c>
      <c r="C28" s="24">
        <v>321</v>
      </c>
      <c r="D28" s="88">
        <v>-21</v>
      </c>
      <c r="E28" s="89">
        <v>300</v>
      </c>
      <c r="F28" s="20" t="str">
        <f t="shared" si="0"/>
        <v>是</v>
      </c>
      <c r="G28" s="6" t="str">
        <f t="shared" si="1"/>
        <v>项</v>
      </c>
    </row>
    <row r="29" s="4" customFormat="1" ht="35.45" customHeight="1" spans="1:7">
      <c r="A29" s="21">
        <v>2010303</v>
      </c>
      <c r="B29" s="23" t="s">
        <v>165</v>
      </c>
      <c r="C29" s="24">
        <v>0</v>
      </c>
      <c r="D29" s="88"/>
      <c r="E29" s="89"/>
      <c r="F29" s="20" t="str">
        <f t="shared" si="0"/>
        <v>否</v>
      </c>
      <c r="G29" s="6" t="str">
        <f t="shared" si="1"/>
        <v>项</v>
      </c>
    </row>
    <row r="30" s="4" customFormat="1" ht="35.45" customHeight="1" spans="1:7">
      <c r="A30" s="21">
        <v>2010304</v>
      </c>
      <c r="B30" s="23" t="s">
        <v>180</v>
      </c>
      <c r="C30" s="24">
        <v>0</v>
      </c>
      <c r="D30" s="88"/>
      <c r="E30" s="89"/>
      <c r="F30" s="20" t="str">
        <f t="shared" si="0"/>
        <v>否</v>
      </c>
      <c r="G30" s="6" t="str">
        <f t="shared" si="1"/>
        <v>项</v>
      </c>
    </row>
    <row r="31" s="4" customFormat="1" ht="35.45" customHeight="1" spans="1:7">
      <c r="A31" s="21">
        <v>2010305</v>
      </c>
      <c r="B31" s="23" t="s">
        <v>181</v>
      </c>
      <c r="C31" s="24">
        <v>0</v>
      </c>
      <c r="D31" s="88"/>
      <c r="E31" s="89"/>
      <c r="F31" s="20" t="str">
        <f t="shared" si="0"/>
        <v>否</v>
      </c>
      <c r="G31" s="6" t="str">
        <f t="shared" si="1"/>
        <v>项</v>
      </c>
    </row>
    <row r="32" s="4" customFormat="1" ht="35.45" customHeight="1" spans="1:7">
      <c r="A32" s="21">
        <v>2010306</v>
      </c>
      <c r="B32" s="23" t="s">
        <v>182</v>
      </c>
      <c r="C32" s="24">
        <v>0</v>
      </c>
      <c r="D32" s="88"/>
      <c r="E32" s="89"/>
      <c r="F32" s="20" t="str">
        <f t="shared" si="0"/>
        <v>否</v>
      </c>
      <c r="G32" s="6" t="str">
        <f t="shared" si="1"/>
        <v>项</v>
      </c>
    </row>
    <row r="33" s="4" customFormat="1" ht="35.45" customHeight="1" spans="1:7">
      <c r="A33" s="21">
        <v>2010308</v>
      </c>
      <c r="B33" s="23" t="s">
        <v>183</v>
      </c>
      <c r="C33" s="24">
        <v>0</v>
      </c>
      <c r="D33" s="88"/>
      <c r="E33" s="89"/>
      <c r="F33" s="20" t="str">
        <f t="shared" si="0"/>
        <v>否</v>
      </c>
      <c r="G33" s="6" t="str">
        <f t="shared" si="1"/>
        <v>项</v>
      </c>
    </row>
    <row r="34" s="4" customFormat="1" ht="35.45" customHeight="1" spans="1:7">
      <c r="A34" s="21">
        <v>2010309</v>
      </c>
      <c r="B34" s="23" t="s">
        <v>184</v>
      </c>
      <c r="C34" s="24">
        <v>0</v>
      </c>
      <c r="D34" s="88"/>
      <c r="E34" s="89"/>
      <c r="F34" s="20" t="str">
        <f t="shared" si="0"/>
        <v>否</v>
      </c>
      <c r="G34" s="6" t="str">
        <f t="shared" si="1"/>
        <v>项</v>
      </c>
    </row>
    <row r="35" s="4" customFormat="1" ht="35.45" customHeight="1" spans="1:7">
      <c r="A35" s="21">
        <v>2010350</v>
      </c>
      <c r="B35" s="23" t="s">
        <v>172</v>
      </c>
      <c r="C35" s="24">
        <v>0</v>
      </c>
      <c r="D35" s="88"/>
      <c r="E35" s="89"/>
      <c r="F35" s="20" t="str">
        <f t="shared" si="0"/>
        <v>否</v>
      </c>
      <c r="G35" s="6" t="str">
        <f t="shared" si="1"/>
        <v>项</v>
      </c>
    </row>
    <row r="36" s="4" customFormat="1" ht="35.45" customHeight="1" spans="1:7">
      <c r="A36" s="21">
        <v>2010399</v>
      </c>
      <c r="B36" s="23" t="s">
        <v>185</v>
      </c>
      <c r="C36" s="24">
        <v>160</v>
      </c>
      <c r="D36" s="88">
        <v>-100</v>
      </c>
      <c r="E36" s="89">
        <v>60</v>
      </c>
      <c r="F36" s="20" t="str">
        <f t="shared" si="0"/>
        <v>是</v>
      </c>
      <c r="G36" s="6" t="str">
        <f t="shared" si="1"/>
        <v>项</v>
      </c>
    </row>
    <row r="37" s="3" customFormat="1" ht="35.45" customHeight="1" spans="1:7">
      <c r="A37" s="21">
        <v>20104</v>
      </c>
      <c r="B37" s="18" t="s">
        <v>186</v>
      </c>
      <c r="C37" s="19">
        <f>SUM(C38:C47)</f>
        <v>512</v>
      </c>
      <c r="D37" s="86">
        <v>-223</v>
      </c>
      <c r="E37" s="87">
        <v>289</v>
      </c>
      <c r="F37" s="22" t="str">
        <f t="shared" si="0"/>
        <v>是</v>
      </c>
      <c r="G37" s="3" t="str">
        <f t="shared" si="1"/>
        <v>款</v>
      </c>
    </row>
    <row r="38" s="4" customFormat="1" ht="35.45" customHeight="1" spans="1:7">
      <c r="A38" s="21">
        <v>2010401</v>
      </c>
      <c r="B38" s="23" t="s">
        <v>163</v>
      </c>
      <c r="C38" s="24">
        <v>59</v>
      </c>
      <c r="D38" s="88"/>
      <c r="E38" s="89">
        <v>59</v>
      </c>
      <c r="F38" s="20" t="str">
        <f t="shared" si="0"/>
        <v>是</v>
      </c>
      <c r="G38" s="6" t="str">
        <f t="shared" si="1"/>
        <v>项</v>
      </c>
    </row>
    <row r="39" s="4" customFormat="1" ht="35.45" customHeight="1" spans="1:7">
      <c r="A39" s="21">
        <v>2010402</v>
      </c>
      <c r="B39" s="23" t="s">
        <v>164</v>
      </c>
      <c r="C39" s="24">
        <v>253</v>
      </c>
      <c r="D39" s="88">
        <v>-73</v>
      </c>
      <c r="E39" s="4">
        <v>180</v>
      </c>
      <c r="F39" s="20" t="str">
        <f t="shared" si="0"/>
        <v>是</v>
      </c>
      <c r="G39" s="6" t="str">
        <f t="shared" si="1"/>
        <v>项</v>
      </c>
    </row>
    <row r="40" s="4" customFormat="1" ht="35.45" customHeight="1" spans="1:7">
      <c r="A40" s="21">
        <v>2010403</v>
      </c>
      <c r="B40" s="23" t="s">
        <v>165</v>
      </c>
      <c r="C40" s="24">
        <v>0</v>
      </c>
      <c r="D40" s="88"/>
      <c r="E40" s="89"/>
      <c r="F40" s="20" t="str">
        <f t="shared" si="0"/>
        <v>否</v>
      </c>
      <c r="G40" s="6" t="str">
        <f t="shared" si="1"/>
        <v>项</v>
      </c>
    </row>
    <row r="41" s="4" customFormat="1" ht="35.45" customHeight="1" spans="1:7">
      <c r="A41" s="21">
        <v>2010404</v>
      </c>
      <c r="B41" s="23" t="s">
        <v>187</v>
      </c>
      <c r="C41" s="24">
        <v>0</v>
      </c>
      <c r="D41" s="88"/>
      <c r="E41" s="89"/>
      <c r="F41" s="20" t="str">
        <f t="shared" si="0"/>
        <v>否</v>
      </c>
      <c r="G41" s="6" t="str">
        <f t="shared" si="1"/>
        <v>项</v>
      </c>
    </row>
    <row r="42" s="4" customFormat="1" ht="35.45" customHeight="1" spans="1:7">
      <c r="A42" s="21">
        <v>2010405</v>
      </c>
      <c r="B42" s="23" t="s">
        <v>188</v>
      </c>
      <c r="C42" s="24">
        <v>0</v>
      </c>
      <c r="D42" s="88"/>
      <c r="E42" s="89"/>
      <c r="F42" s="20" t="str">
        <f t="shared" si="0"/>
        <v>否</v>
      </c>
      <c r="G42" s="6" t="str">
        <f t="shared" si="1"/>
        <v>项</v>
      </c>
    </row>
    <row r="43" s="4" customFormat="1" ht="35.45" customHeight="1" spans="1:7">
      <c r="A43" s="21">
        <v>2010406</v>
      </c>
      <c r="B43" s="23" t="s">
        <v>189</v>
      </c>
      <c r="C43" s="24">
        <v>200</v>
      </c>
      <c r="D43" s="88">
        <v>-150</v>
      </c>
      <c r="E43" s="89">
        <v>50</v>
      </c>
      <c r="F43" s="20" t="str">
        <f t="shared" si="0"/>
        <v>是</v>
      </c>
      <c r="G43" s="6" t="str">
        <f t="shared" si="1"/>
        <v>项</v>
      </c>
    </row>
    <row r="44" s="4" customFormat="1" ht="35.45" customHeight="1" spans="1:7">
      <c r="A44" s="21">
        <v>2010407</v>
      </c>
      <c r="B44" s="23" t="s">
        <v>190</v>
      </c>
      <c r="C44" s="24">
        <v>0</v>
      </c>
      <c r="D44" s="88"/>
      <c r="E44" s="89"/>
      <c r="F44" s="20" t="str">
        <f t="shared" si="0"/>
        <v>否</v>
      </c>
      <c r="G44" s="6" t="str">
        <f t="shared" si="1"/>
        <v>项</v>
      </c>
    </row>
    <row r="45" s="4" customFormat="1" ht="35.45" customHeight="1" spans="1:7">
      <c r="A45" s="21">
        <v>2010408</v>
      </c>
      <c r="B45" s="23" t="s">
        <v>191</v>
      </c>
      <c r="C45" s="24">
        <v>0</v>
      </c>
      <c r="D45" s="88"/>
      <c r="E45" s="89"/>
      <c r="F45" s="20" t="str">
        <f t="shared" si="0"/>
        <v>否</v>
      </c>
      <c r="G45" s="6" t="str">
        <f t="shared" si="1"/>
        <v>项</v>
      </c>
    </row>
    <row r="46" s="4" customFormat="1" ht="35.45" customHeight="1" spans="1:7">
      <c r="A46" s="21">
        <v>2010450</v>
      </c>
      <c r="B46" s="23" t="s">
        <v>172</v>
      </c>
      <c r="C46" s="24">
        <v>0</v>
      </c>
      <c r="D46" s="88"/>
      <c r="E46" s="89"/>
      <c r="F46" s="20" t="str">
        <f t="shared" si="0"/>
        <v>否</v>
      </c>
      <c r="G46" s="6" t="str">
        <f t="shared" si="1"/>
        <v>项</v>
      </c>
    </row>
    <row r="47" s="4" customFormat="1" ht="35.45" customHeight="1" spans="1:7">
      <c r="A47" s="21">
        <v>2010499</v>
      </c>
      <c r="B47" s="23" t="s">
        <v>192</v>
      </c>
      <c r="C47" s="24">
        <v>0</v>
      </c>
      <c r="D47" s="88"/>
      <c r="E47" s="89"/>
      <c r="F47" s="20" t="str">
        <f t="shared" si="0"/>
        <v>否</v>
      </c>
      <c r="G47" s="6" t="str">
        <f t="shared" si="1"/>
        <v>项</v>
      </c>
    </row>
    <row r="48" s="3" customFormat="1" ht="35.45" customHeight="1" spans="1:7">
      <c r="A48" s="21">
        <v>20105</v>
      </c>
      <c r="B48" s="18" t="s">
        <v>193</v>
      </c>
      <c r="C48" s="19">
        <f>SUM(C49:C58)</f>
        <v>0</v>
      </c>
      <c r="D48" s="86"/>
      <c r="E48" s="87"/>
      <c r="F48" s="22" t="str">
        <f t="shared" si="0"/>
        <v>否</v>
      </c>
      <c r="G48" s="3" t="str">
        <f t="shared" si="1"/>
        <v>款</v>
      </c>
    </row>
    <row r="49" s="4" customFormat="1" ht="35.45" customHeight="1" spans="1:7">
      <c r="A49" s="21">
        <v>2010501</v>
      </c>
      <c r="B49" s="23" t="s">
        <v>163</v>
      </c>
      <c r="C49" s="24">
        <v>0</v>
      </c>
      <c r="D49" s="88"/>
      <c r="E49" s="89"/>
      <c r="F49" s="20" t="str">
        <f t="shared" si="0"/>
        <v>否</v>
      </c>
      <c r="G49" s="6" t="str">
        <f t="shared" si="1"/>
        <v>项</v>
      </c>
    </row>
    <row r="50" s="4" customFormat="1" ht="35.45" customHeight="1" spans="1:7">
      <c r="A50" s="21">
        <v>2010502</v>
      </c>
      <c r="B50" s="23" t="s">
        <v>164</v>
      </c>
      <c r="C50" s="24">
        <v>0</v>
      </c>
      <c r="D50" s="88"/>
      <c r="E50" s="89"/>
      <c r="F50" s="20" t="str">
        <f t="shared" si="0"/>
        <v>否</v>
      </c>
      <c r="G50" s="6" t="str">
        <f t="shared" si="1"/>
        <v>项</v>
      </c>
    </row>
    <row r="51" s="4" customFormat="1" ht="35.45" customHeight="1" spans="1:7">
      <c r="A51" s="21">
        <v>2010503</v>
      </c>
      <c r="B51" s="23" t="s">
        <v>165</v>
      </c>
      <c r="C51" s="24">
        <v>0</v>
      </c>
      <c r="D51" s="88"/>
      <c r="E51" s="89"/>
      <c r="F51" s="20" t="str">
        <f t="shared" si="0"/>
        <v>否</v>
      </c>
      <c r="G51" s="6" t="str">
        <f t="shared" si="1"/>
        <v>项</v>
      </c>
    </row>
    <row r="52" s="4" customFormat="1" ht="35.45" customHeight="1" spans="1:7">
      <c r="A52" s="21">
        <v>2010504</v>
      </c>
      <c r="B52" s="23" t="s">
        <v>194</v>
      </c>
      <c r="C52" s="24">
        <v>0</v>
      </c>
      <c r="D52" s="88"/>
      <c r="E52" s="89"/>
      <c r="F52" s="20" t="str">
        <f t="shared" si="0"/>
        <v>否</v>
      </c>
      <c r="G52" s="6" t="str">
        <f t="shared" si="1"/>
        <v>项</v>
      </c>
    </row>
    <row r="53" s="4" customFormat="1" ht="35.45" customHeight="1" spans="1:7">
      <c r="A53" s="21">
        <v>2010505</v>
      </c>
      <c r="B53" s="23" t="s">
        <v>195</v>
      </c>
      <c r="C53" s="24">
        <v>0</v>
      </c>
      <c r="D53" s="88"/>
      <c r="E53" s="89"/>
      <c r="F53" s="20" t="str">
        <f t="shared" si="0"/>
        <v>否</v>
      </c>
      <c r="G53" s="6" t="str">
        <f t="shared" si="1"/>
        <v>项</v>
      </c>
    </row>
    <row r="54" s="4" customFormat="1" ht="35.45" customHeight="1" spans="1:7">
      <c r="A54" s="21">
        <v>2010506</v>
      </c>
      <c r="B54" s="23" t="s">
        <v>196</v>
      </c>
      <c r="C54" s="24">
        <v>0</v>
      </c>
      <c r="D54" s="88"/>
      <c r="E54" s="89"/>
      <c r="F54" s="20" t="str">
        <f t="shared" si="0"/>
        <v>否</v>
      </c>
      <c r="G54" s="6" t="str">
        <f t="shared" si="1"/>
        <v>项</v>
      </c>
    </row>
    <row r="55" s="4" customFormat="1" ht="35.45" customHeight="1" spans="1:7">
      <c r="A55" s="21">
        <v>2010507</v>
      </c>
      <c r="B55" s="23" t="s">
        <v>197</v>
      </c>
      <c r="C55" s="24">
        <v>0</v>
      </c>
      <c r="D55" s="88"/>
      <c r="E55" s="89"/>
      <c r="F55" s="20" t="str">
        <f t="shared" si="0"/>
        <v>否</v>
      </c>
      <c r="G55" s="6" t="str">
        <f t="shared" si="1"/>
        <v>项</v>
      </c>
    </row>
    <row r="56" s="4" customFormat="1" ht="35.45" customHeight="1" spans="1:7">
      <c r="A56" s="21">
        <v>2010508</v>
      </c>
      <c r="B56" s="23" t="s">
        <v>198</v>
      </c>
      <c r="C56" s="24">
        <v>0</v>
      </c>
      <c r="D56" s="88"/>
      <c r="E56" s="89"/>
      <c r="F56" s="20" t="str">
        <f t="shared" si="0"/>
        <v>否</v>
      </c>
      <c r="G56" s="6" t="str">
        <f t="shared" si="1"/>
        <v>项</v>
      </c>
    </row>
    <row r="57" s="4" customFormat="1" ht="35.45" customHeight="1" spans="1:7">
      <c r="A57" s="21">
        <v>2010550</v>
      </c>
      <c r="B57" s="23" t="s">
        <v>172</v>
      </c>
      <c r="C57" s="24">
        <v>0</v>
      </c>
      <c r="D57" s="88"/>
      <c r="E57" s="89"/>
      <c r="F57" s="20" t="str">
        <f t="shared" si="0"/>
        <v>否</v>
      </c>
      <c r="G57" s="6" t="str">
        <f t="shared" si="1"/>
        <v>项</v>
      </c>
    </row>
    <row r="58" s="4" customFormat="1" ht="35.45" customHeight="1" spans="1:7">
      <c r="A58" s="21">
        <v>2010599</v>
      </c>
      <c r="B58" s="23" t="s">
        <v>199</v>
      </c>
      <c r="C58" s="24">
        <v>0</v>
      </c>
      <c r="D58" s="88"/>
      <c r="E58" s="89"/>
      <c r="F58" s="20" t="str">
        <f t="shared" si="0"/>
        <v>否</v>
      </c>
      <c r="G58" s="6" t="str">
        <f t="shared" si="1"/>
        <v>项</v>
      </c>
    </row>
    <row r="59" s="3" customFormat="1" ht="35.45" customHeight="1" spans="1:7">
      <c r="A59" s="21">
        <v>20106</v>
      </c>
      <c r="B59" s="18" t="s">
        <v>200</v>
      </c>
      <c r="C59" s="19">
        <f>SUM(C60:C69)</f>
        <v>146</v>
      </c>
      <c r="D59" s="86"/>
      <c r="E59" s="87">
        <v>146</v>
      </c>
      <c r="F59" s="22" t="str">
        <f t="shared" si="0"/>
        <v>是</v>
      </c>
      <c r="G59" s="3" t="str">
        <f t="shared" si="1"/>
        <v>款</v>
      </c>
    </row>
    <row r="60" s="4" customFormat="1" ht="35.45" customHeight="1" spans="1:7">
      <c r="A60" s="21">
        <v>2010601</v>
      </c>
      <c r="B60" s="23" t="s">
        <v>163</v>
      </c>
      <c r="C60" s="24">
        <v>106</v>
      </c>
      <c r="D60" s="88"/>
      <c r="E60" s="89">
        <v>106</v>
      </c>
      <c r="F60" s="20" t="str">
        <f t="shared" si="0"/>
        <v>是</v>
      </c>
      <c r="G60" s="6" t="str">
        <f t="shared" si="1"/>
        <v>项</v>
      </c>
    </row>
    <row r="61" s="4" customFormat="1" ht="35.45" customHeight="1" spans="1:7">
      <c r="A61" s="21">
        <v>2010602</v>
      </c>
      <c r="B61" s="23" t="s">
        <v>164</v>
      </c>
      <c r="C61" s="24">
        <v>40</v>
      </c>
      <c r="D61" s="88"/>
      <c r="E61" s="89">
        <v>40</v>
      </c>
      <c r="F61" s="20" t="str">
        <f t="shared" si="0"/>
        <v>是</v>
      </c>
      <c r="G61" s="6" t="str">
        <f t="shared" si="1"/>
        <v>项</v>
      </c>
    </row>
    <row r="62" s="4" customFormat="1" ht="35.45" customHeight="1" spans="1:7">
      <c r="A62" s="21">
        <v>2010603</v>
      </c>
      <c r="B62" s="23" t="s">
        <v>165</v>
      </c>
      <c r="C62" s="24">
        <v>0</v>
      </c>
      <c r="D62" s="88"/>
      <c r="E62" s="89"/>
      <c r="F62" s="20" t="str">
        <f t="shared" si="0"/>
        <v>否</v>
      </c>
      <c r="G62" s="6" t="str">
        <f t="shared" si="1"/>
        <v>项</v>
      </c>
    </row>
    <row r="63" s="4" customFormat="1" ht="35.45" customHeight="1" spans="1:7">
      <c r="A63" s="21">
        <v>2010604</v>
      </c>
      <c r="B63" s="23" t="s">
        <v>201</v>
      </c>
      <c r="C63" s="24">
        <v>0</v>
      </c>
      <c r="D63" s="88"/>
      <c r="E63" s="89"/>
      <c r="F63" s="20" t="str">
        <f t="shared" si="0"/>
        <v>否</v>
      </c>
      <c r="G63" s="6" t="str">
        <f t="shared" si="1"/>
        <v>项</v>
      </c>
    </row>
    <row r="64" s="4" customFormat="1" ht="35.45" customHeight="1" spans="1:7">
      <c r="A64" s="21">
        <v>2010605</v>
      </c>
      <c r="B64" s="23" t="s">
        <v>202</v>
      </c>
      <c r="C64" s="24">
        <v>0</v>
      </c>
      <c r="D64" s="88"/>
      <c r="E64" s="89"/>
      <c r="F64" s="20" t="str">
        <f t="shared" si="0"/>
        <v>否</v>
      </c>
      <c r="G64" s="6" t="str">
        <f t="shared" si="1"/>
        <v>项</v>
      </c>
    </row>
    <row r="65" s="4" customFormat="1" ht="35.45" customHeight="1" spans="1:7">
      <c r="A65" s="21">
        <v>2010606</v>
      </c>
      <c r="B65" s="23" t="s">
        <v>203</v>
      </c>
      <c r="C65" s="24">
        <v>0</v>
      </c>
      <c r="D65" s="88"/>
      <c r="E65" s="89"/>
      <c r="F65" s="20" t="str">
        <f t="shared" si="0"/>
        <v>否</v>
      </c>
      <c r="G65" s="6" t="str">
        <f t="shared" si="1"/>
        <v>项</v>
      </c>
    </row>
    <row r="66" s="4" customFormat="1" ht="35.45" customHeight="1" spans="1:7">
      <c r="A66" s="21">
        <v>2010607</v>
      </c>
      <c r="B66" s="23" t="s">
        <v>204</v>
      </c>
      <c r="C66" s="24">
        <v>0</v>
      </c>
      <c r="D66" s="88"/>
      <c r="E66" s="89"/>
      <c r="F66" s="20" t="str">
        <f t="shared" si="0"/>
        <v>否</v>
      </c>
      <c r="G66" s="6" t="str">
        <f t="shared" si="1"/>
        <v>项</v>
      </c>
    </row>
    <row r="67" s="4" customFormat="1" ht="35.45" customHeight="1" spans="1:7">
      <c r="A67" s="21">
        <v>2010608</v>
      </c>
      <c r="B67" s="23" t="s">
        <v>205</v>
      </c>
      <c r="C67" s="24">
        <v>0</v>
      </c>
      <c r="D67" s="88"/>
      <c r="E67" s="89"/>
      <c r="F67" s="20" t="str">
        <f t="shared" si="0"/>
        <v>否</v>
      </c>
      <c r="G67" s="6" t="str">
        <f t="shared" si="1"/>
        <v>项</v>
      </c>
    </row>
    <row r="68" s="4" customFormat="1" ht="35.45" customHeight="1" spans="1:7">
      <c r="A68" s="21">
        <v>2010650</v>
      </c>
      <c r="B68" s="23" t="s">
        <v>172</v>
      </c>
      <c r="C68" s="24">
        <v>0</v>
      </c>
      <c r="D68" s="88"/>
      <c r="E68" s="89"/>
      <c r="F68" s="20" t="str">
        <f t="shared" ref="F68:F131" si="2">IF(LEN(A68)=3,"是",IF(B68&lt;&gt;"",IF(SUM(C68:C68)&lt;&gt;0,"是","否"),"是"))</f>
        <v>否</v>
      </c>
      <c r="G68" s="6" t="str">
        <f t="shared" ref="G68:G131" si="3">IF(LEN(A68)=3,"类",IF(LEN(A68)=5,"款","项"))</f>
        <v>项</v>
      </c>
    </row>
    <row r="69" s="4" customFormat="1" ht="35.45" customHeight="1" spans="1:7">
      <c r="A69" s="21">
        <v>2010699</v>
      </c>
      <c r="B69" s="23" t="s">
        <v>206</v>
      </c>
      <c r="C69" s="24">
        <v>0</v>
      </c>
      <c r="D69" s="88"/>
      <c r="E69" s="89"/>
      <c r="F69" s="20" t="str">
        <f t="shared" si="2"/>
        <v>否</v>
      </c>
      <c r="G69" s="6" t="str">
        <f t="shared" si="3"/>
        <v>项</v>
      </c>
    </row>
    <row r="70" s="3" customFormat="1" ht="35.45" customHeight="1" spans="1:7">
      <c r="A70" s="21">
        <v>20107</v>
      </c>
      <c r="B70" s="18" t="s">
        <v>207</v>
      </c>
      <c r="C70" s="19">
        <f>SUM(C71:C82)</f>
        <v>40</v>
      </c>
      <c r="D70" s="86"/>
      <c r="E70" s="87">
        <v>40</v>
      </c>
      <c r="F70" s="22" t="str">
        <f t="shared" si="2"/>
        <v>是</v>
      </c>
      <c r="G70" s="3" t="str">
        <f t="shared" si="3"/>
        <v>款</v>
      </c>
    </row>
    <row r="71" s="4" customFormat="1" ht="35.45" customHeight="1" spans="1:7">
      <c r="A71" s="21">
        <v>2010701</v>
      </c>
      <c r="B71" s="23" t="s">
        <v>163</v>
      </c>
      <c r="C71" s="24">
        <v>0</v>
      </c>
      <c r="D71" s="88"/>
      <c r="E71" s="89"/>
      <c r="F71" s="20" t="str">
        <f t="shared" si="2"/>
        <v>否</v>
      </c>
      <c r="G71" s="6" t="str">
        <f t="shared" si="3"/>
        <v>项</v>
      </c>
    </row>
    <row r="72" s="4" customFormat="1" ht="35.45" customHeight="1" spans="1:7">
      <c r="A72" s="21">
        <v>2010702</v>
      </c>
      <c r="B72" s="23" t="s">
        <v>164</v>
      </c>
      <c r="C72" s="24">
        <v>0</v>
      </c>
      <c r="D72" s="88"/>
      <c r="E72" s="89"/>
      <c r="F72" s="20" t="str">
        <f t="shared" si="2"/>
        <v>否</v>
      </c>
      <c r="G72" s="6" t="str">
        <f t="shared" si="3"/>
        <v>项</v>
      </c>
    </row>
    <row r="73" s="4" customFormat="1" ht="35.45" customHeight="1" spans="1:7">
      <c r="A73" s="21">
        <v>2010703</v>
      </c>
      <c r="B73" s="23" t="s">
        <v>165</v>
      </c>
      <c r="C73" s="24">
        <v>0</v>
      </c>
      <c r="D73" s="88"/>
      <c r="E73" s="89"/>
      <c r="F73" s="20" t="str">
        <f t="shared" si="2"/>
        <v>否</v>
      </c>
      <c r="G73" s="6" t="str">
        <f t="shared" si="3"/>
        <v>项</v>
      </c>
    </row>
    <row r="74" s="4" customFormat="1" ht="35.45" customHeight="1" spans="1:7">
      <c r="A74" s="21">
        <v>2010704</v>
      </c>
      <c r="B74" s="23" t="s">
        <v>208</v>
      </c>
      <c r="C74" s="24">
        <v>0</v>
      </c>
      <c r="D74" s="88"/>
      <c r="E74" s="89"/>
      <c r="F74" s="20" t="str">
        <f t="shared" si="2"/>
        <v>否</v>
      </c>
      <c r="G74" s="6" t="str">
        <f t="shared" si="3"/>
        <v>项</v>
      </c>
    </row>
    <row r="75" s="4" customFormat="1" ht="35.45" customHeight="1" spans="1:7">
      <c r="A75" s="21">
        <v>2010705</v>
      </c>
      <c r="B75" s="23" t="s">
        <v>209</v>
      </c>
      <c r="C75" s="24">
        <v>0</v>
      </c>
      <c r="D75" s="88"/>
      <c r="E75" s="89"/>
      <c r="F75" s="20" t="str">
        <f t="shared" si="2"/>
        <v>否</v>
      </c>
      <c r="G75" s="6" t="str">
        <f t="shared" si="3"/>
        <v>项</v>
      </c>
    </row>
    <row r="76" s="4" customFormat="1" ht="35.45" customHeight="1" spans="1:7">
      <c r="A76" s="21">
        <v>2010706</v>
      </c>
      <c r="B76" s="23" t="s">
        <v>210</v>
      </c>
      <c r="C76" s="24">
        <v>0</v>
      </c>
      <c r="D76" s="88"/>
      <c r="E76" s="89"/>
      <c r="F76" s="20" t="str">
        <f t="shared" si="2"/>
        <v>否</v>
      </c>
      <c r="G76" s="6" t="str">
        <f t="shared" si="3"/>
        <v>项</v>
      </c>
    </row>
    <row r="77" s="4" customFormat="1" ht="35.45" customHeight="1" spans="1:7">
      <c r="A77" s="21">
        <v>2010707</v>
      </c>
      <c r="B77" s="23" t="s">
        <v>211</v>
      </c>
      <c r="C77" s="24">
        <v>0</v>
      </c>
      <c r="D77" s="88"/>
      <c r="E77" s="89"/>
      <c r="F77" s="20" t="str">
        <f t="shared" si="2"/>
        <v>否</v>
      </c>
      <c r="G77" s="6" t="str">
        <f t="shared" si="3"/>
        <v>项</v>
      </c>
    </row>
    <row r="78" s="4" customFormat="1" ht="35.45" customHeight="1" spans="1:7">
      <c r="A78" s="21">
        <v>2010708</v>
      </c>
      <c r="B78" s="23" t="s">
        <v>212</v>
      </c>
      <c r="C78" s="24">
        <v>0</v>
      </c>
      <c r="D78" s="88"/>
      <c r="E78" s="89"/>
      <c r="F78" s="20" t="str">
        <f t="shared" si="2"/>
        <v>否</v>
      </c>
      <c r="G78" s="6" t="str">
        <f t="shared" si="3"/>
        <v>项</v>
      </c>
    </row>
    <row r="79" s="4" customFormat="1" ht="35.45" customHeight="1" spans="1:7">
      <c r="A79" s="21">
        <v>2010709</v>
      </c>
      <c r="B79" s="23" t="s">
        <v>204</v>
      </c>
      <c r="C79" s="24">
        <v>0</v>
      </c>
      <c r="D79" s="88"/>
      <c r="E79" s="89"/>
      <c r="F79" s="20" t="str">
        <f t="shared" si="2"/>
        <v>否</v>
      </c>
      <c r="G79" s="6" t="str">
        <f t="shared" si="3"/>
        <v>项</v>
      </c>
    </row>
    <row r="80" s="4" customFormat="1" ht="35.45" customHeight="1" spans="1:7">
      <c r="A80" s="21">
        <v>2010710</v>
      </c>
      <c r="B80" s="23" t="s">
        <v>213</v>
      </c>
      <c r="C80" s="24">
        <v>0</v>
      </c>
      <c r="D80" s="88"/>
      <c r="E80" s="89"/>
      <c r="F80" s="20" t="str">
        <f t="shared" si="2"/>
        <v>否</v>
      </c>
      <c r="G80" s="6" t="str">
        <f t="shared" si="3"/>
        <v>项</v>
      </c>
    </row>
    <row r="81" s="4" customFormat="1" ht="35.45" customHeight="1" spans="1:7">
      <c r="A81" s="21">
        <v>2010750</v>
      </c>
      <c r="B81" s="23" t="s">
        <v>172</v>
      </c>
      <c r="C81" s="24">
        <v>0</v>
      </c>
      <c r="D81" s="88"/>
      <c r="E81" s="89"/>
      <c r="F81" s="20" t="str">
        <f t="shared" si="2"/>
        <v>否</v>
      </c>
      <c r="G81" s="6" t="str">
        <f t="shared" si="3"/>
        <v>项</v>
      </c>
    </row>
    <row r="82" s="4" customFormat="1" ht="35.45" customHeight="1" spans="1:7">
      <c r="A82" s="21">
        <v>2010799</v>
      </c>
      <c r="B82" s="23" t="s">
        <v>214</v>
      </c>
      <c r="C82" s="24">
        <v>40</v>
      </c>
      <c r="D82" s="88"/>
      <c r="E82" s="89">
        <v>40</v>
      </c>
      <c r="F82" s="20" t="str">
        <f t="shared" si="2"/>
        <v>是</v>
      </c>
      <c r="G82" s="6" t="str">
        <f t="shared" si="3"/>
        <v>项</v>
      </c>
    </row>
    <row r="83" s="3" customFormat="1" ht="35.45" customHeight="1" spans="1:7">
      <c r="A83" s="21">
        <v>20108</v>
      </c>
      <c r="B83" s="18" t="s">
        <v>215</v>
      </c>
      <c r="C83" s="19">
        <f>SUM(C84:C91)</f>
        <v>0</v>
      </c>
      <c r="D83" s="86"/>
      <c r="E83" s="87"/>
      <c r="F83" s="22" t="str">
        <f t="shared" si="2"/>
        <v>否</v>
      </c>
      <c r="G83" s="3" t="str">
        <f t="shared" si="3"/>
        <v>款</v>
      </c>
    </row>
    <row r="84" s="4" customFormat="1" ht="35.45" customHeight="1" spans="1:7">
      <c r="A84" s="21">
        <v>2010801</v>
      </c>
      <c r="B84" s="23" t="s">
        <v>163</v>
      </c>
      <c r="C84" s="24">
        <v>0</v>
      </c>
      <c r="D84" s="88"/>
      <c r="E84" s="89"/>
      <c r="F84" s="20" t="str">
        <f t="shared" si="2"/>
        <v>否</v>
      </c>
      <c r="G84" s="6" t="str">
        <f t="shared" si="3"/>
        <v>项</v>
      </c>
    </row>
    <row r="85" s="4" customFormat="1" ht="35.45" customHeight="1" spans="1:7">
      <c r="A85" s="21">
        <v>2010802</v>
      </c>
      <c r="B85" s="23" t="s">
        <v>164</v>
      </c>
      <c r="C85" s="24">
        <v>0</v>
      </c>
      <c r="D85" s="88"/>
      <c r="E85" s="89"/>
      <c r="F85" s="20" t="str">
        <f t="shared" si="2"/>
        <v>否</v>
      </c>
      <c r="G85" s="6" t="str">
        <f t="shared" si="3"/>
        <v>项</v>
      </c>
    </row>
    <row r="86" s="4" customFormat="1" ht="35.45" customHeight="1" spans="1:7">
      <c r="A86" s="21">
        <v>2010803</v>
      </c>
      <c r="B86" s="23" t="s">
        <v>165</v>
      </c>
      <c r="C86" s="24">
        <v>0</v>
      </c>
      <c r="D86" s="88"/>
      <c r="E86" s="89"/>
      <c r="F86" s="20" t="str">
        <f t="shared" si="2"/>
        <v>否</v>
      </c>
      <c r="G86" s="6" t="str">
        <f t="shared" si="3"/>
        <v>项</v>
      </c>
    </row>
    <row r="87" s="4" customFormat="1" ht="35.45" customHeight="1" spans="1:7">
      <c r="A87" s="21">
        <v>2010804</v>
      </c>
      <c r="B87" s="23" t="s">
        <v>216</v>
      </c>
      <c r="C87" s="24">
        <v>0</v>
      </c>
      <c r="D87" s="88"/>
      <c r="E87" s="89"/>
      <c r="F87" s="20" t="str">
        <f t="shared" si="2"/>
        <v>否</v>
      </c>
      <c r="G87" s="6" t="str">
        <f t="shared" si="3"/>
        <v>项</v>
      </c>
    </row>
    <row r="88" s="4" customFormat="1" ht="35.45" customHeight="1" spans="1:7">
      <c r="A88" s="21">
        <v>2010805</v>
      </c>
      <c r="B88" s="23" t="s">
        <v>217</v>
      </c>
      <c r="C88" s="24">
        <v>0</v>
      </c>
      <c r="D88" s="88"/>
      <c r="E88" s="89"/>
      <c r="F88" s="20" t="str">
        <f t="shared" si="2"/>
        <v>否</v>
      </c>
      <c r="G88" s="6" t="str">
        <f t="shared" si="3"/>
        <v>项</v>
      </c>
    </row>
    <row r="89" s="4" customFormat="1" ht="35.45" customHeight="1" spans="1:7">
      <c r="A89" s="21">
        <v>2010806</v>
      </c>
      <c r="B89" s="23" t="s">
        <v>204</v>
      </c>
      <c r="C89" s="24">
        <v>0</v>
      </c>
      <c r="D89" s="88"/>
      <c r="E89" s="89"/>
      <c r="F89" s="20" t="str">
        <f t="shared" si="2"/>
        <v>否</v>
      </c>
      <c r="G89" s="6" t="str">
        <f t="shared" si="3"/>
        <v>项</v>
      </c>
    </row>
    <row r="90" s="4" customFormat="1" ht="35.45" customHeight="1" spans="1:7">
      <c r="A90" s="21">
        <v>2010850</v>
      </c>
      <c r="B90" s="23" t="s">
        <v>172</v>
      </c>
      <c r="C90" s="24">
        <v>0</v>
      </c>
      <c r="D90" s="88"/>
      <c r="E90" s="89"/>
      <c r="F90" s="20" t="str">
        <f t="shared" si="2"/>
        <v>否</v>
      </c>
      <c r="G90" s="6" t="str">
        <f t="shared" si="3"/>
        <v>项</v>
      </c>
    </row>
    <row r="91" s="4" customFormat="1" ht="35.45" customHeight="1" spans="1:7">
      <c r="A91" s="21">
        <v>2010899</v>
      </c>
      <c r="B91" s="23" t="s">
        <v>218</v>
      </c>
      <c r="C91" s="24">
        <v>0</v>
      </c>
      <c r="D91" s="88"/>
      <c r="E91" s="89"/>
      <c r="F91" s="20" t="str">
        <f t="shared" si="2"/>
        <v>否</v>
      </c>
      <c r="G91" s="6" t="str">
        <f t="shared" si="3"/>
        <v>项</v>
      </c>
    </row>
    <row r="92" s="3" customFormat="1" ht="35.45" customHeight="1" spans="1:7">
      <c r="A92" s="21">
        <v>20109</v>
      </c>
      <c r="B92" s="18" t="s">
        <v>219</v>
      </c>
      <c r="C92" s="19">
        <f>SUM(C93:C104)</f>
        <v>0</v>
      </c>
      <c r="D92" s="86"/>
      <c r="E92" s="87"/>
      <c r="F92" s="22" t="str">
        <f t="shared" si="2"/>
        <v>否</v>
      </c>
      <c r="G92" s="3" t="str">
        <f t="shared" si="3"/>
        <v>款</v>
      </c>
    </row>
    <row r="93" s="4" customFormat="1" ht="35.45" customHeight="1" spans="1:7">
      <c r="A93" s="21">
        <v>2010901</v>
      </c>
      <c r="B93" s="23" t="s">
        <v>163</v>
      </c>
      <c r="C93" s="24">
        <v>0</v>
      </c>
      <c r="D93" s="88"/>
      <c r="E93" s="89"/>
      <c r="F93" s="20" t="str">
        <f t="shared" si="2"/>
        <v>否</v>
      </c>
      <c r="G93" s="6" t="str">
        <f t="shared" si="3"/>
        <v>项</v>
      </c>
    </row>
    <row r="94" s="4" customFormat="1" ht="35.45" customHeight="1" spans="1:7">
      <c r="A94" s="21">
        <v>2010902</v>
      </c>
      <c r="B94" s="23" t="s">
        <v>164</v>
      </c>
      <c r="C94" s="24">
        <v>0</v>
      </c>
      <c r="D94" s="88"/>
      <c r="E94" s="89"/>
      <c r="F94" s="20" t="str">
        <f t="shared" si="2"/>
        <v>否</v>
      </c>
      <c r="G94" s="6" t="str">
        <f t="shared" si="3"/>
        <v>项</v>
      </c>
    </row>
    <row r="95" s="4" customFormat="1" ht="35.45" customHeight="1" spans="1:7">
      <c r="A95" s="21">
        <v>2010903</v>
      </c>
      <c r="B95" s="23" t="s">
        <v>165</v>
      </c>
      <c r="C95" s="24">
        <v>0</v>
      </c>
      <c r="D95" s="88"/>
      <c r="E95" s="89"/>
      <c r="F95" s="20" t="str">
        <f t="shared" si="2"/>
        <v>否</v>
      </c>
      <c r="G95" s="6" t="str">
        <f t="shared" si="3"/>
        <v>项</v>
      </c>
    </row>
    <row r="96" s="4" customFormat="1" ht="35.45" customHeight="1" spans="1:7">
      <c r="A96" s="21">
        <v>2010905</v>
      </c>
      <c r="B96" s="23" t="s">
        <v>220</v>
      </c>
      <c r="C96" s="24">
        <v>0</v>
      </c>
      <c r="D96" s="88"/>
      <c r="E96" s="89"/>
      <c r="F96" s="20" t="str">
        <f t="shared" si="2"/>
        <v>否</v>
      </c>
      <c r="G96" s="6" t="str">
        <f t="shared" si="3"/>
        <v>项</v>
      </c>
    </row>
    <row r="97" s="4" customFormat="1" ht="35.45" customHeight="1" spans="1:7">
      <c r="A97" s="21">
        <v>2010907</v>
      </c>
      <c r="B97" s="23" t="s">
        <v>221</v>
      </c>
      <c r="C97" s="24">
        <v>0</v>
      </c>
      <c r="D97" s="88"/>
      <c r="E97" s="89"/>
      <c r="F97" s="20" t="str">
        <f t="shared" si="2"/>
        <v>否</v>
      </c>
      <c r="G97" s="6" t="str">
        <f t="shared" si="3"/>
        <v>项</v>
      </c>
    </row>
    <row r="98" s="4" customFormat="1" ht="35.45" customHeight="1" spans="1:7">
      <c r="A98" s="21">
        <v>2010908</v>
      </c>
      <c r="B98" s="23" t="s">
        <v>204</v>
      </c>
      <c r="C98" s="24">
        <v>0</v>
      </c>
      <c r="D98" s="88"/>
      <c r="E98" s="89"/>
      <c r="F98" s="20" t="str">
        <f t="shared" si="2"/>
        <v>否</v>
      </c>
      <c r="G98" s="6" t="str">
        <f t="shared" si="3"/>
        <v>项</v>
      </c>
    </row>
    <row r="99" s="4" customFormat="1" ht="35.45" customHeight="1" spans="1:7">
      <c r="A99" s="21">
        <v>2010909</v>
      </c>
      <c r="B99" s="23" t="s">
        <v>222</v>
      </c>
      <c r="C99" s="24">
        <v>0</v>
      </c>
      <c r="D99" s="88"/>
      <c r="E99" s="89"/>
      <c r="F99" s="20" t="str">
        <f t="shared" si="2"/>
        <v>否</v>
      </c>
      <c r="G99" s="6" t="str">
        <f t="shared" si="3"/>
        <v>项</v>
      </c>
    </row>
    <row r="100" s="4" customFormat="1" ht="35.45" customHeight="1" spans="1:7">
      <c r="A100" s="21">
        <v>2010910</v>
      </c>
      <c r="B100" s="23" t="s">
        <v>223</v>
      </c>
      <c r="C100" s="24">
        <v>0</v>
      </c>
      <c r="D100" s="88"/>
      <c r="E100" s="89"/>
      <c r="F100" s="20" t="str">
        <f t="shared" si="2"/>
        <v>否</v>
      </c>
      <c r="G100" s="6" t="str">
        <f t="shared" si="3"/>
        <v>项</v>
      </c>
    </row>
    <row r="101" s="4" customFormat="1" ht="35.45" customHeight="1" spans="1:7">
      <c r="A101" s="21">
        <v>2010911</v>
      </c>
      <c r="B101" s="23" t="s">
        <v>224</v>
      </c>
      <c r="C101" s="24">
        <v>0</v>
      </c>
      <c r="D101" s="88"/>
      <c r="E101" s="89"/>
      <c r="F101" s="20" t="str">
        <f t="shared" si="2"/>
        <v>否</v>
      </c>
      <c r="G101" s="6" t="str">
        <f t="shared" si="3"/>
        <v>项</v>
      </c>
    </row>
    <row r="102" s="4" customFormat="1" ht="35.45" customHeight="1" spans="1:7">
      <c r="A102" s="21">
        <v>2010912</v>
      </c>
      <c r="B102" s="23" t="s">
        <v>225</v>
      </c>
      <c r="C102" s="24">
        <v>0</v>
      </c>
      <c r="D102" s="88"/>
      <c r="E102" s="89"/>
      <c r="F102" s="20" t="str">
        <f t="shared" si="2"/>
        <v>否</v>
      </c>
      <c r="G102" s="6" t="str">
        <f t="shared" si="3"/>
        <v>项</v>
      </c>
    </row>
    <row r="103" s="4" customFormat="1" ht="35.45" customHeight="1" spans="1:7">
      <c r="A103" s="21">
        <v>2010950</v>
      </c>
      <c r="B103" s="23" t="s">
        <v>172</v>
      </c>
      <c r="C103" s="24">
        <v>0</v>
      </c>
      <c r="D103" s="88"/>
      <c r="E103" s="89"/>
      <c r="F103" s="20" t="str">
        <f t="shared" si="2"/>
        <v>否</v>
      </c>
      <c r="G103" s="6" t="str">
        <f t="shared" si="3"/>
        <v>项</v>
      </c>
    </row>
    <row r="104" s="4" customFormat="1" ht="35.45" customHeight="1" spans="1:7">
      <c r="A104" s="21">
        <v>2010999</v>
      </c>
      <c r="B104" s="23" t="s">
        <v>226</v>
      </c>
      <c r="C104" s="24">
        <v>0</v>
      </c>
      <c r="D104" s="88"/>
      <c r="E104" s="89"/>
      <c r="F104" s="20" t="str">
        <f t="shared" si="2"/>
        <v>否</v>
      </c>
      <c r="G104" s="6" t="str">
        <f t="shared" si="3"/>
        <v>项</v>
      </c>
    </row>
    <row r="105" s="5" customFormat="1" ht="35.45" customHeight="1" spans="1:7">
      <c r="A105" s="21">
        <v>20110</v>
      </c>
      <c r="B105" s="18" t="s">
        <v>227</v>
      </c>
      <c r="C105" s="19">
        <f>SUM(C106:C114)</f>
        <v>0</v>
      </c>
      <c r="D105" s="86"/>
      <c r="E105" s="87"/>
      <c r="F105" s="22" t="str">
        <f t="shared" si="2"/>
        <v>否</v>
      </c>
      <c r="G105" s="3" t="str">
        <f t="shared" si="3"/>
        <v>款</v>
      </c>
    </row>
    <row r="106" s="4" customFormat="1" ht="35.45" customHeight="1" spans="1:7">
      <c r="A106" s="21">
        <v>2011001</v>
      </c>
      <c r="B106" s="23" t="s">
        <v>163</v>
      </c>
      <c r="C106" s="24">
        <v>0</v>
      </c>
      <c r="D106" s="88"/>
      <c r="E106" s="89"/>
      <c r="F106" s="20" t="str">
        <f t="shared" si="2"/>
        <v>否</v>
      </c>
      <c r="G106" s="6" t="str">
        <f t="shared" si="3"/>
        <v>项</v>
      </c>
    </row>
    <row r="107" s="4" customFormat="1" ht="35.45" customHeight="1" spans="1:7">
      <c r="A107" s="21">
        <v>2011002</v>
      </c>
      <c r="B107" s="23" t="s">
        <v>164</v>
      </c>
      <c r="C107" s="24">
        <v>0</v>
      </c>
      <c r="D107" s="88"/>
      <c r="E107" s="89"/>
      <c r="F107" s="20" t="str">
        <f t="shared" si="2"/>
        <v>否</v>
      </c>
      <c r="G107" s="6" t="str">
        <f t="shared" si="3"/>
        <v>项</v>
      </c>
    </row>
    <row r="108" s="4" customFormat="1" ht="35.45" customHeight="1" spans="1:7">
      <c r="A108" s="21">
        <v>2011003</v>
      </c>
      <c r="B108" s="23" t="s">
        <v>165</v>
      </c>
      <c r="C108" s="24">
        <v>0</v>
      </c>
      <c r="D108" s="88"/>
      <c r="E108" s="89"/>
      <c r="F108" s="20" t="str">
        <f t="shared" si="2"/>
        <v>否</v>
      </c>
      <c r="G108" s="6" t="str">
        <f t="shared" si="3"/>
        <v>项</v>
      </c>
    </row>
    <row r="109" s="4" customFormat="1" ht="35.45" customHeight="1" spans="1:7">
      <c r="A109" s="21">
        <v>2011004</v>
      </c>
      <c r="B109" s="23" t="s">
        <v>228</v>
      </c>
      <c r="C109" s="24">
        <v>0</v>
      </c>
      <c r="D109" s="88"/>
      <c r="E109" s="89"/>
      <c r="F109" s="20" t="str">
        <f t="shared" si="2"/>
        <v>否</v>
      </c>
      <c r="G109" s="6" t="str">
        <f t="shared" si="3"/>
        <v>项</v>
      </c>
    </row>
    <row r="110" s="4" customFormat="1" ht="35.45" customHeight="1" spans="1:7">
      <c r="A110" s="21">
        <v>2011005</v>
      </c>
      <c r="B110" s="23" t="s">
        <v>229</v>
      </c>
      <c r="C110" s="24">
        <v>0</v>
      </c>
      <c r="D110" s="88"/>
      <c r="E110" s="89"/>
      <c r="F110" s="20" t="str">
        <f t="shared" si="2"/>
        <v>否</v>
      </c>
      <c r="G110" s="6" t="str">
        <f t="shared" si="3"/>
        <v>项</v>
      </c>
    </row>
    <row r="111" s="4" customFormat="1" ht="35.45" customHeight="1" spans="1:7">
      <c r="A111" s="21">
        <v>2011007</v>
      </c>
      <c r="B111" s="23" t="s">
        <v>230</v>
      </c>
      <c r="C111" s="24">
        <v>0</v>
      </c>
      <c r="D111" s="88"/>
      <c r="E111" s="89"/>
      <c r="F111" s="20" t="str">
        <f t="shared" si="2"/>
        <v>否</v>
      </c>
      <c r="G111" s="6" t="str">
        <f t="shared" si="3"/>
        <v>项</v>
      </c>
    </row>
    <row r="112" s="4" customFormat="1" ht="35.45" customHeight="1" spans="1:7">
      <c r="A112" s="21">
        <v>2011008</v>
      </c>
      <c r="B112" s="23" t="s">
        <v>231</v>
      </c>
      <c r="C112" s="24">
        <v>0</v>
      </c>
      <c r="D112" s="88"/>
      <c r="E112" s="89"/>
      <c r="F112" s="20" t="str">
        <f t="shared" si="2"/>
        <v>否</v>
      </c>
      <c r="G112" s="6" t="str">
        <f t="shared" si="3"/>
        <v>项</v>
      </c>
    </row>
    <row r="113" s="4" customFormat="1" ht="35.45" customHeight="1" spans="1:7">
      <c r="A113" s="21">
        <v>2011050</v>
      </c>
      <c r="B113" s="23" t="s">
        <v>172</v>
      </c>
      <c r="C113" s="24">
        <v>0</v>
      </c>
      <c r="D113" s="88"/>
      <c r="E113" s="89"/>
      <c r="F113" s="20" t="str">
        <f t="shared" si="2"/>
        <v>否</v>
      </c>
      <c r="G113" s="6" t="str">
        <f t="shared" si="3"/>
        <v>项</v>
      </c>
    </row>
    <row r="114" s="4" customFormat="1" ht="35.45" customHeight="1" spans="1:7">
      <c r="A114" s="21">
        <v>2011099</v>
      </c>
      <c r="B114" s="23" t="s">
        <v>232</v>
      </c>
      <c r="C114" s="24">
        <v>0</v>
      </c>
      <c r="D114" s="88"/>
      <c r="E114" s="89"/>
      <c r="F114" s="20" t="str">
        <f t="shared" si="2"/>
        <v>否</v>
      </c>
      <c r="G114" s="6" t="str">
        <f t="shared" si="3"/>
        <v>项</v>
      </c>
    </row>
    <row r="115" s="3" customFormat="1" ht="35.45" customHeight="1" spans="1:7">
      <c r="A115" s="21">
        <v>20111</v>
      </c>
      <c r="B115" s="18" t="s">
        <v>233</v>
      </c>
      <c r="C115" s="19">
        <f>SUM(C116:C123)</f>
        <v>0</v>
      </c>
      <c r="D115" s="86"/>
      <c r="E115" s="87"/>
      <c r="F115" s="22" t="str">
        <f t="shared" si="2"/>
        <v>否</v>
      </c>
      <c r="G115" s="3" t="str">
        <f t="shared" si="3"/>
        <v>款</v>
      </c>
    </row>
    <row r="116" s="4" customFormat="1" ht="35.45" customHeight="1" spans="1:7">
      <c r="A116" s="21">
        <v>2011101</v>
      </c>
      <c r="B116" s="23" t="s">
        <v>163</v>
      </c>
      <c r="C116" s="24">
        <v>0</v>
      </c>
      <c r="D116" s="88"/>
      <c r="E116" s="89"/>
      <c r="F116" s="20" t="str">
        <f t="shared" si="2"/>
        <v>否</v>
      </c>
      <c r="G116" s="6" t="str">
        <f t="shared" si="3"/>
        <v>项</v>
      </c>
    </row>
    <row r="117" s="4" customFormat="1" ht="35.45" customHeight="1" spans="1:7">
      <c r="A117" s="21">
        <v>2011102</v>
      </c>
      <c r="B117" s="23" t="s">
        <v>164</v>
      </c>
      <c r="C117" s="24">
        <v>0</v>
      </c>
      <c r="D117" s="88"/>
      <c r="E117" s="89"/>
      <c r="F117" s="20" t="str">
        <f t="shared" si="2"/>
        <v>否</v>
      </c>
      <c r="G117" s="6" t="str">
        <f t="shared" si="3"/>
        <v>项</v>
      </c>
    </row>
    <row r="118" s="4" customFormat="1" ht="35.45" customHeight="1" spans="1:7">
      <c r="A118" s="21">
        <v>2011103</v>
      </c>
      <c r="B118" s="23" t="s">
        <v>165</v>
      </c>
      <c r="C118" s="24">
        <v>0</v>
      </c>
      <c r="D118" s="88"/>
      <c r="E118" s="89"/>
      <c r="F118" s="20" t="str">
        <f t="shared" si="2"/>
        <v>否</v>
      </c>
      <c r="G118" s="6" t="str">
        <f t="shared" si="3"/>
        <v>项</v>
      </c>
    </row>
    <row r="119" s="4" customFormat="1" ht="35.45" customHeight="1" spans="1:7">
      <c r="A119" s="21">
        <v>2011104</v>
      </c>
      <c r="B119" s="23" t="s">
        <v>234</v>
      </c>
      <c r="C119" s="24">
        <v>0</v>
      </c>
      <c r="D119" s="88"/>
      <c r="E119" s="89"/>
      <c r="F119" s="20" t="str">
        <f t="shared" si="2"/>
        <v>否</v>
      </c>
      <c r="G119" s="6" t="str">
        <f t="shared" si="3"/>
        <v>项</v>
      </c>
    </row>
    <row r="120" s="4" customFormat="1" ht="35.45" customHeight="1" spans="1:7">
      <c r="A120" s="21">
        <v>2011105</v>
      </c>
      <c r="B120" s="23" t="s">
        <v>235</v>
      </c>
      <c r="C120" s="24">
        <v>0</v>
      </c>
      <c r="D120" s="88"/>
      <c r="E120" s="89"/>
      <c r="F120" s="20" t="str">
        <f t="shared" si="2"/>
        <v>否</v>
      </c>
      <c r="G120" s="6" t="str">
        <f t="shared" si="3"/>
        <v>项</v>
      </c>
    </row>
    <row r="121" s="4" customFormat="1" ht="35.45" customHeight="1" spans="1:7">
      <c r="A121" s="21">
        <v>2011106</v>
      </c>
      <c r="B121" s="23" t="s">
        <v>236</v>
      </c>
      <c r="C121" s="24">
        <v>0</v>
      </c>
      <c r="D121" s="88"/>
      <c r="E121" s="89"/>
      <c r="F121" s="20" t="str">
        <f t="shared" si="2"/>
        <v>否</v>
      </c>
      <c r="G121" s="6" t="str">
        <f t="shared" si="3"/>
        <v>项</v>
      </c>
    </row>
    <row r="122" s="4" customFormat="1" ht="35.45" customHeight="1" spans="1:7">
      <c r="A122" s="21">
        <v>2011150</v>
      </c>
      <c r="B122" s="23" t="s">
        <v>172</v>
      </c>
      <c r="C122" s="24">
        <v>0</v>
      </c>
      <c r="D122" s="88"/>
      <c r="E122" s="87"/>
      <c r="F122" s="20" t="str">
        <f t="shared" si="2"/>
        <v>否</v>
      </c>
      <c r="G122" s="6" t="str">
        <f t="shared" si="3"/>
        <v>项</v>
      </c>
    </row>
    <row r="123" s="4" customFormat="1" ht="35.45" customHeight="1" spans="1:7">
      <c r="A123" s="21">
        <v>2011199</v>
      </c>
      <c r="B123" s="23" t="s">
        <v>237</v>
      </c>
      <c r="C123" s="24">
        <v>0</v>
      </c>
      <c r="D123" s="88"/>
      <c r="E123" s="89"/>
      <c r="F123" s="20" t="str">
        <f t="shared" si="2"/>
        <v>否</v>
      </c>
      <c r="G123" s="6" t="str">
        <f t="shared" si="3"/>
        <v>项</v>
      </c>
    </row>
    <row r="124" s="3" customFormat="1" ht="35.45" customHeight="1" spans="1:7">
      <c r="A124" s="21">
        <v>20113</v>
      </c>
      <c r="B124" s="18" t="s">
        <v>238</v>
      </c>
      <c r="C124" s="19">
        <f>SUM(C125:C134)</f>
        <v>125</v>
      </c>
      <c r="D124" s="86"/>
      <c r="E124" s="86">
        <v>125</v>
      </c>
      <c r="F124" s="22" t="str">
        <f t="shared" si="2"/>
        <v>是</v>
      </c>
      <c r="G124" s="3" t="str">
        <f t="shared" si="3"/>
        <v>款</v>
      </c>
    </row>
    <row r="125" s="4" customFormat="1" ht="35.45" customHeight="1" spans="1:7">
      <c r="A125" s="21">
        <v>2011301</v>
      </c>
      <c r="B125" s="23" t="s">
        <v>163</v>
      </c>
      <c r="C125" s="24">
        <v>56</v>
      </c>
      <c r="D125" s="88"/>
      <c r="E125" s="88">
        <v>56</v>
      </c>
      <c r="F125" s="20" t="str">
        <f t="shared" si="2"/>
        <v>是</v>
      </c>
      <c r="G125" s="6" t="str">
        <f t="shared" si="3"/>
        <v>项</v>
      </c>
    </row>
    <row r="126" s="4" customFormat="1" ht="35.45" customHeight="1" spans="1:7">
      <c r="A126" s="21">
        <v>2011302</v>
      </c>
      <c r="B126" s="23" t="s">
        <v>164</v>
      </c>
      <c r="C126" s="24">
        <v>0</v>
      </c>
      <c r="D126" s="88"/>
      <c r="E126" s="88"/>
      <c r="F126" s="20" t="str">
        <f t="shared" si="2"/>
        <v>否</v>
      </c>
      <c r="G126" s="6" t="str">
        <f t="shared" si="3"/>
        <v>项</v>
      </c>
    </row>
    <row r="127" s="4" customFormat="1" ht="35.45" customHeight="1" spans="1:7">
      <c r="A127" s="21">
        <v>2011303</v>
      </c>
      <c r="B127" s="23" t="s">
        <v>165</v>
      </c>
      <c r="C127" s="24">
        <v>0</v>
      </c>
      <c r="D127" s="88"/>
      <c r="E127" s="88"/>
      <c r="F127" s="20" t="str">
        <f t="shared" si="2"/>
        <v>否</v>
      </c>
      <c r="G127" s="6" t="str">
        <f t="shared" si="3"/>
        <v>项</v>
      </c>
    </row>
    <row r="128" s="4" customFormat="1" ht="35.45" customHeight="1" spans="1:7">
      <c r="A128" s="21">
        <v>2011304</v>
      </c>
      <c r="B128" s="23" t="s">
        <v>239</v>
      </c>
      <c r="C128" s="24">
        <v>0</v>
      </c>
      <c r="D128" s="88"/>
      <c r="E128" s="88"/>
      <c r="F128" s="20" t="str">
        <f t="shared" si="2"/>
        <v>否</v>
      </c>
      <c r="G128" s="6" t="str">
        <f t="shared" si="3"/>
        <v>项</v>
      </c>
    </row>
    <row r="129" s="4" customFormat="1" ht="35.45" customHeight="1" spans="1:7">
      <c r="A129" s="21">
        <v>2011305</v>
      </c>
      <c r="B129" s="23" t="s">
        <v>240</v>
      </c>
      <c r="C129" s="24">
        <v>0</v>
      </c>
      <c r="D129" s="88"/>
      <c r="E129" s="88"/>
      <c r="F129" s="20" t="str">
        <f t="shared" si="2"/>
        <v>否</v>
      </c>
      <c r="G129" s="6" t="str">
        <f t="shared" si="3"/>
        <v>项</v>
      </c>
    </row>
    <row r="130" s="4" customFormat="1" ht="35.45" customHeight="1" spans="1:7">
      <c r="A130" s="21">
        <v>2011306</v>
      </c>
      <c r="B130" s="23" t="s">
        <v>241</v>
      </c>
      <c r="C130" s="24">
        <v>0</v>
      </c>
      <c r="D130" s="88"/>
      <c r="E130" s="88"/>
      <c r="F130" s="20" t="str">
        <f t="shared" si="2"/>
        <v>否</v>
      </c>
      <c r="G130" s="6" t="str">
        <f t="shared" si="3"/>
        <v>项</v>
      </c>
    </row>
    <row r="131" s="4" customFormat="1" ht="35.45" customHeight="1" spans="1:7">
      <c r="A131" s="21">
        <v>2011307</v>
      </c>
      <c r="B131" s="23" t="s">
        <v>242</v>
      </c>
      <c r="C131" s="24">
        <v>0</v>
      </c>
      <c r="D131" s="88"/>
      <c r="E131" s="88"/>
      <c r="F131" s="20" t="str">
        <f t="shared" si="2"/>
        <v>否</v>
      </c>
      <c r="G131" s="6" t="str">
        <f t="shared" si="3"/>
        <v>项</v>
      </c>
    </row>
    <row r="132" s="4" customFormat="1" ht="35.45" customHeight="1" spans="1:7">
      <c r="A132" s="21">
        <v>2011308</v>
      </c>
      <c r="B132" s="23" t="s">
        <v>243</v>
      </c>
      <c r="C132" s="24">
        <v>69</v>
      </c>
      <c r="D132" s="88"/>
      <c r="E132" s="88">
        <v>69</v>
      </c>
      <c r="F132" s="20" t="str">
        <f t="shared" ref="F132:F195" si="4">IF(LEN(A132)=3,"是",IF(B132&lt;&gt;"",IF(SUM(C132:C132)&lt;&gt;0,"是","否"),"是"))</f>
        <v>是</v>
      </c>
      <c r="G132" s="6" t="str">
        <f t="shared" ref="G132:G195" si="5">IF(LEN(A132)=3,"类",IF(LEN(A132)=5,"款","项"))</f>
        <v>项</v>
      </c>
    </row>
    <row r="133" s="4" customFormat="1" ht="35.45" customHeight="1" spans="1:7">
      <c r="A133" s="21">
        <v>2011350</v>
      </c>
      <c r="B133" s="23" t="s">
        <v>172</v>
      </c>
      <c r="C133" s="24">
        <v>0</v>
      </c>
      <c r="D133" s="88"/>
      <c r="E133" s="89"/>
      <c r="F133" s="20" t="str">
        <f t="shared" si="4"/>
        <v>否</v>
      </c>
      <c r="G133" s="6" t="str">
        <f t="shared" si="5"/>
        <v>项</v>
      </c>
    </row>
    <row r="134" s="4" customFormat="1" ht="35.45" customHeight="1" spans="1:7">
      <c r="A134" s="21">
        <v>2011399</v>
      </c>
      <c r="B134" s="23" t="s">
        <v>244</v>
      </c>
      <c r="C134" s="24">
        <v>0</v>
      </c>
      <c r="D134" s="88"/>
      <c r="E134" s="89"/>
      <c r="F134" s="20" t="str">
        <f t="shared" si="4"/>
        <v>否</v>
      </c>
      <c r="G134" s="6" t="str">
        <f t="shared" si="5"/>
        <v>项</v>
      </c>
    </row>
    <row r="135" s="3" customFormat="1" ht="35.45" customHeight="1" spans="1:7">
      <c r="A135" s="17">
        <v>20114</v>
      </c>
      <c r="B135" s="18" t="s">
        <v>245</v>
      </c>
      <c r="C135" s="19">
        <f>SUM(C136:C147)</f>
        <v>0</v>
      </c>
      <c r="D135" s="86"/>
      <c r="E135" s="87"/>
      <c r="F135" s="22" t="str">
        <f t="shared" si="4"/>
        <v>否</v>
      </c>
      <c r="G135" s="3" t="str">
        <f t="shared" si="5"/>
        <v>款</v>
      </c>
    </row>
    <row r="136" s="4" customFormat="1" ht="35.45" customHeight="1" spans="1:7">
      <c r="A136" s="21">
        <v>2011401</v>
      </c>
      <c r="B136" s="23" t="s">
        <v>163</v>
      </c>
      <c r="C136" s="24">
        <v>0</v>
      </c>
      <c r="D136" s="88"/>
      <c r="E136" s="89"/>
      <c r="F136" s="20" t="str">
        <f t="shared" si="4"/>
        <v>否</v>
      </c>
      <c r="G136" s="6" t="str">
        <f t="shared" si="5"/>
        <v>项</v>
      </c>
    </row>
    <row r="137" s="4" customFormat="1" ht="35.45" customHeight="1" spans="1:7">
      <c r="A137" s="21">
        <v>2011402</v>
      </c>
      <c r="B137" s="23" t="s">
        <v>164</v>
      </c>
      <c r="C137" s="24">
        <v>0</v>
      </c>
      <c r="D137" s="88"/>
      <c r="E137" s="89"/>
      <c r="F137" s="20" t="str">
        <f t="shared" si="4"/>
        <v>否</v>
      </c>
      <c r="G137" s="6" t="str">
        <f t="shared" si="5"/>
        <v>项</v>
      </c>
    </row>
    <row r="138" s="4" customFormat="1" ht="35.45" customHeight="1" spans="1:7">
      <c r="A138" s="21">
        <v>2011403</v>
      </c>
      <c r="B138" s="23" t="s">
        <v>165</v>
      </c>
      <c r="C138" s="24">
        <v>0</v>
      </c>
      <c r="D138" s="88"/>
      <c r="E138" s="89"/>
      <c r="F138" s="20" t="str">
        <f t="shared" si="4"/>
        <v>否</v>
      </c>
      <c r="G138" s="6" t="str">
        <f t="shared" si="5"/>
        <v>项</v>
      </c>
    </row>
    <row r="139" s="4" customFormat="1" ht="35.45" customHeight="1" spans="1:7">
      <c r="A139" s="21">
        <v>2011404</v>
      </c>
      <c r="B139" s="23" t="s">
        <v>246</v>
      </c>
      <c r="C139" s="24">
        <v>0</v>
      </c>
      <c r="D139" s="88"/>
      <c r="E139" s="89"/>
      <c r="F139" s="20" t="str">
        <f t="shared" si="4"/>
        <v>否</v>
      </c>
      <c r="G139" s="6" t="str">
        <f t="shared" si="5"/>
        <v>项</v>
      </c>
    </row>
    <row r="140" s="4" customFormat="1" ht="35.45" customHeight="1" spans="1:7">
      <c r="A140" s="21">
        <v>2011405</v>
      </c>
      <c r="B140" s="23" t="s">
        <v>247</v>
      </c>
      <c r="C140" s="24">
        <v>0</v>
      </c>
      <c r="D140" s="88"/>
      <c r="E140" s="89"/>
      <c r="F140" s="20" t="str">
        <f t="shared" si="4"/>
        <v>否</v>
      </c>
      <c r="G140" s="6" t="str">
        <f t="shared" si="5"/>
        <v>项</v>
      </c>
    </row>
    <row r="141" s="4" customFormat="1" ht="35.45" customHeight="1" spans="1:7">
      <c r="A141" s="21">
        <v>2011406</v>
      </c>
      <c r="B141" s="23" t="s">
        <v>248</v>
      </c>
      <c r="C141" s="24">
        <v>0</v>
      </c>
      <c r="D141" s="88"/>
      <c r="E141" s="89"/>
      <c r="F141" s="20" t="str">
        <f t="shared" si="4"/>
        <v>否</v>
      </c>
      <c r="G141" s="6" t="str">
        <f t="shared" si="5"/>
        <v>项</v>
      </c>
    </row>
    <row r="142" s="4" customFormat="1" ht="35.45" customHeight="1" spans="1:7">
      <c r="A142" s="21">
        <v>2011408</v>
      </c>
      <c r="B142" s="23" t="s">
        <v>249</v>
      </c>
      <c r="C142" s="24">
        <v>0</v>
      </c>
      <c r="D142" s="88"/>
      <c r="E142" s="89"/>
      <c r="F142" s="20" t="str">
        <f t="shared" si="4"/>
        <v>否</v>
      </c>
      <c r="G142" s="6" t="str">
        <f t="shared" si="5"/>
        <v>项</v>
      </c>
    </row>
    <row r="143" s="4" customFormat="1" ht="35.45" customHeight="1" spans="1:7">
      <c r="A143" s="21">
        <v>2011409</v>
      </c>
      <c r="B143" s="23" t="s">
        <v>250</v>
      </c>
      <c r="C143" s="24">
        <v>0</v>
      </c>
      <c r="D143" s="88"/>
      <c r="E143" s="89"/>
      <c r="F143" s="20" t="str">
        <f t="shared" si="4"/>
        <v>否</v>
      </c>
      <c r="G143" s="6" t="str">
        <f t="shared" si="5"/>
        <v>项</v>
      </c>
    </row>
    <row r="144" s="4" customFormat="1" ht="35.45" customHeight="1" spans="1:7">
      <c r="A144" s="21">
        <v>2011410</v>
      </c>
      <c r="B144" s="23" t="s">
        <v>251</v>
      </c>
      <c r="C144" s="24">
        <v>0</v>
      </c>
      <c r="D144" s="88"/>
      <c r="E144" s="89"/>
      <c r="F144" s="20" t="str">
        <f t="shared" si="4"/>
        <v>否</v>
      </c>
      <c r="G144" s="6" t="str">
        <f t="shared" si="5"/>
        <v>项</v>
      </c>
    </row>
    <row r="145" s="4" customFormat="1" ht="35.45" customHeight="1" spans="1:7">
      <c r="A145" s="21">
        <v>2011411</v>
      </c>
      <c r="B145" s="23" t="s">
        <v>252</v>
      </c>
      <c r="C145" s="24">
        <v>0</v>
      </c>
      <c r="D145" s="88"/>
      <c r="E145" s="89"/>
      <c r="F145" s="20" t="str">
        <f t="shared" si="4"/>
        <v>否</v>
      </c>
      <c r="G145" s="6" t="str">
        <f t="shared" si="5"/>
        <v>项</v>
      </c>
    </row>
    <row r="146" s="4" customFormat="1" ht="35.45" customHeight="1" spans="1:7">
      <c r="A146" s="21">
        <v>2011450</v>
      </c>
      <c r="B146" s="23" t="s">
        <v>172</v>
      </c>
      <c r="C146" s="24">
        <v>0</v>
      </c>
      <c r="D146" s="88"/>
      <c r="E146" s="89"/>
      <c r="F146" s="20" t="str">
        <f t="shared" si="4"/>
        <v>否</v>
      </c>
      <c r="G146" s="6" t="str">
        <f t="shared" si="5"/>
        <v>项</v>
      </c>
    </row>
    <row r="147" s="4" customFormat="1" ht="35.45" customHeight="1" spans="1:7">
      <c r="A147" s="21">
        <v>2011499</v>
      </c>
      <c r="B147" s="23" t="s">
        <v>253</v>
      </c>
      <c r="C147" s="24">
        <v>0</v>
      </c>
      <c r="D147" s="88"/>
      <c r="E147" s="89"/>
      <c r="F147" s="20" t="str">
        <f t="shared" si="4"/>
        <v>否</v>
      </c>
      <c r="G147" s="6" t="str">
        <f t="shared" si="5"/>
        <v>项</v>
      </c>
    </row>
    <row r="148" s="3" customFormat="1" ht="35.45" customHeight="1" spans="1:7">
      <c r="A148" s="21">
        <v>20123</v>
      </c>
      <c r="B148" s="18" t="s">
        <v>254</v>
      </c>
      <c r="C148" s="19">
        <f>SUM(C149:C154)</f>
        <v>0</v>
      </c>
      <c r="D148" s="86"/>
      <c r="E148" s="87"/>
      <c r="F148" s="22" t="str">
        <f t="shared" si="4"/>
        <v>否</v>
      </c>
      <c r="G148" s="3" t="str">
        <f t="shared" si="5"/>
        <v>款</v>
      </c>
    </row>
    <row r="149" s="4" customFormat="1" ht="35.45" customHeight="1" spans="1:7">
      <c r="A149" s="21">
        <v>2012301</v>
      </c>
      <c r="B149" s="23" t="s">
        <v>163</v>
      </c>
      <c r="C149" s="24">
        <v>0</v>
      </c>
      <c r="D149" s="88"/>
      <c r="E149" s="89"/>
      <c r="F149" s="20" t="str">
        <f t="shared" si="4"/>
        <v>否</v>
      </c>
      <c r="G149" s="6" t="str">
        <f t="shared" si="5"/>
        <v>项</v>
      </c>
    </row>
    <row r="150" s="4" customFormat="1" ht="35.45" customHeight="1" spans="1:7">
      <c r="A150" s="21">
        <v>2012302</v>
      </c>
      <c r="B150" s="23" t="s">
        <v>164</v>
      </c>
      <c r="C150" s="24">
        <v>0</v>
      </c>
      <c r="D150" s="88"/>
      <c r="E150" s="89"/>
      <c r="F150" s="20" t="str">
        <f t="shared" si="4"/>
        <v>否</v>
      </c>
      <c r="G150" s="6" t="str">
        <f t="shared" si="5"/>
        <v>项</v>
      </c>
    </row>
    <row r="151" s="4" customFormat="1" ht="35.45" customHeight="1" spans="1:7">
      <c r="A151" s="21">
        <v>2012303</v>
      </c>
      <c r="B151" s="23" t="s">
        <v>165</v>
      </c>
      <c r="C151" s="24">
        <v>0</v>
      </c>
      <c r="D151" s="88"/>
      <c r="E151" s="89"/>
      <c r="F151" s="20" t="str">
        <f t="shared" si="4"/>
        <v>否</v>
      </c>
      <c r="G151" s="6" t="str">
        <f t="shared" si="5"/>
        <v>项</v>
      </c>
    </row>
    <row r="152" s="4" customFormat="1" ht="35.45" customHeight="1" spans="1:7">
      <c r="A152" s="21">
        <v>2012304</v>
      </c>
      <c r="B152" s="23" t="s">
        <v>255</v>
      </c>
      <c r="C152" s="24">
        <v>0</v>
      </c>
      <c r="D152" s="88"/>
      <c r="E152" s="89"/>
      <c r="F152" s="20" t="str">
        <f t="shared" si="4"/>
        <v>否</v>
      </c>
      <c r="G152" s="6" t="str">
        <f t="shared" si="5"/>
        <v>项</v>
      </c>
    </row>
    <row r="153" s="4" customFormat="1" ht="35.45" customHeight="1" spans="1:7">
      <c r="A153" s="21">
        <v>2012350</v>
      </c>
      <c r="B153" s="23" t="s">
        <v>172</v>
      </c>
      <c r="C153" s="24">
        <v>0</v>
      </c>
      <c r="D153" s="88"/>
      <c r="E153" s="89"/>
      <c r="F153" s="20" t="str">
        <f t="shared" si="4"/>
        <v>否</v>
      </c>
      <c r="G153" s="6" t="str">
        <f t="shared" si="5"/>
        <v>项</v>
      </c>
    </row>
    <row r="154" s="4" customFormat="1" ht="35.45" customHeight="1" spans="1:7">
      <c r="A154" s="21">
        <v>2012399</v>
      </c>
      <c r="B154" s="23" t="s">
        <v>256</v>
      </c>
      <c r="C154" s="24">
        <v>0</v>
      </c>
      <c r="D154" s="88"/>
      <c r="E154" s="89"/>
      <c r="F154" s="20" t="str">
        <f t="shared" si="4"/>
        <v>否</v>
      </c>
      <c r="G154" s="6" t="str">
        <f t="shared" si="5"/>
        <v>项</v>
      </c>
    </row>
    <row r="155" s="3" customFormat="1" ht="35.45" customHeight="1" spans="1:7">
      <c r="A155" s="21">
        <v>20125</v>
      </c>
      <c r="B155" s="18" t="s">
        <v>257</v>
      </c>
      <c r="C155" s="19">
        <f>SUM(C156:C162)</f>
        <v>0</v>
      </c>
      <c r="D155" s="86"/>
      <c r="E155" s="87"/>
      <c r="F155" s="22" t="str">
        <f t="shared" si="4"/>
        <v>否</v>
      </c>
      <c r="G155" s="3" t="str">
        <f t="shared" si="5"/>
        <v>款</v>
      </c>
    </row>
    <row r="156" s="4" customFormat="1" ht="35.45" customHeight="1" spans="1:7">
      <c r="A156" s="21">
        <v>2012501</v>
      </c>
      <c r="B156" s="23" t="s">
        <v>163</v>
      </c>
      <c r="C156" s="24">
        <v>0</v>
      </c>
      <c r="D156" s="88"/>
      <c r="E156" s="89"/>
      <c r="F156" s="20" t="str">
        <f t="shared" si="4"/>
        <v>否</v>
      </c>
      <c r="G156" s="6" t="str">
        <f t="shared" si="5"/>
        <v>项</v>
      </c>
    </row>
    <row r="157" s="4" customFormat="1" ht="35.45" customHeight="1" spans="1:7">
      <c r="A157" s="21">
        <v>2012502</v>
      </c>
      <c r="B157" s="23" t="s">
        <v>164</v>
      </c>
      <c r="C157" s="24">
        <v>0</v>
      </c>
      <c r="D157" s="88"/>
      <c r="E157" s="89"/>
      <c r="F157" s="20" t="str">
        <f t="shared" si="4"/>
        <v>否</v>
      </c>
      <c r="G157" s="6" t="str">
        <f t="shared" si="5"/>
        <v>项</v>
      </c>
    </row>
    <row r="158" s="4" customFormat="1" ht="35.45" customHeight="1" spans="1:7">
      <c r="A158" s="21">
        <v>2012503</v>
      </c>
      <c r="B158" s="23" t="s">
        <v>165</v>
      </c>
      <c r="C158" s="24">
        <v>0</v>
      </c>
      <c r="D158" s="88"/>
      <c r="E158" s="89"/>
      <c r="F158" s="20" t="str">
        <f t="shared" si="4"/>
        <v>否</v>
      </c>
      <c r="G158" s="6" t="str">
        <f t="shared" si="5"/>
        <v>项</v>
      </c>
    </row>
    <row r="159" s="4" customFormat="1" ht="35.45" customHeight="1" spans="1:7">
      <c r="A159" s="21">
        <v>2012504</v>
      </c>
      <c r="B159" s="23" t="s">
        <v>258</v>
      </c>
      <c r="C159" s="24">
        <v>0</v>
      </c>
      <c r="D159" s="88"/>
      <c r="E159" s="89"/>
      <c r="F159" s="20" t="str">
        <f t="shared" si="4"/>
        <v>否</v>
      </c>
      <c r="G159" s="6" t="str">
        <f t="shared" si="5"/>
        <v>项</v>
      </c>
    </row>
    <row r="160" s="4" customFormat="1" ht="35.45" customHeight="1" spans="1:7">
      <c r="A160" s="21">
        <v>2012505</v>
      </c>
      <c r="B160" s="23" t="s">
        <v>259</v>
      </c>
      <c r="C160" s="24">
        <v>0</v>
      </c>
      <c r="D160" s="88"/>
      <c r="E160" s="89"/>
      <c r="F160" s="20" t="str">
        <f t="shared" si="4"/>
        <v>否</v>
      </c>
      <c r="G160" s="6" t="str">
        <f t="shared" si="5"/>
        <v>项</v>
      </c>
    </row>
    <row r="161" s="4" customFormat="1" ht="35.45" customHeight="1" spans="1:7">
      <c r="A161" s="21">
        <v>2012550</v>
      </c>
      <c r="B161" s="23" t="s">
        <v>172</v>
      </c>
      <c r="C161" s="24">
        <v>0</v>
      </c>
      <c r="D161" s="88"/>
      <c r="E161" s="89"/>
      <c r="F161" s="20" t="str">
        <f t="shared" si="4"/>
        <v>否</v>
      </c>
      <c r="G161" s="6" t="str">
        <f t="shared" si="5"/>
        <v>项</v>
      </c>
    </row>
    <row r="162" s="4" customFormat="1" ht="35.45" customHeight="1" spans="1:7">
      <c r="A162" s="21">
        <v>2012599</v>
      </c>
      <c r="B162" s="23" t="s">
        <v>260</v>
      </c>
      <c r="C162" s="24">
        <v>0</v>
      </c>
      <c r="D162" s="88"/>
      <c r="E162" s="89"/>
      <c r="F162" s="20" t="str">
        <f t="shared" si="4"/>
        <v>否</v>
      </c>
      <c r="G162" s="6" t="str">
        <f t="shared" si="5"/>
        <v>项</v>
      </c>
    </row>
    <row r="163" s="3" customFormat="1" ht="35.45" customHeight="1" spans="1:7">
      <c r="A163" s="21">
        <v>20126</v>
      </c>
      <c r="B163" s="18" t="s">
        <v>261</v>
      </c>
      <c r="C163" s="19">
        <f>SUM(C164:C168)</f>
        <v>0</v>
      </c>
      <c r="D163" s="86"/>
      <c r="E163" s="87"/>
      <c r="F163" s="22" t="str">
        <f t="shared" si="4"/>
        <v>否</v>
      </c>
      <c r="G163" s="3" t="str">
        <f t="shared" si="5"/>
        <v>款</v>
      </c>
    </row>
    <row r="164" s="4" customFormat="1" ht="35.45" customHeight="1" spans="1:7">
      <c r="A164" s="21">
        <v>2012601</v>
      </c>
      <c r="B164" s="23" t="s">
        <v>163</v>
      </c>
      <c r="C164" s="24">
        <v>0</v>
      </c>
      <c r="D164" s="88"/>
      <c r="E164" s="89"/>
      <c r="F164" s="20" t="str">
        <f t="shared" si="4"/>
        <v>否</v>
      </c>
      <c r="G164" s="6" t="str">
        <f t="shared" si="5"/>
        <v>项</v>
      </c>
    </row>
    <row r="165" s="4" customFormat="1" ht="35.45" customHeight="1" spans="1:7">
      <c r="A165" s="21">
        <v>2012602</v>
      </c>
      <c r="B165" s="23" t="s">
        <v>164</v>
      </c>
      <c r="C165" s="24">
        <v>0</v>
      </c>
      <c r="D165" s="88"/>
      <c r="E165" s="89"/>
      <c r="F165" s="20" t="str">
        <f t="shared" si="4"/>
        <v>否</v>
      </c>
      <c r="G165" s="6" t="str">
        <f t="shared" si="5"/>
        <v>项</v>
      </c>
    </row>
    <row r="166" s="4" customFormat="1" ht="35.45" customHeight="1" spans="1:7">
      <c r="A166" s="21">
        <v>2012603</v>
      </c>
      <c r="B166" s="23" t="s">
        <v>165</v>
      </c>
      <c r="C166" s="24">
        <v>0</v>
      </c>
      <c r="D166" s="88"/>
      <c r="E166" s="89"/>
      <c r="F166" s="20" t="str">
        <f t="shared" si="4"/>
        <v>否</v>
      </c>
      <c r="G166" s="6" t="str">
        <f t="shared" si="5"/>
        <v>项</v>
      </c>
    </row>
    <row r="167" s="4" customFormat="1" ht="35.45" customHeight="1" spans="1:7">
      <c r="A167" s="21">
        <v>2012604</v>
      </c>
      <c r="B167" s="23" t="s">
        <v>262</v>
      </c>
      <c r="C167" s="24">
        <v>0</v>
      </c>
      <c r="D167" s="88"/>
      <c r="E167" s="89"/>
      <c r="F167" s="20" t="str">
        <f t="shared" si="4"/>
        <v>否</v>
      </c>
      <c r="G167" s="6" t="str">
        <f t="shared" si="5"/>
        <v>项</v>
      </c>
    </row>
    <row r="168" s="4" customFormat="1" ht="35.45" customHeight="1" spans="1:7">
      <c r="A168" s="21">
        <v>2012699</v>
      </c>
      <c r="B168" s="23" t="s">
        <v>263</v>
      </c>
      <c r="C168" s="24">
        <v>0</v>
      </c>
      <c r="D168" s="88"/>
      <c r="E168" s="89"/>
      <c r="F168" s="20" t="str">
        <f t="shared" si="4"/>
        <v>否</v>
      </c>
      <c r="G168" s="6" t="str">
        <f t="shared" si="5"/>
        <v>项</v>
      </c>
    </row>
    <row r="169" s="3" customFormat="1" ht="35.45" customHeight="1" spans="1:7">
      <c r="A169" s="21">
        <v>20128</v>
      </c>
      <c r="B169" s="18" t="s">
        <v>264</v>
      </c>
      <c r="C169" s="19">
        <f>SUM(C170:C175)</f>
        <v>0</v>
      </c>
      <c r="D169" s="86"/>
      <c r="E169" s="87"/>
      <c r="F169" s="22" t="str">
        <f t="shared" si="4"/>
        <v>否</v>
      </c>
      <c r="G169" s="3" t="str">
        <f t="shared" si="5"/>
        <v>款</v>
      </c>
    </row>
    <row r="170" s="4" customFormat="1" ht="35.45" customHeight="1" spans="1:7">
      <c r="A170" s="21">
        <v>2012801</v>
      </c>
      <c r="B170" s="23" t="s">
        <v>163</v>
      </c>
      <c r="C170" s="24">
        <v>0</v>
      </c>
      <c r="D170" s="88"/>
      <c r="E170" s="89"/>
      <c r="F170" s="20" t="str">
        <f t="shared" si="4"/>
        <v>否</v>
      </c>
      <c r="G170" s="6" t="str">
        <f t="shared" si="5"/>
        <v>项</v>
      </c>
    </row>
    <row r="171" s="4" customFormat="1" ht="35.45" customHeight="1" spans="1:7">
      <c r="A171" s="21">
        <v>2012802</v>
      </c>
      <c r="B171" s="23" t="s">
        <v>164</v>
      </c>
      <c r="C171" s="24">
        <v>0</v>
      </c>
      <c r="D171" s="88"/>
      <c r="E171" s="89"/>
      <c r="F171" s="20" t="str">
        <f t="shared" si="4"/>
        <v>否</v>
      </c>
      <c r="G171" s="6" t="str">
        <f t="shared" si="5"/>
        <v>项</v>
      </c>
    </row>
    <row r="172" s="4" customFormat="1" ht="35.45" customHeight="1" spans="1:7">
      <c r="A172" s="21">
        <v>2012803</v>
      </c>
      <c r="B172" s="23" t="s">
        <v>165</v>
      </c>
      <c r="C172" s="24">
        <v>0</v>
      </c>
      <c r="D172" s="88"/>
      <c r="E172" s="89"/>
      <c r="F172" s="20" t="str">
        <f t="shared" si="4"/>
        <v>否</v>
      </c>
      <c r="G172" s="6" t="str">
        <f t="shared" si="5"/>
        <v>项</v>
      </c>
    </row>
    <row r="173" s="4" customFormat="1" ht="35.45" customHeight="1" spans="1:7">
      <c r="A173" s="21">
        <v>2012804</v>
      </c>
      <c r="B173" s="23" t="s">
        <v>177</v>
      </c>
      <c r="C173" s="24">
        <v>0</v>
      </c>
      <c r="D173" s="88"/>
      <c r="E173" s="89"/>
      <c r="F173" s="20" t="str">
        <f t="shared" si="4"/>
        <v>否</v>
      </c>
      <c r="G173" s="6" t="str">
        <f t="shared" si="5"/>
        <v>项</v>
      </c>
    </row>
    <row r="174" s="4" customFormat="1" ht="35.45" customHeight="1" spans="1:7">
      <c r="A174" s="21">
        <v>2012850</v>
      </c>
      <c r="B174" s="23" t="s">
        <v>172</v>
      </c>
      <c r="C174" s="24">
        <v>0</v>
      </c>
      <c r="D174" s="88"/>
      <c r="E174" s="89"/>
      <c r="F174" s="20" t="str">
        <f t="shared" si="4"/>
        <v>否</v>
      </c>
      <c r="G174" s="6" t="str">
        <f t="shared" si="5"/>
        <v>项</v>
      </c>
    </row>
    <row r="175" s="4" customFormat="1" ht="35.45" customHeight="1" spans="1:7">
      <c r="A175" s="21">
        <v>2012899</v>
      </c>
      <c r="B175" s="23" t="s">
        <v>265</v>
      </c>
      <c r="C175" s="24">
        <v>0</v>
      </c>
      <c r="D175" s="88"/>
      <c r="E175" s="89"/>
      <c r="F175" s="20" t="str">
        <f t="shared" si="4"/>
        <v>否</v>
      </c>
      <c r="G175" s="6" t="str">
        <f t="shared" si="5"/>
        <v>项</v>
      </c>
    </row>
    <row r="176" s="3" customFormat="1" ht="35.45" customHeight="1" spans="1:7">
      <c r="A176" s="21">
        <v>20129</v>
      </c>
      <c r="B176" s="18" t="s">
        <v>266</v>
      </c>
      <c r="C176" s="19">
        <f>SUM(C177:C182)</f>
        <v>0</v>
      </c>
      <c r="D176" s="86"/>
      <c r="E176" s="87"/>
      <c r="F176" s="22" t="str">
        <f t="shared" si="4"/>
        <v>否</v>
      </c>
      <c r="G176" s="3" t="str">
        <f t="shared" si="5"/>
        <v>款</v>
      </c>
    </row>
    <row r="177" s="4" customFormat="1" ht="35.45" customHeight="1" spans="1:7">
      <c r="A177" s="21">
        <v>2012901</v>
      </c>
      <c r="B177" s="23" t="s">
        <v>163</v>
      </c>
      <c r="C177" s="24">
        <v>0</v>
      </c>
      <c r="D177" s="88"/>
      <c r="E177" s="89"/>
      <c r="F177" s="20" t="str">
        <f t="shared" si="4"/>
        <v>否</v>
      </c>
      <c r="G177" s="6" t="str">
        <f t="shared" si="5"/>
        <v>项</v>
      </c>
    </row>
    <row r="178" s="4" customFormat="1" ht="35.45" customHeight="1" spans="1:7">
      <c r="A178" s="21">
        <v>2012902</v>
      </c>
      <c r="B178" s="23" t="s">
        <v>164</v>
      </c>
      <c r="C178" s="24">
        <v>0</v>
      </c>
      <c r="D178" s="88"/>
      <c r="E178" s="89"/>
      <c r="F178" s="20" t="str">
        <f t="shared" si="4"/>
        <v>否</v>
      </c>
      <c r="G178" s="6" t="str">
        <f t="shared" si="5"/>
        <v>项</v>
      </c>
    </row>
    <row r="179" s="4" customFormat="1" ht="35.45" customHeight="1" spans="1:7">
      <c r="A179" s="21">
        <v>2012903</v>
      </c>
      <c r="B179" s="23" t="s">
        <v>165</v>
      </c>
      <c r="C179" s="24">
        <v>0</v>
      </c>
      <c r="D179" s="88"/>
      <c r="E179" s="89"/>
      <c r="F179" s="20" t="str">
        <f t="shared" si="4"/>
        <v>否</v>
      </c>
      <c r="G179" s="6" t="str">
        <f t="shared" si="5"/>
        <v>项</v>
      </c>
    </row>
    <row r="180" s="4" customFormat="1" ht="35.45" customHeight="1" spans="1:7">
      <c r="A180" s="21">
        <v>2012906</v>
      </c>
      <c r="B180" s="23" t="s">
        <v>267</v>
      </c>
      <c r="C180" s="24">
        <v>0</v>
      </c>
      <c r="D180" s="88"/>
      <c r="E180" s="89"/>
      <c r="F180" s="20" t="str">
        <f t="shared" si="4"/>
        <v>否</v>
      </c>
      <c r="G180" s="6" t="str">
        <f t="shared" si="5"/>
        <v>项</v>
      </c>
    </row>
    <row r="181" s="4" customFormat="1" ht="35.45" customHeight="1" spans="1:7">
      <c r="A181" s="21">
        <v>2012950</v>
      </c>
      <c r="B181" s="23" t="s">
        <v>172</v>
      </c>
      <c r="C181" s="24">
        <v>0</v>
      </c>
      <c r="D181" s="88"/>
      <c r="E181" s="89"/>
      <c r="F181" s="20" t="str">
        <f t="shared" si="4"/>
        <v>否</v>
      </c>
      <c r="G181" s="6" t="str">
        <f t="shared" si="5"/>
        <v>项</v>
      </c>
    </row>
    <row r="182" s="4" customFormat="1" ht="35.45" customHeight="1" spans="1:7">
      <c r="A182" s="21">
        <v>2012999</v>
      </c>
      <c r="B182" s="23" t="s">
        <v>268</v>
      </c>
      <c r="C182" s="24">
        <v>0</v>
      </c>
      <c r="D182" s="88"/>
      <c r="E182" s="89"/>
      <c r="F182" s="20" t="str">
        <f t="shared" si="4"/>
        <v>否</v>
      </c>
      <c r="G182" s="6" t="str">
        <f t="shared" si="5"/>
        <v>项</v>
      </c>
    </row>
    <row r="183" s="3" customFormat="1" ht="35.45" customHeight="1" spans="1:7">
      <c r="A183" s="21">
        <v>20131</v>
      </c>
      <c r="B183" s="18" t="s">
        <v>269</v>
      </c>
      <c r="C183" s="19">
        <f>SUM(C184:C189)</f>
        <v>0</v>
      </c>
      <c r="D183" s="86"/>
      <c r="E183" s="87"/>
      <c r="F183" s="22" t="str">
        <f t="shared" si="4"/>
        <v>否</v>
      </c>
      <c r="G183" s="3" t="str">
        <f t="shared" si="5"/>
        <v>款</v>
      </c>
    </row>
    <row r="184" s="4" customFormat="1" ht="35.45" customHeight="1" spans="1:7">
      <c r="A184" s="21">
        <v>2013101</v>
      </c>
      <c r="B184" s="23" t="s">
        <v>163</v>
      </c>
      <c r="C184" s="24">
        <v>0</v>
      </c>
      <c r="D184" s="88"/>
      <c r="E184" s="89"/>
      <c r="F184" s="20" t="str">
        <f t="shared" si="4"/>
        <v>否</v>
      </c>
      <c r="G184" s="6" t="str">
        <f t="shared" si="5"/>
        <v>项</v>
      </c>
    </row>
    <row r="185" s="4" customFormat="1" ht="35.45" customHeight="1" spans="1:7">
      <c r="A185" s="21">
        <v>2013102</v>
      </c>
      <c r="B185" s="23" t="s">
        <v>164</v>
      </c>
      <c r="C185" s="24">
        <v>0</v>
      </c>
      <c r="D185" s="88"/>
      <c r="E185" s="89"/>
      <c r="F185" s="20" t="str">
        <f t="shared" si="4"/>
        <v>否</v>
      </c>
      <c r="G185" s="6" t="str">
        <f t="shared" si="5"/>
        <v>项</v>
      </c>
    </row>
    <row r="186" s="4" customFormat="1" ht="35.45" customHeight="1" spans="1:7">
      <c r="A186" s="21">
        <v>2013103</v>
      </c>
      <c r="B186" s="23" t="s">
        <v>165</v>
      </c>
      <c r="C186" s="24">
        <v>0</v>
      </c>
      <c r="D186" s="88"/>
      <c r="E186" s="89"/>
      <c r="F186" s="20" t="str">
        <f t="shared" si="4"/>
        <v>否</v>
      </c>
      <c r="G186" s="6" t="str">
        <f t="shared" si="5"/>
        <v>项</v>
      </c>
    </row>
    <row r="187" s="4" customFormat="1" ht="35.45" customHeight="1" spans="1:7">
      <c r="A187" s="21">
        <v>2013105</v>
      </c>
      <c r="B187" s="23" t="s">
        <v>270</v>
      </c>
      <c r="C187" s="24">
        <v>0</v>
      </c>
      <c r="D187" s="88"/>
      <c r="E187" s="89"/>
      <c r="F187" s="20" t="str">
        <f t="shared" si="4"/>
        <v>否</v>
      </c>
      <c r="G187" s="6" t="str">
        <f t="shared" si="5"/>
        <v>项</v>
      </c>
    </row>
    <row r="188" s="4" customFormat="1" ht="35.45" customHeight="1" spans="1:7">
      <c r="A188" s="21">
        <v>2013150</v>
      </c>
      <c r="B188" s="23" t="s">
        <v>172</v>
      </c>
      <c r="C188" s="24">
        <v>0</v>
      </c>
      <c r="D188" s="88"/>
      <c r="E188" s="89"/>
      <c r="F188" s="20" t="str">
        <f t="shared" si="4"/>
        <v>否</v>
      </c>
      <c r="G188" s="6" t="str">
        <f t="shared" si="5"/>
        <v>项</v>
      </c>
    </row>
    <row r="189" s="4" customFormat="1" ht="35.45" customHeight="1" spans="1:7">
      <c r="A189" s="21">
        <v>2013199</v>
      </c>
      <c r="B189" s="23" t="s">
        <v>271</v>
      </c>
      <c r="C189" s="24">
        <v>0</v>
      </c>
      <c r="D189" s="88"/>
      <c r="E189" s="89"/>
      <c r="F189" s="20" t="str">
        <f t="shared" si="4"/>
        <v>否</v>
      </c>
      <c r="G189" s="6" t="str">
        <f t="shared" si="5"/>
        <v>项</v>
      </c>
    </row>
    <row r="190" s="3" customFormat="1" ht="35.45" customHeight="1" spans="1:7">
      <c r="A190" s="21">
        <v>20132</v>
      </c>
      <c r="B190" s="18" t="s">
        <v>272</v>
      </c>
      <c r="C190" s="19">
        <f>SUM(C191:C196)</f>
        <v>0</v>
      </c>
      <c r="D190" s="86"/>
      <c r="E190" s="87"/>
      <c r="F190" s="22" t="str">
        <f t="shared" si="4"/>
        <v>否</v>
      </c>
      <c r="G190" s="3" t="str">
        <f t="shared" si="5"/>
        <v>款</v>
      </c>
    </row>
    <row r="191" s="4" customFormat="1" ht="35.45" customHeight="1" spans="1:7">
      <c r="A191" s="21">
        <v>2013201</v>
      </c>
      <c r="B191" s="23" t="s">
        <v>163</v>
      </c>
      <c r="C191" s="24">
        <v>0</v>
      </c>
      <c r="D191" s="88"/>
      <c r="E191" s="89"/>
      <c r="F191" s="20" t="str">
        <f t="shared" si="4"/>
        <v>否</v>
      </c>
      <c r="G191" s="6" t="str">
        <f t="shared" si="5"/>
        <v>项</v>
      </c>
    </row>
    <row r="192" s="4" customFormat="1" ht="35.45" customHeight="1" spans="1:7">
      <c r="A192" s="21">
        <v>2013202</v>
      </c>
      <c r="B192" s="23" t="s">
        <v>164</v>
      </c>
      <c r="C192" s="24">
        <v>0</v>
      </c>
      <c r="D192" s="88"/>
      <c r="E192" s="89"/>
      <c r="F192" s="20" t="str">
        <f t="shared" si="4"/>
        <v>否</v>
      </c>
      <c r="G192" s="6" t="str">
        <f t="shared" si="5"/>
        <v>项</v>
      </c>
    </row>
    <row r="193" s="4" customFormat="1" ht="35.45" customHeight="1" spans="1:7">
      <c r="A193" s="21">
        <v>2013203</v>
      </c>
      <c r="B193" s="23" t="s">
        <v>165</v>
      </c>
      <c r="C193" s="24">
        <v>0</v>
      </c>
      <c r="D193" s="88"/>
      <c r="E193" s="89"/>
      <c r="F193" s="20" t="str">
        <f t="shared" si="4"/>
        <v>否</v>
      </c>
      <c r="G193" s="6" t="str">
        <f t="shared" si="5"/>
        <v>项</v>
      </c>
    </row>
    <row r="194" s="4" customFormat="1" ht="35.45" customHeight="1" spans="1:7">
      <c r="A194" s="21">
        <v>2013204</v>
      </c>
      <c r="B194" s="23" t="s">
        <v>273</v>
      </c>
      <c r="C194" s="24">
        <v>0</v>
      </c>
      <c r="D194" s="88"/>
      <c r="E194" s="89"/>
      <c r="F194" s="20" t="str">
        <f t="shared" si="4"/>
        <v>否</v>
      </c>
      <c r="G194" s="6" t="str">
        <f t="shared" si="5"/>
        <v>项</v>
      </c>
    </row>
    <row r="195" s="4" customFormat="1" ht="35.45" customHeight="1" spans="1:7">
      <c r="A195" s="21">
        <v>2013250</v>
      </c>
      <c r="B195" s="23" t="s">
        <v>172</v>
      </c>
      <c r="C195" s="24">
        <v>0</v>
      </c>
      <c r="D195" s="88"/>
      <c r="E195" s="89"/>
      <c r="F195" s="20" t="str">
        <f t="shared" si="4"/>
        <v>否</v>
      </c>
      <c r="G195" s="6" t="str">
        <f t="shared" si="5"/>
        <v>项</v>
      </c>
    </row>
    <row r="196" s="4" customFormat="1" ht="35.45" customHeight="1" spans="1:7">
      <c r="A196" s="21">
        <v>2013299</v>
      </c>
      <c r="B196" s="23" t="s">
        <v>274</v>
      </c>
      <c r="C196" s="24">
        <v>0</v>
      </c>
      <c r="D196" s="88"/>
      <c r="E196" s="89"/>
      <c r="F196" s="20" t="str">
        <f t="shared" ref="F196:F259" si="6">IF(LEN(A196)=3,"是",IF(B196&lt;&gt;"",IF(SUM(C196:C196)&lt;&gt;0,"是","否"),"是"))</f>
        <v>否</v>
      </c>
      <c r="G196" s="6" t="str">
        <f t="shared" ref="G196:G259" si="7">IF(LEN(A196)=3,"类",IF(LEN(A196)=5,"款","项"))</f>
        <v>项</v>
      </c>
    </row>
    <row r="197" s="3" customFormat="1" ht="35.45" customHeight="1" spans="1:7">
      <c r="A197" s="21">
        <v>20133</v>
      </c>
      <c r="B197" s="18" t="s">
        <v>275</v>
      </c>
      <c r="C197" s="19">
        <f>SUM(C198:C203)</f>
        <v>0</v>
      </c>
      <c r="D197" s="86"/>
      <c r="E197" s="87"/>
      <c r="F197" s="22" t="str">
        <f t="shared" si="6"/>
        <v>否</v>
      </c>
      <c r="G197" s="3" t="str">
        <f t="shared" si="7"/>
        <v>款</v>
      </c>
    </row>
    <row r="198" s="4" customFormat="1" ht="35.45" customHeight="1" spans="1:7">
      <c r="A198" s="21">
        <v>2013301</v>
      </c>
      <c r="B198" s="23" t="s">
        <v>163</v>
      </c>
      <c r="C198" s="24">
        <v>0</v>
      </c>
      <c r="D198" s="88"/>
      <c r="E198" s="89"/>
      <c r="F198" s="20" t="str">
        <f t="shared" si="6"/>
        <v>否</v>
      </c>
      <c r="G198" s="6" t="str">
        <f t="shared" si="7"/>
        <v>项</v>
      </c>
    </row>
    <row r="199" s="4" customFormat="1" ht="35.45" customHeight="1" spans="1:7">
      <c r="A199" s="21">
        <v>2013302</v>
      </c>
      <c r="B199" s="23" t="s">
        <v>164</v>
      </c>
      <c r="C199" s="24">
        <v>0</v>
      </c>
      <c r="D199" s="88"/>
      <c r="E199" s="89"/>
      <c r="F199" s="20" t="str">
        <f t="shared" si="6"/>
        <v>否</v>
      </c>
      <c r="G199" s="6" t="str">
        <f t="shared" si="7"/>
        <v>项</v>
      </c>
    </row>
    <row r="200" s="4" customFormat="1" ht="35.45" customHeight="1" spans="1:7">
      <c r="A200" s="21">
        <v>2013303</v>
      </c>
      <c r="B200" s="23" t="s">
        <v>165</v>
      </c>
      <c r="C200" s="24">
        <v>0</v>
      </c>
      <c r="D200" s="88"/>
      <c r="E200" s="89"/>
      <c r="F200" s="20" t="str">
        <f t="shared" si="6"/>
        <v>否</v>
      </c>
      <c r="G200" s="6" t="str">
        <f t="shared" si="7"/>
        <v>项</v>
      </c>
    </row>
    <row r="201" s="4" customFormat="1" ht="35.45" customHeight="1" spans="1:7">
      <c r="A201" s="21">
        <v>2013304</v>
      </c>
      <c r="B201" s="23" t="s">
        <v>276</v>
      </c>
      <c r="C201" s="24">
        <v>0</v>
      </c>
      <c r="D201" s="88"/>
      <c r="E201" s="89"/>
      <c r="F201" s="20" t="str">
        <f t="shared" si="6"/>
        <v>否</v>
      </c>
      <c r="G201" s="6" t="str">
        <f t="shared" si="7"/>
        <v>项</v>
      </c>
    </row>
    <row r="202" s="4" customFormat="1" ht="35.45" customHeight="1" spans="1:7">
      <c r="A202" s="21">
        <v>2013350</v>
      </c>
      <c r="B202" s="23" t="s">
        <v>172</v>
      </c>
      <c r="C202" s="24">
        <v>0</v>
      </c>
      <c r="D202" s="88"/>
      <c r="E202" s="89"/>
      <c r="F202" s="20" t="str">
        <f t="shared" si="6"/>
        <v>否</v>
      </c>
      <c r="G202" s="6" t="str">
        <f t="shared" si="7"/>
        <v>项</v>
      </c>
    </row>
    <row r="203" s="4" customFormat="1" ht="35.45" customHeight="1" spans="1:7">
      <c r="A203" s="21">
        <v>2013399</v>
      </c>
      <c r="B203" s="23" t="s">
        <v>277</v>
      </c>
      <c r="C203" s="24">
        <v>0</v>
      </c>
      <c r="D203" s="88"/>
      <c r="E203" s="89"/>
      <c r="F203" s="20" t="str">
        <f t="shared" si="6"/>
        <v>否</v>
      </c>
      <c r="G203" s="6" t="str">
        <f t="shared" si="7"/>
        <v>项</v>
      </c>
    </row>
    <row r="204" s="3" customFormat="1" ht="35.45" customHeight="1" spans="1:7">
      <c r="A204" s="21">
        <v>20134</v>
      </c>
      <c r="B204" s="18" t="s">
        <v>278</v>
      </c>
      <c r="C204" s="19">
        <f>SUM(C205:C211)</f>
        <v>0</v>
      </c>
      <c r="D204" s="86"/>
      <c r="E204" s="87"/>
      <c r="F204" s="22" t="str">
        <f t="shared" si="6"/>
        <v>否</v>
      </c>
      <c r="G204" s="3" t="str">
        <f t="shared" si="7"/>
        <v>款</v>
      </c>
    </row>
    <row r="205" s="4" customFormat="1" ht="35.45" customHeight="1" spans="1:7">
      <c r="A205" s="21">
        <v>2013401</v>
      </c>
      <c r="B205" s="23" t="s">
        <v>163</v>
      </c>
      <c r="C205" s="24">
        <v>0</v>
      </c>
      <c r="D205" s="88"/>
      <c r="E205" s="89"/>
      <c r="F205" s="20" t="str">
        <f t="shared" si="6"/>
        <v>否</v>
      </c>
      <c r="G205" s="6" t="str">
        <f t="shared" si="7"/>
        <v>项</v>
      </c>
    </row>
    <row r="206" s="4" customFormat="1" ht="35.45" customHeight="1" spans="1:7">
      <c r="A206" s="21">
        <v>2013402</v>
      </c>
      <c r="B206" s="23" t="s">
        <v>164</v>
      </c>
      <c r="C206" s="24">
        <v>0</v>
      </c>
      <c r="D206" s="88"/>
      <c r="E206" s="89"/>
      <c r="F206" s="20" t="str">
        <f t="shared" si="6"/>
        <v>否</v>
      </c>
      <c r="G206" s="6" t="str">
        <f t="shared" si="7"/>
        <v>项</v>
      </c>
    </row>
    <row r="207" s="4" customFormat="1" ht="35.45" customHeight="1" spans="1:7">
      <c r="A207" s="21">
        <v>2013403</v>
      </c>
      <c r="B207" s="23" t="s">
        <v>165</v>
      </c>
      <c r="C207" s="24">
        <v>0</v>
      </c>
      <c r="D207" s="88"/>
      <c r="E207" s="89"/>
      <c r="F207" s="20" t="str">
        <f t="shared" si="6"/>
        <v>否</v>
      </c>
      <c r="G207" s="6" t="str">
        <f t="shared" si="7"/>
        <v>项</v>
      </c>
    </row>
    <row r="208" s="4" customFormat="1" ht="35.45" customHeight="1" spans="1:7">
      <c r="A208" s="21">
        <v>2013404</v>
      </c>
      <c r="B208" s="23" t="s">
        <v>279</v>
      </c>
      <c r="C208" s="24">
        <v>0</v>
      </c>
      <c r="D208" s="88"/>
      <c r="E208" s="89"/>
      <c r="F208" s="20" t="str">
        <f t="shared" si="6"/>
        <v>否</v>
      </c>
      <c r="G208" s="6" t="str">
        <f t="shared" si="7"/>
        <v>项</v>
      </c>
    </row>
    <row r="209" s="4" customFormat="1" ht="35.45" customHeight="1" spans="1:7">
      <c r="A209" s="21">
        <v>2013405</v>
      </c>
      <c r="B209" s="23" t="s">
        <v>280</v>
      </c>
      <c r="C209" s="24">
        <v>0</v>
      </c>
      <c r="D209" s="88"/>
      <c r="E209" s="89"/>
      <c r="F209" s="20" t="str">
        <f t="shared" si="6"/>
        <v>否</v>
      </c>
      <c r="G209" s="6" t="str">
        <f t="shared" si="7"/>
        <v>项</v>
      </c>
    </row>
    <row r="210" s="4" customFormat="1" ht="35.45" customHeight="1" spans="1:7">
      <c r="A210" s="21">
        <v>2013450</v>
      </c>
      <c r="B210" s="23" t="s">
        <v>172</v>
      </c>
      <c r="C210" s="24">
        <v>0</v>
      </c>
      <c r="D210" s="88"/>
      <c r="E210" s="89"/>
      <c r="F210" s="20" t="str">
        <f t="shared" si="6"/>
        <v>否</v>
      </c>
      <c r="G210" s="6" t="str">
        <f t="shared" si="7"/>
        <v>项</v>
      </c>
    </row>
    <row r="211" s="4" customFormat="1" ht="35.45" customHeight="1" spans="1:7">
      <c r="A211" s="21">
        <v>2013499</v>
      </c>
      <c r="B211" s="23" t="s">
        <v>281</v>
      </c>
      <c r="C211" s="24">
        <v>0</v>
      </c>
      <c r="D211" s="88"/>
      <c r="E211" s="89"/>
      <c r="F211" s="20" t="str">
        <f t="shared" si="6"/>
        <v>否</v>
      </c>
      <c r="G211" s="6" t="str">
        <f t="shared" si="7"/>
        <v>项</v>
      </c>
    </row>
    <row r="212" s="3" customFormat="1" ht="35.45" customHeight="1" spans="1:7">
      <c r="A212" s="21">
        <v>20135</v>
      </c>
      <c r="B212" s="18" t="s">
        <v>282</v>
      </c>
      <c r="C212" s="19">
        <f>SUM(C213:C217)</f>
        <v>0</v>
      </c>
      <c r="D212" s="86"/>
      <c r="E212" s="87"/>
      <c r="F212" s="22" t="str">
        <f t="shared" si="6"/>
        <v>否</v>
      </c>
      <c r="G212" s="3" t="str">
        <f t="shared" si="7"/>
        <v>款</v>
      </c>
    </row>
    <row r="213" s="4" customFormat="1" ht="35.45" customHeight="1" spans="1:7">
      <c r="A213" s="21">
        <v>2013501</v>
      </c>
      <c r="B213" s="23" t="s">
        <v>163</v>
      </c>
      <c r="C213" s="24">
        <v>0</v>
      </c>
      <c r="D213" s="88"/>
      <c r="E213" s="89"/>
      <c r="F213" s="20" t="str">
        <f t="shared" si="6"/>
        <v>否</v>
      </c>
      <c r="G213" s="6" t="str">
        <f t="shared" si="7"/>
        <v>项</v>
      </c>
    </row>
    <row r="214" s="4" customFormat="1" ht="35.45" customHeight="1" spans="1:7">
      <c r="A214" s="21">
        <v>2013502</v>
      </c>
      <c r="B214" s="23" t="s">
        <v>164</v>
      </c>
      <c r="C214" s="24">
        <v>0</v>
      </c>
      <c r="D214" s="88"/>
      <c r="E214" s="89"/>
      <c r="F214" s="20" t="str">
        <f t="shared" si="6"/>
        <v>否</v>
      </c>
      <c r="G214" s="6" t="str">
        <f t="shared" si="7"/>
        <v>项</v>
      </c>
    </row>
    <row r="215" s="4" customFormat="1" ht="35.45" customHeight="1" spans="1:7">
      <c r="A215" s="21">
        <v>2013503</v>
      </c>
      <c r="B215" s="23" t="s">
        <v>165</v>
      </c>
      <c r="C215" s="24">
        <v>0</v>
      </c>
      <c r="D215" s="88"/>
      <c r="E215" s="89"/>
      <c r="F215" s="20" t="str">
        <f t="shared" si="6"/>
        <v>否</v>
      </c>
      <c r="G215" s="6" t="str">
        <f t="shared" si="7"/>
        <v>项</v>
      </c>
    </row>
    <row r="216" s="4" customFormat="1" ht="35.45" customHeight="1" spans="1:7">
      <c r="A216" s="21">
        <v>2013550</v>
      </c>
      <c r="B216" s="23" t="s">
        <v>172</v>
      </c>
      <c r="C216" s="24">
        <v>0</v>
      </c>
      <c r="D216" s="88"/>
      <c r="E216" s="89"/>
      <c r="F216" s="20" t="str">
        <f t="shared" si="6"/>
        <v>否</v>
      </c>
      <c r="G216" s="6" t="str">
        <f t="shared" si="7"/>
        <v>项</v>
      </c>
    </row>
    <row r="217" s="4" customFormat="1" ht="35.45" customHeight="1" spans="1:7">
      <c r="A217" s="21">
        <v>2013599</v>
      </c>
      <c r="B217" s="23" t="s">
        <v>283</v>
      </c>
      <c r="C217" s="24">
        <v>0</v>
      </c>
      <c r="D217" s="88"/>
      <c r="E217" s="89"/>
      <c r="F217" s="20" t="str">
        <f t="shared" si="6"/>
        <v>否</v>
      </c>
      <c r="G217" s="6" t="str">
        <f t="shared" si="7"/>
        <v>项</v>
      </c>
    </row>
    <row r="218" s="3" customFormat="1" ht="35.45" customHeight="1" spans="1:7">
      <c r="A218" s="21">
        <v>20136</v>
      </c>
      <c r="B218" s="18" t="s">
        <v>284</v>
      </c>
      <c r="C218" s="19">
        <f>SUM(C219:C223)</f>
        <v>0</v>
      </c>
      <c r="D218" s="86"/>
      <c r="E218" s="87"/>
      <c r="F218" s="22" t="str">
        <f t="shared" si="6"/>
        <v>否</v>
      </c>
      <c r="G218" s="3" t="str">
        <f t="shared" si="7"/>
        <v>款</v>
      </c>
    </row>
    <row r="219" s="4" customFormat="1" ht="35.45" customHeight="1" spans="1:7">
      <c r="A219" s="21">
        <v>2013601</v>
      </c>
      <c r="B219" s="23" t="s">
        <v>163</v>
      </c>
      <c r="C219" s="24">
        <v>0</v>
      </c>
      <c r="D219" s="88"/>
      <c r="E219" s="89"/>
      <c r="F219" s="20" t="str">
        <f t="shared" si="6"/>
        <v>否</v>
      </c>
      <c r="G219" s="6" t="str">
        <f t="shared" si="7"/>
        <v>项</v>
      </c>
    </row>
    <row r="220" s="4" customFormat="1" ht="35.45" customHeight="1" spans="1:7">
      <c r="A220" s="21">
        <v>2013602</v>
      </c>
      <c r="B220" s="23" t="s">
        <v>164</v>
      </c>
      <c r="C220" s="24">
        <v>0</v>
      </c>
      <c r="D220" s="88"/>
      <c r="E220" s="89"/>
      <c r="F220" s="20" t="str">
        <f t="shared" si="6"/>
        <v>否</v>
      </c>
      <c r="G220" s="6" t="str">
        <f t="shared" si="7"/>
        <v>项</v>
      </c>
    </row>
    <row r="221" s="4" customFormat="1" ht="35.45" customHeight="1" spans="1:7">
      <c r="A221" s="21">
        <v>2013603</v>
      </c>
      <c r="B221" s="23" t="s">
        <v>165</v>
      </c>
      <c r="C221" s="24">
        <v>0</v>
      </c>
      <c r="D221" s="88"/>
      <c r="E221" s="89"/>
      <c r="F221" s="20" t="str">
        <f t="shared" si="6"/>
        <v>否</v>
      </c>
      <c r="G221" s="6" t="str">
        <f t="shared" si="7"/>
        <v>项</v>
      </c>
    </row>
    <row r="222" s="4" customFormat="1" ht="35.45" customHeight="1" spans="1:7">
      <c r="A222" s="21">
        <v>2013650</v>
      </c>
      <c r="B222" s="23" t="s">
        <v>172</v>
      </c>
      <c r="C222" s="24">
        <v>0</v>
      </c>
      <c r="D222" s="88"/>
      <c r="E222" s="89"/>
      <c r="F222" s="20" t="str">
        <f t="shared" si="6"/>
        <v>否</v>
      </c>
      <c r="G222" s="6" t="str">
        <f t="shared" si="7"/>
        <v>项</v>
      </c>
    </row>
    <row r="223" s="4" customFormat="1" ht="35.45" customHeight="1" spans="1:7">
      <c r="A223" s="21">
        <v>2013699</v>
      </c>
      <c r="B223" s="23" t="s">
        <v>285</v>
      </c>
      <c r="C223" s="24">
        <v>0</v>
      </c>
      <c r="D223" s="88"/>
      <c r="E223" s="89"/>
      <c r="F223" s="20" t="str">
        <f t="shared" si="6"/>
        <v>否</v>
      </c>
      <c r="G223" s="6" t="str">
        <f t="shared" si="7"/>
        <v>项</v>
      </c>
    </row>
    <row r="224" s="3" customFormat="1" ht="35.45" customHeight="1" spans="1:7">
      <c r="A224" s="21">
        <v>20137</v>
      </c>
      <c r="B224" s="18" t="s">
        <v>286</v>
      </c>
      <c r="C224" s="19">
        <f>SUM(C225:C230)</f>
        <v>0</v>
      </c>
      <c r="D224" s="86"/>
      <c r="E224" s="87"/>
      <c r="F224" s="22" t="str">
        <f t="shared" si="6"/>
        <v>否</v>
      </c>
      <c r="G224" s="3" t="str">
        <f t="shared" si="7"/>
        <v>款</v>
      </c>
    </row>
    <row r="225" s="4" customFormat="1" ht="35.45" customHeight="1" spans="1:7">
      <c r="A225" s="21">
        <v>2013701</v>
      </c>
      <c r="B225" s="23" t="s">
        <v>163</v>
      </c>
      <c r="C225" s="24">
        <v>0</v>
      </c>
      <c r="D225" s="88"/>
      <c r="E225" s="89"/>
      <c r="F225" s="20" t="str">
        <f t="shared" si="6"/>
        <v>否</v>
      </c>
      <c r="G225" s="6" t="str">
        <f t="shared" si="7"/>
        <v>项</v>
      </c>
    </row>
    <row r="226" s="4" customFormat="1" ht="35.45" customHeight="1" spans="1:7">
      <c r="A226" s="21">
        <v>2013702</v>
      </c>
      <c r="B226" s="23" t="s">
        <v>164</v>
      </c>
      <c r="C226" s="24">
        <v>0</v>
      </c>
      <c r="D226" s="88"/>
      <c r="E226" s="89"/>
      <c r="F226" s="20" t="str">
        <f t="shared" si="6"/>
        <v>否</v>
      </c>
      <c r="G226" s="6" t="str">
        <f t="shared" si="7"/>
        <v>项</v>
      </c>
    </row>
    <row r="227" s="4" customFormat="1" ht="35.45" customHeight="1" spans="1:7">
      <c r="A227" s="21">
        <v>2013703</v>
      </c>
      <c r="B227" s="23" t="s">
        <v>165</v>
      </c>
      <c r="C227" s="24">
        <v>0</v>
      </c>
      <c r="D227" s="88"/>
      <c r="E227" s="89"/>
      <c r="F227" s="20" t="str">
        <f t="shared" si="6"/>
        <v>否</v>
      </c>
      <c r="G227" s="6" t="str">
        <f t="shared" si="7"/>
        <v>项</v>
      </c>
    </row>
    <row r="228" s="4" customFormat="1" ht="35.45" customHeight="1" spans="1:7">
      <c r="A228" s="21">
        <v>2013704</v>
      </c>
      <c r="B228" s="23" t="s">
        <v>287</v>
      </c>
      <c r="C228" s="24">
        <v>0</v>
      </c>
      <c r="D228" s="88"/>
      <c r="E228" s="89"/>
      <c r="F228" s="20" t="str">
        <f t="shared" si="6"/>
        <v>否</v>
      </c>
      <c r="G228" s="6" t="str">
        <f t="shared" si="7"/>
        <v>项</v>
      </c>
    </row>
    <row r="229" s="4" customFormat="1" ht="35.45" customHeight="1" spans="1:7">
      <c r="A229" s="21">
        <v>2013750</v>
      </c>
      <c r="B229" s="23" t="s">
        <v>172</v>
      </c>
      <c r="C229" s="24">
        <v>0</v>
      </c>
      <c r="D229" s="88"/>
      <c r="E229" s="89"/>
      <c r="F229" s="20" t="str">
        <f t="shared" si="6"/>
        <v>否</v>
      </c>
      <c r="G229" s="6" t="str">
        <f t="shared" si="7"/>
        <v>项</v>
      </c>
    </row>
    <row r="230" s="4" customFormat="1" ht="35.45" customHeight="1" spans="1:7">
      <c r="A230" s="21">
        <v>2013799</v>
      </c>
      <c r="B230" s="23" t="s">
        <v>288</v>
      </c>
      <c r="C230" s="24">
        <v>0</v>
      </c>
      <c r="D230" s="88"/>
      <c r="E230" s="89"/>
      <c r="F230" s="20" t="str">
        <f t="shared" si="6"/>
        <v>否</v>
      </c>
      <c r="G230" s="6" t="str">
        <f t="shared" si="7"/>
        <v>项</v>
      </c>
    </row>
    <row r="231" s="3" customFormat="1" ht="35.45" customHeight="1" spans="1:7">
      <c r="A231" s="21">
        <v>20138</v>
      </c>
      <c r="B231" s="18" t="s">
        <v>289</v>
      </c>
      <c r="C231" s="19">
        <f>SUM(C232:C245)</f>
        <v>42</v>
      </c>
      <c r="D231" s="86"/>
      <c r="E231" s="87">
        <v>42</v>
      </c>
      <c r="F231" s="22" t="str">
        <f t="shared" si="6"/>
        <v>是</v>
      </c>
      <c r="G231" s="3" t="str">
        <f t="shared" si="7"/>
        <v>款</v>
      </c>
    </row>
    <row r="232" s="4" customFormat="1" ht="35.45" customHeight="1" spans="1:7">
      <c r="A232" s="21">
        <v>2013801</v>
      </c>
      <c r="B232" s="23" t="s">
        <v>163</v>
      </c>
      <c r="C232" s="24">
        <v>0</v>
      </c>
      <c r="D232" s="88"/>
      <c r="E232" s="89"/>
      <c r="F232" s="20" t="str">
        <f t="shared" si="6"/>
        <v>否</v>
      </c>
      <c r="G232" s="6" t="str">
        <f t="shared" si="7"/>
        <v>项</v>
      </c>
    </row>
    <row r="233" s="4" customFormat="1" ht="35.45" customHeight="1" spans="1:7">
      <c r="A233" s="21">
        <v>2013802</v>
      </c>
      <c r="B233" s="23" t="s">
        <v>164</v>
      </c>
      <c r="C233" s="24">
        <v>0</v>
      </c>
      <c r="D233" s="88"/>
      <c r="E233" s="89"/>
      <c r="F233" s="20" t="str">
        <f t="shared" si="6"/>
        <v>否</v>
      </c>
      <c r="G233" s="6" t="str">
        <f t="shared" si="7"/>
        <v>项</v>
      </c>
    </row>
    <row r="234" s="4" customFormat="1" ht="35.45" customHeight="1" spans="1:7">
      <c r="A234" s="21">
        <v>2013803</v>
      </c>
      <c r="B234" s="23" t="s">
        <v>165</v>
      </c>
      <c r="C234" s="24">
        <v>0</v>
      </c>
      <c r="D234" s="88"/>
      <c r="E234" s="89"/>
      <c r="F234" s="20" t="str">
        <f t="shared" si="6"/>
        <v>否</v>
      </c>
      <c r="G234" s="6" t="str">
        <f t="shared" si="7"/>
        <v>项</v>
      </c>
    </row>
    <row r="235" s="4" customFormat="1" ht="35.45" customHeight="1" spans="1:7">
      <c r="A235" s="21">
        <v>2013804</v>
      </c>
      <c r="B235" s="23" t="s">
        <v>290</v>
      </c>
      <c r="C235" s="24">
        <v>0</v>
      </c>
      <c r="D235" s="88"/>
      <c r="E235" s="89"/>
      <c r="F235" s="20" t="str">
        <f t="shared" si="6"/>
        <v>否</v>
      </c>
      <c r="G235" s="6" t="str">
        <f t="shared" si="7"/>
        <v>项</v>
      </c>
    </row>
    <row r="236" s="4" customFormat="1" ht="35.45" customHeight="1" spans="1:7">
      <c r="A236" s="21">
        <v>2013805</v>
      </c>
      <c r="B236" s="23" t="s">
        <v>291</v>
      </c>
      <c r="C236" s="24">
        <v>0</v>
      </c>
      <c r="D236" s="88"/>
      <c r="E236" s="89"/>
      <c r="F236" s="20" t="str">
        <f t="shared" si="6"/>
        <v>否</v>
      </c>
      <c r="G236" s="6" t="str">
        <f t="shared" si="7"/>
        <v>项</v>
      </c>
    </row>
    <row r="237" s="4" customFormat="1" ht="35.45" customHeight="1" spans="1:7">
      <c r="A237" s="21">
        <v>2013808</v>
      </c>
      <c r="B237" s="23" t="s">
        <v>204</v>
      </c>
      <c r="C237" s="24">
        <v>0</v>
      </c>
      <c r="D237" s="88"/>
      <c r="E237" s="89"/>
      <c r="F237" s="20" t="str">
        <f t="shared" si="6"/>
        <v>否</v>
      </c>
      <c r="G237" s="6" t="str">
        <f t="shared" si="7"/>
        <v>项</v>
      </c>
    </row>
    <row r="238" s="4" customFormat="1" ht="35.45" customHeight="1" spans="1:7">
      <c r="A238" s="21">
        <v>2013810</v>
      </c>
      <c r="B238" s="23" t="s">
        <v>292</v>
      </c>
      <c r="C238" s="24">
        <v>0</v>
      </c>
      <c r="D238" s="88"/>
      <c r="E238" s="89"/>
      <c r="F238" s="20" t="str">
        <f t="shared" si="6"/>
        <v>否</v>
      </c>
      <c r="G238" s="6" t="str">
        <f t="shared" si="7"/>
        <v>项</v>
      </c>
    </row>
    <row r="239" s="4" customFormat="1" ht="35.45" customHeight="1" spans="1:7">
      <c r="A239" s="21">
        <v>2013812</v>
      </c>
      <c r="B239" s="23" t="s">
        <v>293</v>
      </c>
      <c r="C239" s="24">
        <v>0</v>
      </c>
      <c r="D239" s="88"/>
      <c r="E239" s="89"/>
      <c r="F239" s="20" t="str">
        <f t="shared" si="6"/>
        <v>否</v>
      </c>
      <c r="G239" s="6" t="str">
        <f t="shared" si="7"/>
        <v>项</v>
      </c>
    </row>
    <row r="240" s="4" customFormat="1" ht="35.45" customHeight="1" spans="1:7">
      <c r="A240" s="21">
        <v>2013813</v>
      </c>
      <c r="B240" s="23" t="s">
        <v>294</v>
      </c>
      <c r="C240" s="24">
        <v>0</v>
      </c>
      <c r="D240" s="88"/>
      <c r="E240" s="89"/>
      <c r="F240" s="20" t="str">
        <f t="shared" si="6"/>
        <v>否</v>
      </c>
      <c r="G240" s="6" t="str">
        <f t="shared" si="7"/>
        <v>项</v>
      </c>
    </row>
    <row r="241" s="4" customFormat="1" ht="35.45" customHeight="1" spans="1:7">
      <c r="A241" s="21">
        <v>2013814</v>
      </c>
      <c r="B241" s="23" t="s">
        <v>295</v>
      </c>
      <c r="C241" s="24">
        <v>0</v>
      </c>
      <c r="D241" s="88"/>
      <c r="E241" s="89"/>
      <c r="F241" s="20" t="str">
        <f t="shared" si="6"/>
        <v>否</v>
      </c>
      <c r="G241" s="6" t="str">
        <f t="shared" si="7"/>
        <v>项</v>
      </c>
    </row>
    <row r="242" s="4" customFormat="1" ht="35.45" customHeight="1" spans="1:7">
      <c r="A242" s="21">
        <v>2013815</v>
      </c>
      <c r="B242" s="23" t="s">
        <v>296</v>
      </c>
      <c r="C242" s="24">
        <v>0</v>
      </c>
      <c r="D242" s="88"/>
      <c r="E242" s="89"/>
      <c r="F242" s="20" t="str">
        <f t="shared" si="6"/>
        <v>否</v>
      </c>
      <c r="G242" s="6" t="str">
        <f t="shared" si="7"/>
        <v>项</v>
      </c>
    </row>
    <row r="243" s="4" customFormat="1" ht="35.45" customHeight="1" spans="1:7">
      <c r="A243" s="21">
        <v>2013816</v>
      </c>
      <c r="B243" s="23" t="s">
        <v>297</v>
      </c>
      <c r="C243" s="24">
        <v>0</v>
      </c>
      <c r="D243" s="88"/>
      <c r="E243" s="89"/>
      <c r="F243" s="20" t="str">
        <f t="shared" si="6"/>
        <v>否</v>
      </c>
      <c r="G243" s="6" t="str">
        <f t="shared" si="7"/>
        <v>项</v>
      </c>
    </row>
    <row r="244" s="4" customFormat="1" ht="35.45" customHeight="1" spans="1:7">
      <c r="A244" s="21">
        <v>2013850</v>
      </c>
      <c r="B244" s="23" t="s">
        <v>172</v>
      </c>
      <c r="C244" s="24">
        <v>0</v>
      </c>
      <c r="D244" s="88"/>
      <c r="E244" s="89"/>
      <c r="F244" s="20" t="str">
        <f t="shared" si="6"/>
        <v>否</v>
      </c>
      <c r="G244" s="6" t="str">
        <f t="shared" si="7"/>
        <v>项</v>
      </c>
    </row>
    <row r="245" s="4" customFormat="1" ht="35.45" customHeight="1" spans="1:7">
      <c r="A245" s="21">
        <v>2013899</v>
      </c>
      <c r="B245" s="23" t="s">
        <v>298</v>
      </c>
      <c r="C245" s="24">
        <v>42</v>
      </c>
      <c r="D245" s="88"/>
      <c r="E245" s="89">
        <v>42</v>
      </c>
      <c r="F245" s="20" t="str">
        <f t="shared" si="6"/>
        <v>是</v>
      </c>
      <c r="G245" s="6" t="str">
        <f t="shared" si="7"/>
        <v>项</v>
      </c>
    </row>
    <row r="246" s="3" customFormat="1" ht="35.45" customHeight="1" spans="1:7">
      <c r="A246" s="21">
        <v>20199</v>
      </c>
      <c r="B246" s="18" t="s">
        <v>299</v>
      </c>
      <c r="C246" s="19">
        <f>SUM(C247:C248)</f>
        <v>30</v>
      </c>
      <c r="D246" s="86"/>
      <c r="E246" s="87">
        <v>30</v>
      </c>
      <c r="F246" s="22" t="str">
        <f t="shared" si="6"/>
        <v>是</v>
      </c>
      <c r="G246" s="3" t="str">
        <f t="shared" si="7"/>
        <v>款</v>
      </c>
    </row>
    <row r="247" s="4" customFormat="1" ht="35.45" customHeight="1" spans="1:7">
      <c r="A247" s="21">
        <v>2019901</v>
      </c>
      <c r="B247" s="23" t="s">
        <v>300</v>
      </c>
      <c r="C247" s="24">
        <v>0</v>
      </c>
      <c r="D247" s="88"/>
      <c r="E247" s="89"/>
      <c r="F247" s="20" t="str">
        <f t="shared" si="6"/>
        <v>否</v>
      </c>
      <c r="G247" s="6" t="str">
        <f t="shared" si="7"/>
        <v>项</v>
      </c>
    </row>
    <row r="248" s="4" customFormat="1" ht="35.45" customHeight="1" spans="1:7">
      <c r="A248" s="21">
        <v>2019999</v>
      </c>
      <c r="B248" s="23" t="s">
        <v>301</v>
      </c>
      <c r="C248" s="24">
        <v>30</v>
      </c>
      <c r="D248" s="88"/>
      <c r="E248" s="89">
        <v>30</v>
      </c>
      <c r="F248" s="20" t="str">
        <f t="shared" si="6"/>
        <v>是</v>
      </c>
      <c r="G248" s="6" t="str">
        <f t="shared" si="7"/>
        <v>项</v>
      </c>
    </row>
    <row r="249" ht="35.45" customHeight="1" spans="1:7">
      <c r="A249" s="17">
        <v>202</v>
      </c>
      <c r="B249" s="18" t="s">
        <v>88</v>
      </c>
      <c r="C249" s="19">
        <f>SUM(C250,C251)</f>
        <v>0</v>
      </c>
      <c r="D249" s="86"/>
      <c r="E249" s="87"/>
      <c r="F249" s="20" t="str">
        <f t="shared" si="6"/>
        <v>是</v>
      </c>
      <c r="G249" s="6" t="str">
        <f t="shared" si="7"/>
        <v>类</v>
      </c>
    </row>
    <row r="250" s="5" customFormat="1" ht="35.45" customHeight="1" spans="1:7">
      <c r="A250" s="21">
        <v>20205</v>
      </c>
      <c r="B250" s="23" t="s">
        <v>302</v>
      </c>
      <c r="C250" s="24">
        <v>0</v>
      </c>
      <c r="D250" s="88"/>
      <c r="E250" s="89"/>
      <c r="F250" s="22" t="str">
        <f t="shared" si="6"/>
        <v>否</v>
      </c>
      <c r="G250" s="3" t="str">
        <f t="shared" si="7"/>
        <v>款</v>
      </c>
    </row>
    <row r="251" s="5" customFormat="1" ht="35.45" customHeight="1" spans="1:7">
      <c r="A251" s="21">
        <v>20299</v>
      </c>
      <c r="B251" s="23" t="s">
        <v>303</v>
      </c>
      <c r="C251" s="24">
        <v>0</v>
      </c>
      <c r="D251" s="88"/>
      <c r="E251" s="89"/>
      <c r="F251" s="22" t="str">
        <f t="shared" si="6"/>
        <v>否</v>
      </c>
      <c r="G251" s="3" t="str">
        <f t="shared" si="7"/>
        <v>款</v>
      </c>
    </row>
    <row r="252" ht="35.45" customHeight="1" spans="1:7">
      <c r="A252" s="17">
        <v>203</v>
      </c>
      <c r="B252" s="18" t="s">
        <v>90</v>
      </c>
      <c r="C252" s="19">
        <f>SUM(C253,C255,C257,C259,C269)</f>
        <v>0</v>
      </c>
      <c r="D252" s="86"/>
      <c r="E252" s="87"/>
      <c r="F252" s="20" t="str">
        <f t="shared" si="6"/>
        <v>是</v>
      </c>
      <c r="G252" s="6" t="str">
        <f t="shared" si="7"/>
        <v>类</v>
      </c>
    </row>
    <row r="253" s="3" customFormat="1" ht="35.45" customHeight="1" spans="1:7">
      <c r="A253" s="25">
        <v>20301</v>
      </c>
      <c r="B253" s="18" t="s">
        <v>304</v>
      </c>
      <c r="C253" s="19">
        <f>SUM(C254)</f>
        <v>0</v>
      </c>
      <c r="D253" s="86"/>
      <c r="E253" s="87"/>
      <c r="F253" s="22" t="str">
        <f t="shared" si="6"/>
        <v>否</v>
      </c>
      <c r="G253" s="3" t="str">
        <f t="shared" si="7"/>
        <v>款</v>
      </c>
    </row>
    <row r="254" s="4" customFormat="1" ht="35.45" customHeight="1" spans="1:7">
      <c r="A254" s="26">
        <v>2030101</v>
      </c>
      <c r="B254" s="23" t="s">
        <v>305</v>
      </c>
      <c r="C254" s="24">
        <v>0</v>
      </c>
      <c r="D254" s="88"/>
      <c r="E254" s="89"/>
      <c r="F254" s="20" t="str">
        <f t="shared" si="6"/>
        <v>否</v>
      </c>
      <c r="G254" s="6" t="str">
        <f t="shared" si="7"/>
        <v>项</v>
      </c>
    </row>
    <row r="255" s="4" customFormat="1" ht="35.45" customHeight="1" spans="1:7">
      <c r="A255" s="25">
        <v>20304</v>
      </c>
      <c r="B255" s="18" t="s">
        <v>306</v>
      </c>
      <c r="C255" s="19">
        <f>SUM(C256)</f>
        <v>0</v>
      </c>
      <c r="D255" s="86"/>
      <c r="E255" s="87"/>
      <c r="F255" s="20" t="str">
        <f t="shared" si="6"/>
        <v>否</v>
      </c>
      <c r="G255" s="6" t="str">
        <f t="shared" si="7"/>
        <v>款</v>
      </c>
    </row>
    <row r="256" s="4" customFormat="1" ht="35.45" customHeight="1" spans="1:7">
      <c r="A256" s="26">
        <v>2030401</v>
      </c>
      <c r="B256" s="23" t="s">
        <v>307</v>
      </c>
      <c r="C256" s="24">
        <v>0</v>
      </c>
      <c r="D256" s="88"/>
      <c r="E256" s="89"/>
      <c r="F256" s="20" t="str">
        <f t="shared" si="6"/>
        <v>否</v>
      </c>
      <c r="G256" s="6" t="str">
        <f t="shared" si="7"/>
        <v>项</v>
      </c>
    </row>
    <row r="257" s="5" customFormat="1" ht="35.45" customHeight="1" spans="1:7">
      <c r="A257" s="25">
        <v>20305</v>
      </c>
      <c r="B257" s="18" t="s">
        <v>308</v>
      </c>
      <c r="C257" s="19">
        <f>SUM(C258)</f>
        <v>0</v>
      </c>
      <c r="D257" s="86"/>
      <c r="E257" s="87"/>
      <c r="F257" s="22" t="str">
        <f t="shared" si="6"/>
        <v>否</v>
      </c>
      <c r="G257" s="3" t="str">
        <f t="shared" si="7"/>
        <v>款</v>
      </c>
    </row>
    <row r="258" s="4" customFormat="1" ht="35.45" customHeight="1" spans="1:7">
      <c r="A258" s="26">
        <v>2030501</v>
      </c>
      <c r="B258" s="23" t="s">
        <v>309</v>
      </c>
      <c r="C258" s="24">
        <v>0</v>
      </c>
      <c r="D258" s="88"/>
      <c r="E258" s="89"/>
      <c r="F258" s="20" t="str">
        <f t="shared" si="6"/>
        <v>否</v>
      </c>
      <c r="G258" s="6" t="str">
        <f t="shared" si="7"/>
        <v>项</v>
      </c>
    </row>
    <row r="259" s="5" customFormat="1" ht="35.45" customHeight="1" spans="1:7">
      <c r="A259" s="17">
        <v>20306</v>
      </c>
      <c r="B259" s="18" t="s">
        <v>310</v>
      </c>
      <c r="C259" s="19">
        <f>SUM(C260:C268)</f>
        <v>0</v>
      </c>
      <c r="D259" s="86"/>
      <c r="E259" s="87"/>
      <c r="F259" s="22" t="str">
        <f t="shared" si="6"/>
        <v>否</v>
      </c>
      <c r="G259" s="3" t="str">
        <f t="shared" si="7"/>
        <v>款</v>
      </c>
    </row>
    <row r="260" s="4" customFormat="1" ht="35.45" customHeight="1" spans="1:7">
      <c r="A260" s="21">
        <v>2030601</v>
      </c>
      <c r="B260" s="23" t="s">
        <v>311</v>
      </c>
      <c r="C260" s="24">
        <v>0</v>
      </c>
      <c r="D260" s="88"/>
      <c r="E260" s="89"/>
      <c r="F260" s="20" t="str">
        <f t="shared" ref="F260:F323" si="8">IF(LEN(A260)=3,"是",IF(B260&lt;&gt;"",IF(SUM(C260:C260)&lt;&gt;0,"是","否"),"是"))</f>
        <v>否</v>
      </c>
      <c r="G260" s="6" t="str">
        <f t="shared" ref="G260:G323" si="9">IF(LEN(A260)=3,"类",IF(LEN(A260)=5,"款","项"))</f>
        <v>项</v>
      </c>
    </row>
    <row r="261" s="3" customFormat="1" ht="35.45" customHeight="1" spans="1:7">
      <c r="A261" s="21">
        <v>2030602</v>
      </c>
      <c r="B261" s="23" t="s">
        <v>312</v>
      </c>
      <c r="C261" s="24">
        <v>0</v>
      </c>
      <c r="D261" s="88"/>
      <c r="E261" s="89"/>
      <c r="F261" s="22" t="str">
        <f t="shared" si="8"/>
        <v>否</v>
      </c>
      <c r="G261" s="3" t="str">
        <f t="shared" si="9"/>
        <v>项</v>
      </c>
    </row>
    <row r="262" s="4" customFormat="1" ht="35.45" customHeight="1" spans="1:7">
      <c r="A262" s="21">
        <v>2030603</v>
      </c>
      <c r="B262" s="23" t="s">
        <v>313</v>
      </c>
      <c r="C262" s="24">
        <v>0</v>
      </c>
      <c r="D262" s="88"/>
      <c r="E262" s="89"/>
      <c r="F262" s="20" t="str">
        <f t="shared" si="8"/>
        <v>否</v>
      </c>
      <c r="G262" s="6" t="str">
        <f t="shared" si="9"/>
        <v>项</v>
      </c>
    </row>
    <row r="263" s="4" customFormat="1" ht="35.45" customHeight="1" spans="1:7">
      <c r="A263" s="21">
        <v>2030604</v>
      </c>
      <c r="B263" s="23" t="s">
        <v>314</v>
      </c>
      <c r="C263" s="24">
        <v>0</v>
      </c>
      <c r="D263" s="88"/>
      <c r="E263" s="89"/>
      <c r="F263" s="20" t="str">
        <f t="shared" si="8"/>
        <v>否</v>
      </c>
      <c r="G263" s="6" t="str">
        <f t="shared" si="9"/>
        <v>项</v>
      </c>
    </row>
    <row r="264" s="4" customFormat="1" ht="35.45" customHeight="1" spans="1:7">
      <c r="A264" s="21">
        <v>2030605</v>
      </c>
      <c r="B264" s="23" t="s">
        <v>315</v>
      </c>
      <c r="C264" s="24">
        <v>0</v>
      </c>
      <c r="D264" s="88"/>
      <c r="E264" s="89"/>
      <c r="F264" s="20" t="str">
        <f t="shared" si="8"/>
        <v>否</v>
      </c>
      <c r="G264" s="6" t="str">
        <f t="shared" si="9"/>
        <v>项</v>
      </c>
    </row>
    <row r="265" s="4" customFormat="1" ht="35.45" customHeight="1" spans="1:7">
      <c r="A265" s="21">
        <v>2030606</v>
      </c>
      <c r="B265" s="23" t="s">
        <v>316</v>
      </c>
      <c r="C265" s="24">
        <v>0</v>
      </c>
      <c r="D265" s="88"/>
      <c r="E265" s="89"/>
      <c r="F265" s="20" t="str">
        <f t="shared" si="8"/>
        <v>否</v>
      </c>
      <c r="G265" s="6" t="str">
        <f t="shared" si="9"/>
        <v>项</v>
      </c>
    </row>
    <row r="266" s="4" customFormat="1" ht="35.45" customHeight="1" spans="1:7">
      <c r="A266" s="21">
        <v>2030607</v>
      </c>
      <c r="B266" s="23" t="s">
        <v>317</v>
      </c>
      <c r="C266" s="24">
        <v>0</v>
      </c>
      <c r="D266" s="88"/>
      <c r="E266" s="89"/>
      <c r="F266" s="20" t="str">
        <f t="shared" si="8"/>
        <v>否</v>
      </c>
      <c r="G266" s="6" t="str">
        <f t="shared" si="9"/>
        <v>项</v>
      </c>
    </row>
    <row r="267" s="4" customFormat="1" ht="35.45" customHeight="1" spans="1:7">
      <c r="A267" s="21">
        <v>2030608</v>
      </c>
      <c r="B267" s="23" t="s">
        <v>318</v>
      </c>
      <c r="C267" s="24">
        <v>0</v>
      </c>
      <c r="D267" s="88"/>
      <c r="E267" s="89"/>
      <c r="F267" s="20" t="str">
        <f t="shared" si="8"/>
        <v>否</v>
      </c>
      <c r="G267" s="6" t="str">
        <f t="shared" si="9"/>
        <v>项</v>
      </c>
    </row>
    <row r="268" s="4" customFormat="1" ht="35.45" customHeight="1" spans="1:7">
      <c r="A268" s="21">
        <v>2030699</v>
      </c>
      <c r="B268" s="23" t="s">
        <v>319</v>
      </c>
      <c r="C268" s="24">
        <v>0</v>
      </c>
      <c r="D268" s="88"/>
      <c r="E268" s="89"/>
      <c r="F268" s="20" t="str">
        <f t="shared" si="8"/>
        <v>否</v>
      </c>
      <c r="G268" s="6" t="str">
        <f t="shared" si="9"/>
        <v>项</v>
      </c>
    </row>
    <row r="269" s="4" customFormat="1" ht="35.45" customHeight="1" spans="1:7">
      <c r="A269" s="17">
        <v>20399</v>
      </c>
      <c r="B269" s="18" t="s">
        <v>320</v>
      </c>
      <c r="C269" s="19">
        <f>SUM(C270)</f>
        <v>0</v>
      </c>
      <c r="D269" s="86"/>
      <c r="E269" s="87"/>
      <c r="F269" s="20" t="str">
        <f t="shared" si="8"/>
        <v>否</v>
      </c>
      <c r="G269" s="6" t="str">
        <f t="shared" si="9"/>
        <v>款</v>
      </c>
    </row>
    <row r="270" s="4" customFormat="1" ht="35.45" customHeight="1" spans="1:7">
      <c r="A270" s="21">
        <v>2039999</v>
      </c>
      <c r="B270" s="23" t="s">
        <v>321</v>
      </c>
      <c r="C270" s="24">
        <v>0</v>
      </c>
      <c r="D270" s="88"/>
      <c r="E270" s="89"/>
      <c r="F270" s="20" t="str">
        <f t="shared" si="8"/>
        <v>否</v>
      </c>
      <c r="G270" s="6" t="str">
        <f t="shared" si="9"/>
        <v>项</v>
      </c>
    </row>
    <row r="271" s="3" customFormat="1" ht="35.45" customHeight="1" spans="1:7">
      <c r="A271" s="17">
        <v>204</v>
      </c>
      <c r="B271" s="18" t="s">
        <v>92</v>
      </c>
      <c r="C271" s="19">
        <f>SUM(C272,C275,C286,C293,C301,C310,C326,C336,C346,C354,C360)</f>
        <v>44</v>
      </c>
      <c r="D271" s="19">
        <f>SUM(D272,D275,D286,D293,D301,D310,D326,D336,D346,D354,D360)</f>
        <v>0</v>
      </c>
      <c r="E271" s="19">
        <f>SUM(E272,E275,E286,E293,E301,E310,E326,E336,E346,E354,E360)</f>
        <v>44</v>
      </c>
      <c r="F271" s="22" t="str">
        <f t="shared" si="8"/>
        <v>是</v>
      </c>
      <c r="G271" s="3" t="str">
        <f t="shared" si="9"/>
        <v>类</v>
      </c>
    </row>
    <row r="272" s="4" customFormat="1" ht="35.45" customHeight="1" spans="1:7">
      <c r="A272" s="17">
        <v>20401</v>
      </c>
      <c r="B272" s="18" t="s">
        <v>322</v>
      </c>
      <c r="C272" s="19">
        <f>SUM(C273:C274)</f>
        <v>0</v>
      </c>
      <c r="D272" s="86"/>
      <c r="E272" s="87"/>
      <c r="F272" s="20" t="str">
        <f t="shared" si="8"/>
        <v>否</v>
      </c>
      <c r="G272" s="6" t="str">
        <f t="shared" si="9"/>
        <v>款</v>
      </c>
    </row>
    <row r="273" ht="35.45" customHeight="1" spans="1:7">
      <c r="A273" s="21">
        <v>2040101</v>
      </c>
      <c r="B273" s="23" t="s">
        <v>323</v>
      </c>
      <c r="C273" s="24">
        <v>0</v>
      </c>
      <c r="D273" s="88"/>
      <c r="E273" s="89"/>
      <c r="F273" s="20" t="str">
        <f t="shared" si="8"/>
        <v>否</v>
      </c>
      <c r="G273" s="6" t="str">
        <f t="shared" si="9"/>
        <v>项</v>
      </c>
    </row>
    <row r="274" s="3" customFormat="1" ht="35.45" customHeight="1" spans="1:7">
      <c r="A274" s="21">
        <v>2040199</v>
      </c>
      <c r="B274" s="23" t="s">
        <v>324</v>
      </c>
      <c r="C274" s="24">
        <v>0</v>
      </c>
      <c r="D274" s="88"/>
      <c r="E274" s="89"/>
      <c r="F274" s="22" t="str">
        <f t="shared" si="8"/>
        <v>否</v>
      </c>
      <c r="G274" s="3" t="str">
        <f t="shared" si="9"/>
        <v>项</v>
      </c>
    </row>
    <row r="275" s="4" customFormat="1" ht="35.45" customHeight="1" spans="1:7">
      <c r="A275" s="17">
        <v>20402</v>
      </c>
      <c r="B275" s="18" t="s">
        <v>325</v>
      </c>
      <c r="C275" s="19">
        <f>SUM(C276:C285)</f>
        <v>0</v>
      </c>
      <c r="D275" s="86"/>
      <c r="E275" s="87"/>
      <c r="F275" s="20" t="str">
        <f t="shared" si="8"/>
        <v>否</v>
      </c>
      <c r="G275" s="6" t="str">
        <f t="shared" si="9"/>
        <v>款</v>
      </c>
    </row>
    <row r="276" s="4" customFormat="1" ht="35.45" customHeight="1" spans="1:7">
      <c r="A276" s="21">
        <v>2040201</v>
      </c>
      <c r="B276" s="23" t="s">
        <v>163</v>
      </c>
      <c r="C276" s="24">
        <v>0</v>
      </c>
      <c r="D276" s="88"/>
      <c r="E276" s="89"/>
      <c r="F276" s="20" t="str">
        <f t="shared" si="8"/>
        <v>否</v>
      </c>
      <c r="G276" s="6" t="str">
        <f t="shared" si="9"/>
        <v>项</v>
      </c>
    </row>
    <row r="277" s="3" customFormat="1" ht="35.45" customHeight="1" spans="1:7">
      <c r="A277" s="21">
        <v>2040202</v>
      </c>
      <c r="B277" s="23" t="s">
        <v>164</v>
      </c>
      <c r="C277" s="24">
        <v>0</v>
      </c>
      <c r="D277" s="88"/>
      <c r="E277" s="89"/>
      <c r="F277" s="22" t="str">
        <f t="shared" si="8"/>
        <v>否</v>
      </c>
      <c r="G277" s="3" t="str">
        <f t="shared" si="9"/>
        <v>项</v>
      </c>
    </row>
    <row r="278" s="4" customFormat="1" ht="35.45" customHeight="1" spans="1:7">
      <c r="A278" s="21">
        <v>2040203</v>
      </c>
      <c r="B278" s="23" t="s">
        <v>165</v>
      </c>
      <c r="C278" s="24">
        <v>0</v>
      </c>
      <c r="D278" s="88"/>
      <c r="E278" s="89"/>
      <c r="F278" s="20" t="str">
        <f t="shared" si="8"/>
        <v>否</v>
      </c>
      <c r="G278" s="6" t="str">
        <f t="shared" si="9"/>
        <v>项</v>
      </c>
    </row>
    <row r="279" s="4" customFormat="1" ht="35.45" customHeight="1" spans="1:7">
      <c r="A279" s="21">
        <v>2040219</v>
      </c>
      <c r="B279" s="23" t="s">
        <v>204</v>
      </c>
      <c r="C279" s="24">
        <v>0</v>
      </c>
      <c r="D279" s="88"/>
      <c r="E279" s="89"/>
      <c r="F279" s="20" t="str">
        <f t="shared" si="8"/>
        <v>否</v>
      </c>
      <c r="G279" s="6" t="str">
        <f t="shared" si="9"/>
        <v>项</v>
      </c>
    </row>
    <row r="280" s="4" customFormat="1" ht="35.45" customHeight="1" spans="1:7">
      <c r="A280" s="21">
        <v>2040220</v>
      </c>
      <c r="B280" s="23" t="s">
        <v>326</v>
      </c>
      <c r="C280" s="24">
        <v>0</v>
      </c>
      <c r="D280" s="88"/>
      <c r="E280" s="89"/>
      <c r="F280" s="20" t="str">
        <f t="shared" si="8"/>
        <v>否</v>
      </c>
      <c r="G280" s="6" t="str">
        <f t="shared" si="9"/>
        <v>项</v>
      </c>
    </row>
    <row r="281" s="4" customFormat="1" ht="35.45" customHeight="1" spans="1:7">
      <c r="A281" s="21">
        <v>2040221</v>
      </c>
      <c r="B281" s="23" t="s">
        <v>327</v>
      </c>
      <c r="C281" s="24">
        <v>0</v>
      </c>
      <c r="D281" s="88"/>
      <c r="E281" s="89"/>
      <c r="F281" s="20" t="str">
        <f t="shared" si="8"/>
        <v>否</v>
      </c>
      <c r="G281" s="6" t="str">
        <f t="shared" si="9"/>
        <v>项</v>
      </c>
    </row>
    <row r="282" s="4" customFormat="1" ht="35.45" customHeight="1" spans="1:7">
      <c r="A282" s="21">
        <v>2040222</v>
      </c>
      <c r="B282" s="23" t="s">
        <v>328</v>
      </c>
      <c r="C282" s="24">
        <v>0</v>
      </c>
      <c r="D282" s="88"/>
      <c r="E282" s="89"/>
      <c r="F282" s="20" t="str">
        <f t="shared" si="8"/>
        <v>否</v>
      </c>
      <c r="G282" s="6" t="str">
        <f t="shared" si="9"/>
        <v>项</v>
      </c>
    </row>
    <row r="283" s="4" customFormat="1" ht="35.45" customHeight="1" spans="1:7">
      <c r="A283" s="21">
        <v>2040223</v>
      </c>
      <c r="B283" s="23" t="s">
        <v>329</v>
      </c>
      <c r="C283" s="24">
        <v>0</v>
      </c>
      <c r="D283" s="88"/>
      <c r="E283" s="89"/>
      <c r="F283" s="20" t="str">
        <f t="shared" si="8"/>
        <v>否</v>
      </c>
      <c r="G283" s="6" t="str">
        <f t="shared" si="9"/>
        <v>项</v>
      </c>
    </row>
    <row r="284" s="4" customFormat="1" ht="35.45" customHeight="1" spans="1:7">
      <c r="A284" s="21">
        <v>2040250</v>
      </c>
      <c r="B284" s="23" t="s">
        <v>172</v>
      </c>
      <c r="C284" s="24">
        <v>0</v>
      </c>
      <c r="D284" s="88"/>
      <c r="E284" s="89"/>
      <c r="F284" s="20" t="str">
        <f t="shared" si="8"/>
        <v>否</v>
      </c>
      <c r="G284" s="6" t="str">
        <f t="shared" si="9"/>
        <v>项</v>
      </c>
    </row>
    <row r="285" s="4" customFormat="1" ht="35.45" customHeight="1" spans="1:7">
      <c r="A285" s="21">
        <v>2040299</v>
      </c>
      <c r="B285" s="23" t="s">
        <v>330</v>
      </c>
      <c r="C285" s="24">
        <v>0</v>
      </c>
      <c r="D285" s="88"/>
      <c r="E285" s="89"/>
      <c r="F285" s="20" t="str">
        <f t="shared" si="8"/>
        <v>否</v>
      </c>
      <c r="G285" s="6" t="str">
        <f t="shared" si="9"/>
        <v>项</v>
      </c>
    </row>
    <row r="286" s="4" customFormat="1" ht="35.45" customHeight="1" spans="1:7">
      <c r="A286" s="17">
        <v>20403</v>
      </c>
      <c r="B286" s="18" t="s">
        <v>331</v>
      </c>
      <c r="C286" s="19">
        <f>SUM(C287:C292)</f>
        <v>0</v>
      </c>
      <c r="D286" s="86"/>
      <c r="E286" s="87"/>
      <c r="F286" s="20" t="str">
        <f t="shared" si="8"/>
        <v>否</v>
      </c>
      <c r="G286" s="6" t="str">
        <f t="shared" si="9"/>
        <v>款</v>
      </c>
    </row>
    <row r="287" s="4" customFormat="1" ht="35.45" customHeight="1" spans="1:7">
      <c r="A287" s="21">
        <v>2040301</v>
      </c>
      <c r="B287" s="23" t="s">
        <v>163</v>
      </c>
      <c r="C287" s="24">
        <v>0</v>
      </c>
      <c r="D287" s="88"/>
      <c r="E287" s="89"/>
      <c r="F287" s="20" t="str">
        <f t="shared" si="8"/>
        <v>否</v>
      </c>
      <c r="G287" s="6" t="str">
        <f t="shared" si="9"/>
        <v>项</v>
      </c>
    </row>
    <row r="288" s="3" customFormat="1" ht="35.45" customHeight="1" spans="1:7">
      <c r="A288" s="21">
        <v>2040302</v>
      </c>
      <c r="B288" s="23" t="s">
        <v>164</v>
      </c>
      <c r="C288" s="24">
        <v>0</v>
      </c>
      <c r="D288" s="88"/>
      <c r="E288" s="89"/>
      <c r="F288" s="22" t="str">
        <f t="shared" si="8"/>
        <v>否</v>
      </c>
      <c r="G288" s="3" t="str">
        <f t="shared" si="9"/>
        <v>项</v>
      </c>
    </row>
    <row r="289" s="4" customFormat="1" ht="35.45" customHeight="1" spans="1:7">
      <c r="A289" s="21">
        <v>2040303</v>
      </c>
      <c r="B289" s="23" t="s">
        <v>165</v>
      </c>
      <c r="C289" s="24">
        <v>0</v>
      </c>
      <c r="D289" s="88"/>
      <c r="E289" s="89"/>
      <c r="F289" s="20" t="str">
        <f t="shared" si="8"/>
        <v>否</v>
      </c>
      <c r="G289" s="6" t="str">
        <f t="shared" si="9"/>
        <v>项</v>
      </c>
    </row>
    <row r="290" s="4" customFormat="1" ht="35.45" customHeight="1" spans="1:7">
      <c r="A290" s="21">
        <v>2040304</v>
      </c>
      <c r="B290" s="23" t="s">
        <v>332</v>
      </c>
      <c r="C290" s="24">
        <v>0</v>
      </c>
      <c r="D290" s="88"/>
      <c r="E290" s="89"/>
      <c r="F290" s="20" t="str">
        <f t="shared" si="8"/>
        <v>否</v>
      </c>
      <c r="G290" s="6" t="str">
        <f t="shared" si="9"/>
        <v>项</v>
      </c>
    </row>
    <row r="291" s="4" customFormat="1" ht="35.45" customHeight="1" spans="1:7">
      <c r="A291" s="21">
        <v>2040350</v>
      </c>
      <c r="B291" s="23" t="s">
        <v>172</v>
      </c>
      <c r="C291" s="24">
        <v>0</v>
      </c>
      <c r="D291" s="88"/>
      <c r="E291" s="89"/>
      <c r="F291" s="20" t="str">
        <f t="shared" si="8"/>
        <v>否</v>
      </c>
      <c r="G291" s="6" t="str">
        <f t="shared" si="9"/>
        <v>项</v>
      </c>
    </row>
    <row r="292" s="4" customFormat="1" ht="35.45" customHeight="1" spans="1:7">
      <c r="A292" s="21">
        <v>2040399</v>
      </c>
      <c r="B292" s="23" t="s">
        <v>333</v>
      </c>
      <c r="C292" s="24">
        <v>0</v>
      </c>
      <c r="D292" s="88"/>
      <c r="E292" s="89"/>
      <c r="F292" s="20" t="str">
        <f t="shared" si="8"/>
        <v>否</v>
      </c>
      <c r="G292" s="6" t="str">
        <f t="shared" si="9"/>
        <v>项</v>
      </c>
    </row>
    <row r="293" s="4" customFormat="1" ht="35.45" customHeight="1" spans="1:7">
      <c r="A293" s="17">
        <v>20404</v>
      </c>
      <c r="B293" s="18" t="s">
        <v>334</v>
      </c>
      <c r="C293" s="19">
        <f>SUM(C294:C300)</f>
        <v>0</v>
      </c>
      <c r="D293" s="86"/>
      <c r="E293" s="87"/>
      <c r="F293" s="20" t="str">
        <f t="shared" si="8"/>
        <v>否</v>
      </c>
      <c r="G293" s="6" t="str">
        <f t="shared" si="9"/>
        <v>款</v>
      </c>
    </row>
    <row r="294" s="4" customFormat="1" ht="35.45" customHeight="1" spans="1:7">
      <c r="A294" s="21">
        <v>2040401</v>
      </c>
      <c r="B294" s="23" t="s">
        <v>163</v>
      </c>
      <c r="C294" s="24">
        <v>0</v>
      </c>
      <c r="D294" s="88"/>
      <c r="E294" s="89"/>
      <c r="F294" s="20" t="str">
        <f t="shared" si="8"/>
        <v>否</v>
      </c>
      <c r="G294" s="6" t="str">
        <f t="shared" si="9"/>
        <v>项</v>
      </c>
    </row>
    <row r="295" s="3" customFormat="1" ht="35.45" customHeight="1" spans="1:7">
      <c r="A295" s="21">
        <v>2040402</v>
      </c>
      <c r="B295" s="23" t="s">
        <v>164</v>
      </c>
      <c r="C295" s="24">
        <v>0</v>
      </c>
      <c r="D295" s="88"/>
      <c r="E295" s="89"/>
      <c r="F295" s="22" t="str">
        <f t="shared" si="8"/>
        <v>否</v>
      </c>
      <c r="G295" s="3" t="str">
        <f t="shared" si="9"/>
        <v>项</v>
      </c>
    </row>
    <row r="296" s="4" customFormat="1" ht="35.45" customHeight="1" spans="1:7">
      <c r="A296" s="21">
        <v>2040403</v>
      </c>
      <c r="B296" s="23" t="s">
        <v>165</v>
      </c>
      <c r="C296" s="24">
        <v>0</v>
      </c>
      <c r="D296" s="88"/>
      <c r="E296" s="89"/>
      <c r="F296" s="20" t="str">
        <f t="shared" si="8"/>
        <v>否</v>
      </c>
      <c r="G296" s="6" t="str">
        <f t="shared" si="9"/>
        <v>项</v>
      </c>
    </row>
    <row r="297" s="4" customFormat="1" ht="35.45" customHeight="1" spans="1:7">
      <c r="A297" s="21">
        <v>2040409</v>
      </c>
      <c r="B297" s="23" t="s">
        <v>335</v>
      </c>
      <c r="C297" s="24">
        <v>0</v>
      </c>
      <c r="D297" s="88"/>
      <c r="E297" s="89"/>
      <c r="F297" s="20" t="str">
        <f t="shared" si="8"/>
        <v>否</v>
      </c>
      <c r="G297" s="6" t="str">
        <f t="shared" si="9"/>
        <v>项</v>
      </c>
    </row>
    <row r="298" s="4" customFormat="1" ht="35.45" customHeight="1" spans="1:7">
      <c r="A298" s="21">
        <v>2040410</v>
      </c>
      <c r="B298" s="23" t="s">
        <v>336</v>
      </c>
      <c r="C298" s="24">
        <v>0</v>
      </c>
      <c r="D298" s="88"/>
      <c r="E298" s="89"/>
      <c r="F298" s="20" t="str">
        <f t="shared" si="8"/>
        <v>否</v>
      </c>
      <c r="G298" s="6" t="str">
        <f t="shared" si="9"/>
        <v>项</v>
      </c>
    </row>
    <row r="299" s="4" customFormat="1" ht="35.45" customHeight="1" spans="1:7">
      <c r="A299" s="21">
        <v>2040450</v>
      </c>
      <c r="B299" s="23" t="s">
        <v>172</v>
      </c>
      <c r="C299" s="24">
        <v>0</v>
      </c>
      <c r="D299" s="88"/>
      <c r="E299" s="89"/>
      <c r="F299" s="20" t="str">
        <f t="shared" si="8"/>
        <v>否</v>
      </c>
      <c r="G299" s="6" t="str">
        <f t="shared" si="9"/>
        <v>项</v>
      </c>
    </row>
    <row r="300" s="4" customFormat="1" ht="35.45" customHeight="1" spans="1:7">
      <c r="A300" s="21">
        <v>2040499</v>
      </c>
      <c r="B300" s="23" t="s">
        <v>337</v>
      </c>
      <c r="C300" s="24">
        <v>0</v>
      </c>
      <c r="D300" s="88"/>
      <c r="E300" s="89"/>
      <c r="F300" s="20" t="str">
        <f t="shared" si="8"/>
        <v>否</v>
      </c>
      <c r="G300" s="6" t="str">
        <f t="shared" si="9"/>
        <v>项</v>
      </c>
    </row>
    <row r="301" s="4" customFormat="1" ht="35.45" customHeight="1" spans="1:7">
      <c r="A301" s="17">
        <v>20405</v>
      </c>
      <c r="B301" s="18" t="s">
        <v>338</v>
      </c>
      <c r="C301" s="19">
        <f>SUM(C302:C309)</f>
        <v>0</v>
      </c>
      <c r="D301" s="86"/>
      <c r="E301" s="87"/>
      <c r="F301" s="20" t="str">
        <f t="shared" si="8"/>
        <v>否</v>
      </c>
      <c r="G301" s="6" t="str">
        <f t="shared" si="9"/>
        <v>款</v>
      </c>
    </row>
    <row r="302" s="4" customFormat="1" ht="35.45" customHeight="1" spans="1:7">
      <c r="A302" s="21">
        <v>2040501</v>
      </c>
      <c r="B302" s="23" t="s">
        <v>163</v>
      </c>
      <c r="C302" s="24">
        <v>0</v>
      </c>
      <c r="D302" s="88"/>
      <c r="E302" s="89"/>
      <c r="F302" s="20" t="str">
        <f t="shared" si="8"/>
        <v>否</v>
      </c>
      <c r="G302" s="6" t="str">
        <f t="shared" si="9"/>
        <v>项</v>
      </c>
    </row>
    <row r="303" s="3" customFormat="1" ht="35.45" customHeight="1" spans="1:7">
      <c r="A303" s="21">
        <v>2040502</v>
      </c>
      <c r="B303" s="23" t="s">
        <v>164</v>
      </c>
      <c r="C303" s="24">
        <v>0</v>
      </c>
      <c r="D303" s="88"/>
      <c r="E303" s="89"/>
      <c r="F303" s="22" t="str">
        <f t="shared" si="8"/>
        <v>否</v>
      </c>
      <c r="G303" s="3" t="str">
        <f t="shared" si="9"/>
        <v>项</v>
      </c>
    </row>
    <row r="304" s="4" customFormat="1" ht="35.45" customHeight="1" spans="1:7">
      <c r="A304" s="21">
        <v>2040503</v>
      </c>
      <c r="B304" s="23" t="s">
        <v>165</v>
      </c>
      <c r="C304" s="24">
        <v>0</v>
      </c>
      <c r="D304" s="88"/>
      <c r="E304" s="89"/>
      <c r="F304" s="20" t="str">
        <f t="shared" si="8"/>
        <v>否</v>
      </c>
      <c r="G304" s="6" t="str">
        <f t="shared" si="9"/>
        <v>项</v>
      </c>
    </row>
    <row r="305" s="4" customFormat="1" ht="35.45" customHeight="1" spans="1:7">
      <c r="A305" s="21">
        <v>2040504</v>
      </c>
      <c r="B305" s="23" t="s">
        <v>339</v>
      </c>
      <c r="C305" s="24">
        <v>0</v>
      </c>
      <c r="D305" s="88"/>
      <c r="E305" s="89"/>
      <c r="F305" s="20" t="str">
        <f t="shared" si="8"/>
        <v>否</v>
      </c>
      <c r="G305" s="6" t="str">
        <f t="shared" si="9"/>
        <v>项</v>
      </c>
    </row>
    <row r="306" s="4" customFormat="1" ht="35.45" customHeight="1" spans="1:7">
      <c r="A306" s="21">
        <v>2040505</v>
      </c>
      <c r="B306" s="23" t="s">
        <v>340</v>
      </c>
      <c r="C306" s="24">
        <v>0</v>
      </c>
      <c r="D306" s="88"/>
      <c r="E306" s="89"/>
      <c r="F306" s="20" t="str">
        <f t="shared" si="8"/>
        <v>否</v>
      </c>
      <c r="G306" s="6" t="str">
        <f t="shared" si="9"/>
        <v>项</v>
      </c>
    </row>
    <row r="307" s="4" customFormat="1" ht="35.45" customHeight="1" spans="1:7">
      <c r="A307" s="21">
        <v>2040506</v>
      </c>
      <c r="B307" s="23" t="s">
        <v>341</v>
      </c>
      <c r="C307" s="24">
        <v>0</v>
      </c>
      <c r="D307" s="88"/>
      <c r="E307" s="89"/>
      <c r="F307" s="20" t="str">
        <f t="shared" si="8"/>
        <v>否</v>
      </c>
      <c r="G307" s="6" t="str">
        <f t="shared" si="9"/>
        <v>项</v>
      </c>
    </row>
    <row r="308" s="4" customFormat="1" ht="35.45" customHeight="1" spans="1:7">
      <c r="A308" s="21">
        <v>2040550</v>
      </c>
      <c r="B308" s="23" t="s">
        <v>172</v>
      </c>
      <c r="C308" s="24">
        <v>0</v>
      </c>
      <c r="D308" s="88"/>
      <c r="E308" s="89"/>
      <c r="F308" s="20" t="str">
        <f t="shared" si="8"/>
        <v>否</v>
      </c>
      <c r="G308" s="6" t="str">
        <f t="shared" si="9"/>
        <v>项</v>
      </c>
    </row>
    <row r="309" s="4" customFormat="1" ht="35.45" customHeight="1" spans="1:7">
      <c r="A309" s="21">
        <v>2040599</v>
      </c>
      <c r="B309" s="23" t="s">
        <v>342</v>
      </c>
      <c r="C309" s="24">
        <v>0</v>
      </c>
      <c r="D309" s="88"/>
      <c r="E309" s="89"/>
      <c r="F309" s="20" t="str">
        <f t="shared" si="8"/>
        <v>否</v>
      </c>
      <c r="G309" s="6" t="str">
        <f t="shared" si="9"/>
        <v>项</v>
      </c>
    </row>
    <row r="310" s="4" customFormat="1" ht="35.45" customHeight="1" spans="1:7">
      <c r="A310" s="17">
        <v>20406</v>
      </c>
      <c r="B310" s="18" t="s">
        <v>343</v>
      </c>
      <c r="C310" s="19">
        <f>SUM(C311:C325)</f>
        <v>0</v>
      </c>
      <c r="D310" s="86"/>
      <c r="E310" s="87"/>
      <c r="F310" s="20" t="str">
        <f t="shared" si="8"/>
        <v>否</v>
      </c>
      <c r="G310" s="6" t="str">
        <f t="shared" si="9"/>
        <v>款</v>
      </c>
    </row>
    <row r="311" s="4" customFormat="1" ht="35.45" customHeight="1" spans="1:7">
      <c r="A311" s="21">
        <v>2040601</v>
      </c>
      <c r="B311" s="23" t="s">
        <v>163</v>
      </c>
      <c r="C311" s="24">
        <v>0</v>
      </c>
      <c r="D311" s="88"/>
      <c r="E311" s="89"/>
      <c r="F311" s="20" t="str">
        <f t="shared" si="8"/>
        <v>否</v>
      </c>
      <c r="G311" s="6" t="str">
        <f t="shared" si="9"/>
        <v>项</v>
      </c>
    </row>
    <row r="312" s="3" customFormat="1" ht="35.45" customHeight="1" spans="1:7">
      <c r="A312" s="21">
        <v>2040602</v>
      </c>
      <c r="B312" s="23" t="s">
        <v>164</v>
      </c>
      <c r="C312" s="24">
        <v>0</v>
      </c>
      <c r="D312" s="88"/>
      <c r="E312" s="89"/>
      <c r="F312" s="22" t="str">
        <f t="shared" si="8"/>
        <v>否</v>
      </c>
      <c r="G312" s="3" t="str">
        <f t="shared" si="9"/>
        <v>项</v>
      </c>
    </row>
    <row r="313" s="4" customFormat="1" ht="35.45" customHeight="1" spans="1:7">
      <c r="A313" s="21">
        <v>2040603</v>
      </c>
      <c r="B313" s="23" t="s">
        <v>165</v>
      </c>
      <c r="C313" s="24">
        <v>0</v>
      </c>
      <c r="D313" s="88"/>
      <c r="E313" s="89"/>
      <c r="F313" s="20" t="str">
        <f t="shared" si="8"/>
        <v>否</v>
      </c>
      <c r="G313" s="6" t="str">
        <f t="shared" si="9"/>
        <v>项</v>
      </c>
    </row>
    <row r="314" s="4" customFormat="1" ht="35.45" customHeight="1" spans="1:7">
      <c r="A314" s="21">
        <v>2040604</v>
      </c>
      <c r="B314" s="23" t="s">
        <v>344</v>
      </c>
      <c r="C314" s="24">
        <v>0</v>
      </c>
      <c r="D314" s="88"/>
      <c r="E314" s="89"/>
      <c r="F314" s="20" t="str">
        <f t="shared" si="8"/>
        <v>否</v>
      </c>
      <c r="G314" s="6" t="str">
        <f t="shared" si="9"/>
        <v>项</v>
      </c>
    </row>
    <row r="315" s="4" customFormat="1" ht="35.45" customHeight="1" spans="1:7">
      <c r="A315" s="21">
        <v>2040605</v>
      </c>
      <c r="B315" s="23" t="s">
        <v>345</v>
      </c>
      <c r="C315" s="24">
        <v>0</v>
      </c>
      <c r="D315" s="88"/>
      <c r="E315" s="89"/>
      <c r="F315" s="20" t="str">
        <f t="shared" si="8"/>
        <v>否</v>
      </c>
      <c r="G315" s="6" t="str">
        <f t="shared" si="9"/>
        <v>项</v>
      </c>
    </row>
    <row r="316" s="4" customFormat="1" ht="35.45" customHeight="1" spans="1:7">
      <c r="A316" s="21">
        <v>2040606</v>
      </c>
      <c r="B316" s="23" t="s">
        <v>346</v>
      </c>
      <c r="C316" s="24">
        <v>0</v>
      </c>
      <c r="D316" s="88"/>
      <c r="E316" s="89"/>
      <c r="F316" s="20" t="str">
        <f t="shared" si="8"/>
        <v>否</v>
      </c>
      <c r="G316" s="6" t="str">
        <f t="shared" si="9"/>
        <v>项</v>
      </c>
    </row>
    <row r="317" s="4" customFormat="1" ht="35.45" customHeight="1" spans="1:7">
      <c r="A317" s="21">
        <v>2040607</v>
      </c>
      <c r="B317" s="23" t="s">
        <v>347</v>
      </c>
      <c r="C317" s="24">
        <v>0</v>
      </c>
      <c r="D317" s="88"/>
      <c r="E317" s="89"/>
      <c r="F317" s="20" t="str">
        <f t="shared" si="8"/>
        <v>否</v>
      </c>
      <c r="G317" s="6" t="str">
        <f t="shared" si="9"/>
        <v>项</v>
      </c>
    </row>
    <row r="318" s="4" customFormat="1" ht="35.45" customHeight="1" spans="1:7">
      <c r="A318" s="21">
        <v>2040608</v>
      </c>
      <c r="B318" s="23" t="s">
        <v>348</v>
      </c>
      <c r="C318" s="24">
        <v>0</v>
      </c>
      <c r="D318" s="88"/>
      <c r="E318" s="89"/>
      <c r="F318" s="20" t="str">
        <f t="shared" si="8"/>
        <v>否</v>
      </c>
      <c r="G318" s="6" t="str">
        <f t="shared" si="9"/>
        <v>项</v>
      </c>
    </row>
    <row r="319" s="4" customFormat="1" ht="35.45" customHeight="1" spans="1:7">
      <c r="A319" s="21">
        <v>2040609</v>
      </c>
      <c r="B319" s="23" t="s">
        <v>349</v>
      </c>
      <c r="C319" s="24">
        <v>0</v>
      </c>
      <c r="D319" s="88"/>
      <c r="E319" s="89"/>
      <c r="F319" s="20" t="str">
        <f t="shared" si="8"/>
        <v>否</v>
      </c>
      <c r="G319" s="6" t="str">
        <f t="shared" si="9"/>
        <v>项</v>
      </c>
    </row>
    <row r="320" s="4" customFormat="1" ht="35.45" customHeight="1" spans="1:7">
      <c r="A320" s="21">
        <v>2040610</v>
      </c>
      <c r="B320" s="23" t="s">
        <v>350</v>
      </c>
      <c r="C320" s="24">
        <v>0</v>
      </c>
      <c r="D320" s="88"/>
      <c r="E320" s="89"/>
      <c r="F320" s="20" t="str">
        <f t="shared" si="8"/>
        <v>否</v>
      </c>
      <c r="G320" s="6" t="str">
        <f t="shared" si="9"/>
        <v>项</v>
      </c>
    </row>
    <row r="321" s="4" customFormat="1" ht="35.45" customHeight="1" spans="1:7">
      <c r="A321" s="21">
        <v>2040611</v>
      </c>
      <c r="B321" s="23" t="s">
        <v>351</v>
      </c>
      <c r="C321" s="24">
        <v>0</v>
      </c>
      <c r="D321" s="88"/>
      <c r="E321" s="89"/>
      <c r="F321" s="20" t="str">
        <f t="shared" si="8"/>
        <v>否</v>
      </c>
      <c r="G321" s="6" t="str">
        <f t="shared" si="9"/>
        <v>项</v>
      </c>
    </row>
    <row r="322" s="4" customFormat="1" ht="35.45" customHeight="1" spans="1:7">
      <c r="A322" s="21">
        <v>2040612</v>
      </c>
      <c r="B322" s="23" t="s">
        <v>352</v>
      </c>
      <c r="C322" s="24">
        <v>0</v>
      </c>
      <c r="D322" s="88"/>
      <c r="E322" s="89"/>
      <c r="F322" s="20" t="str">
        <f t="shared" si="8"/>
        <v>否</v>
      </c>
      <c r="G322" s="6" t="str">
        <f t="shared" si="9"/>
        <v>项</v>
      </c>
    </row>
    <row r="323" s="4" customFormat="1" ht="35.45" customHeight="1" spans="1:7">
      <c r="A323" s="21">
        <v>2040613</v>
      </c>
      <c r="B323" s="23" t="s">
        <v>204</v>
      </c>
      <c r="C323" s="24">
        <v>0</v>
      </c>
      <c r="D323" s="88"/>
      <c r="E323" s="89"/>
      <c r="F323" s="20" t="str">
        <f t="shared" si="8"/>
        <v>否</v>
      </c>
      <c r="G323" s="6" t="str">
        <f t="shared" si="9"/>
        <v>项</v>
      </c>
    </row>
    <row r="324" s="4" customFormat="1" ht="35.45" customHeight="1" spans="1:7">
      <c r="A324" s="21">
        <v>2040650</v>
      </c>
      <c r="B324" s="23" t="s">
        <v>172</v>
      </c>
      <c r="C324" s="24">
        <v>0</v>
      </c>
      <c r="D324" s="88"/>
      <c r="E324" s="89"/>
      <c r="F324" s="20" t="str">
        <f t="shared" ref="F324:F387" si="10">IF(LEN(A324)=3,"是",IF(B324&lt;&gt;"",IF(SUM(C324:C324)&lt;&gt;0,"是","否"),"是"))</f>
        <v>否</v>
      </c>
      <c r="G324" s="6" t="str">
        <f t="shared" ref="G324:G387" si="11">IF(LEN(A324)=3,"类",IF(LEN(A324)=5,"款","项"))</f>
        <v>项</v>
      </c>
    </row>
    <row r="325" s="4" customFormat="1" ht="35.45" customHeight="1" spans="1:7">
      <c r="A325" s="21">
        <v>2040699</v>
      </c>
      <c r="B325" s="23" t="s">
        <v>353</v>
      </c>
      <c r="C325" s="24">
        <v>0</v>
      </c>
      <c r="D325" s="88"/>
      <c r="E325" s="89"/>
      <c r="F325" s="20" t="str">
        <f t="shared" si="10"/>
        <v>否</v>
      </c>
      <c r="G325" s="6" t="str">
        <f t="shared" si="11"/>
        <v>项</v>
      </c>
    </row>
    <row r="326" s="3" customFormat="1" ht="35.45" customHeight="1" spans="1:7">
      <c r="A326" s="17">
        <v>20407</v>
      </c>
      <c r="B326" s="18" t="s">
        <v>354</v>
      </c>
      <c r="C326" s="19">
        <f>SUM(C327:C335)</f>
        <v>0</v>
      </c>
      <c r="D326" s="86"/>
      <c r="E326" s="87"/>
      <c r="F326" s="22" t="str">
        <f t="shared" si="10"/>
        <v>否</v>
      </c>
      <c r="G326" s="3" t="str">
        <f t="shared" si="11"/>
        <v>款</v>
      </c>
    </row>
    <row r="327" s="4" customFormat="1" ht="35.45" customHeight="1" spans="1:7">
      <c r="A327" s="21">
        <v>2040701</v>
      </c>
      <c r="B327" s="23" t="s">
        <v>163</v>
      </c>
      <c r="C327" s="24">
        <v>0</v>
      </c>
      <c r="D327" s="88"/>
      <c r="E327" s="89"/>
      <c r="F327" s="20" t="str">
        <f t="shared" si="10"/>
        <v>否</v>
      </c>
      <c r="G327" s="6" t="str">
        <f t="shared" si="11"/>
        <v>项</v>
      </c>
    </row>
    <row r="328" s="4" customFormat="1" ht="35.45" customHeight="1" spans="1:7">
      <c r="A328" s="21">
        <v>2040702</v>
      </c>
      <c r="B328" s="23" t="s">
        <v>164</v>
      </c>
      <c r="C328" s="24">
        <v>0</v>
      </c>
      <c r="D328" s="88"/>
      <c r="E328" s="89"/>
      <c r="F328" s="20" t="str">
        <f t="shared" si="10"/>
        <v>否</v>
      </c>
      <c r="G328" s="6" t="str">
        <f t="shared" si="11"/>
        <v>项</v>
      </c>
    </row>
    <row r="329" s="4" customFormat="1" ht="35.45" customHeight="1" spans="1:7">
      <c r="A329" s="21">
        <v>2040703</v>
      </c>
      <c r="B329" s="23" t="s">
        <v>165</v>
      </c>
      <c r="C329" s="24">
        <v>0</v>
      </c>
      <c r="D329" s="88"/>
      <c r="E329" s="89"/>
      <c r="F329" s="20" t="str">
        <f t="shared" si="10"/>
        <v>否</v>
      </c>
      <c r="G329" s="6" t="str">
        <f t="shared" si="11"/>
        <v>项</v>
      </c>
    </row>
    <row r="330" s="4" customFormat="1" ht="35.45" customHeight="1" spans="1:7">
      <c r="A330" s="21">
        <v>2040704</v>
      </c>
      <c r="B330" s="23" t="s">
        <v>355</v>
      </c>
      <c r="C330" s="24">
        <v>0</v>
      </c>
      <c r="D330" s="88"/>
      <c r="E330" s="89"/>
      <c r="F330" s="20" t="str">
        <f t="shared" si="10"/>
        <v>否</v>
      </c>
      <c r="G330" s="6" t="str">
        <f t="shared" si="11"/>
        <v>项</v>
      </c>
    </row>
    <row r="331" s="4" customFormat="1" ht="35.45" customHeight="1" spans="1:7">
      <c r="A331" s="21">
        <v>2040705</v>
      </c>
      <c r="B331" s="23" t="s">
        <v>356</v>
      </c>
      <c r="C331" s="24">
        <v>0</v>
      </c>
      <c r="D331" s="88"/>
      <c r="E331" s="89"/>
      <c r="F331" s="20" t="str">
        <f t="shared" si="10"/>
        <v>否</v>
      </c>
      <c r="G331" s="6" t="str">
        <f t="shared" si="11"/>
        <v>项</v>
      </c>
    </row>
    <row r="332" s="4" customFormat="1" ht="35.45" customHeight="1" spans="1:7">
      <c r="A332" s="21">
        <v>2040706</v>
      </c>
      <c r="B332" s="23" t="s">
        <v>357</v>
      </c>
      <c r="C332" s="24">
        <v>0</v>
      </c>
      <c r="D332" s="88"/>
      <c r="E332" s="89"/>
      <c r="F332" s="20" t="str">
        <f t="shared" si="10"/>
        <v>否</v>
      </c>
      <c r="G332" s="6" t="str">
        <f t="shared" si="11"/>
        <v>项</v>
      </c>
    </row>
    <row r="333" s="4" customFormat="1" ht="35.45" customHeight="1" spans="1:7">
      <c r="A333" s="21">
        <v>2040707</v>
      </c>
      <c r="B333" s="23" t="s">
        <v>204</v>
      </c>
      <c r="C333" s="24">
        <v>0</v>
      </c>
      <c r="D333" s="88"/>
      <c r="E333" s="89"/>
      <c r="F333" s="20" t="str">
        <f t="shared" si="10"/>
        <v>否</v>
      </c>
      <c r="G333" s="6" t="str">
        <f t="shared" si="11"/>
        <v>项</v>
      </c>
    </row>
    <row r="334" s="4" customFormat="1" ht="35.45" customHeight="1" spans="1:7">
      <c r="A334" s="21">
        <v>2040750</v>
      </c>
      <c r="B334" s="23" t="s">
        <v>172</v>
      </c>
      <c r="C334" s="24">
        <v>0</v>
      </c>
      <c r="D334" s="88"/>
      <c r="E334" s="89"/>
      <c r="F334" s="20" t="str">
        <f t="shared" si="10"/>
        <v>否</v>
      </c>
      <c r="G334" s="6" t="str">
        <f t="shared" si="11"/>
        <v>项</v>
      </c>
    </row>
    <row r="335" s="4" customFormat="1" ht="35.45" customHeight="1" spans="1:7">
      <c r="A335" s="21">
        <v>2040799</v>
      </c>
      <c r="B335" s="23" t="s">
        <v>358</v>
      </c>
      <c r="C335" s="24">
        <v>0</v>
      </c>
      <c r="D335" s="88"/>
      <c r="E335" s="89"/>
      <c r="F335" s="20" t="str">
        <f t="shared" si="10"/>
        <v>否</v>
      </c>
      <c r="G335" s="6" t="str">
        <f t="shared" si="11"/>
        <v>项</v>
      </c>
    </row>
    <row r="336" s="3" customFormat="1" ht="35.45" customHeight="1" spans="1:7">
      <c r="A336" s="17">
        <v>20408</v>
      </c>
      <c r="B336" s="18" t="s">
        <v>359</v>
      </c>
      <c r="C336" s="19">
        <f>SUM(C337:C345)</f>
        <v>0</v>
      </c>
      <c r="D336" s="86"/>
      <c r="E336" s="87"/>
      <c r="F336" s="22" t="str">
        <f t="shared" si="10"/>
        <v>否</v>
      </c>
      <c r="G336" s="3" t="str">
        <f t="shared" si="11"/>
        <v>款</v>
      </c>
    </row>
    <row r="337" s="4" customFormat="1" ht="35.45" customHeight="1" spans="1:7">
      <c r="A337" s="21">
        <v>2040801</v>
      </c>
      <c r="B337" s="23" t="s">
        <v>163</v>
      </c>
      <c r="C337" s="24">
        <v>0</v>
      </c>
      <c r="D337" s="88"/>
      <c r="E337" s="89"/>
      <c r="F337" s="20" t="str">
        <f t="shared" si="10"/>
        <v>否</v>
      </c>
      <c r="G337" s="6" t="str">
        <f t="shared" si="11"/>
        <v>项</v>
      </c>
    </row>
    <row r="338" s="4" customFormat="1" ht="35.45" customHeight="1" spans="1:7">
      <c r="A338" s="21">
        <v>2040802</v>
      </c>
      <c r="B338" s="23" t="s">
        <v>164</v>
      </c>
      <c r="C338" s="24">
        <v>0</v>
      </c>
      <c r="D338" s="88"/>
      <c r="E338" s="89"/>
      <c r="F338" s="20" t="str">
        <f t="shared" si="10"/>
        <v>否</v>
      </c>
      <c r="G338" s="6" t="str">
        <f t="shared" si="11"/>
        <v>项</v>
      </c>
    </row>
    <row r="339" s="4" customFormat="1" ht="35.45" customHeight="1" spans="1:7">
      <c r="A339" s="21">
        <v>2040803</v>
      </c>
      <c r="B339" s="23" t="s">
        <v>165</v>
      </c>
      <c r="C339" s="24">
        <v>0</v>
      </c>
      <c r="D339" s="88"/>
      <c r="E339" s="89"/>
      <c r="F339" s="20" t="str">
        <f t="shared" si="10"/>
        <v>否</v>
      </c>
      <c r="G339" s="6" t="str">
        <f t="shared" si="11"/>
        <v>项</v>
      </c>
    </row>
    <row r="340" s="4" customFormat="1" ht="35.45" customHeight="1" spans="1:7">
      <c r="A340" s="21">
        <v>2040804</v>
      </c>
      <c r="B340" s="23" t="s">
        <v>360</v>
      </c>
      <c r="C340" s="24">
        <v>0</v>
      </c>
      <c r="D340" s="88"/>
      <c r="E340" s="89"/>
      <c r="F340" s="20" t="str">
        <f t="shared" si="10"/>
        <v>否</v>
      </c>
      <c r="G340" s="6" t="str">
        <f t="shared" si="11"/>
        <v>项</v>
      </c>
    </row>
    <row r="341" s="4" customFormat="1" ht="35.45" customHeight="1" spans="1:7">
      <c r="A341" s="21">
        <v>2040805</v>
      </c>
      <c r="B341" s="23" t="s">
        <v>361</v>
      </c>
      <c r="C341" s="24">
        <v>0</v>
      </c>
      <c r="D341" s="88"/>
      <c r="E341" s="89"/>
      <c r="F341" s="20" t="str">
        <f t="shared" si="10"/>
        <v>否</v>
      </c>
      <c r="G341" s="6" t="str">
        <f t="shared" si="11"/>
        <v>项</v>
      </c>
    </row>
    <row r="342" s="4" customFormat="1" ht="35.45" customHeight="1" spans="1:7">
      <c r="A342" s="21">
        <v>2040806</v>
      </c>
      <c r="B342" s="23" t="s">
        <v>362</v>
      </c>
      <c r="C342" s="24">
        <v>0</v>
      </c>
      <c r="D342" s="88"/>
      <c r="E342" s="89"/>
      <c r="F342" s="20" t="str">
        <f t="shared" si="10"/>
        <v>否</v>
      </c>
      <c r="G342" s="6" t="str">
        <f t="shared" si="11"/>
        <v>项</v>
      </c>
    </row>
    <row r="343" s="4" customFormat="1" ht="35.45" customHeight="1" spans="1:7">
      <c r="A343" s="21">
        <v>2040807</v>
      </c>
      <c r="B343" s="23" t="s">
        <v>204</v>
      </c>
      <c r="C343" s="24">
        <v>0</v>
      </c>
      <c r="D343" s="88"/>
      <c r="E343" s="89"/>
      <c r="F343" s="20" t="str">
        <f t="shared" si="10"/>
        <v>否</v>
      </c>
      <c r="G343" s="6" t="str">
        <f t="shared" si="11"/>
        <v>项</v>
      </c>
    </row>
    <row r="344" s="4" customFormat="1" ht="35.45" customHeight="1" spans="1:7">
      <c r="A344" s="21">
        <v>2040850</v>
      </c>
      <c r="B344" s="23" t="s">
        <v>172</v>
      </c>
      <c r="C344" s="24">
        <v>0</v>
      </c>
      <c r="D344" s="88"/>
      <c r="E344" s="89"/>
      <c r="F344" s="20" t="str">
        <f t="shared" si="10"/>
        <v>否</v>
      </c>
      <c r="G344" s="6" t="str">
        <f t="shared" si="11"/>
        <v>项</v>
      </c>
    </row>
    <row r="345" s="4" customFormat="1" ht="35.45" customHeight="1" spans="1:7">
      <c r="A345" s="21">
        <v>2040899</v>
      </c>
      <c r="B345" s="23" t="s">
        <v>363</v>
      </c>
      <c r="C345" s="24">
        <v>0</v>
      </c>
      <c r="D345" s="88"/>
      <c r="E345" s="89"/>
      <c r="F345" s="20" t="str">
        <f t="shared" si="10"/>
        <v>否</v>
      </c>
      <c r="G345" s="6" t="str">
        <f t="shared" si="11"/>
        <v>项</v>
      </c>
    </row>
    <row r="346" s="3" customFormat="1" ht="35.45" customHeight="1" spans="1:7">
      <c r="A346" s="17">
        <v>20409</v>
      </c>
      <c r="B346" s="18" t="s">
        <v>364</v>
      </c>
      <c r="C346" s="19">
        <f>SUM(C347:C353)</f>
        <v>0</v>
      </c>
      <c r="D346" s="86"/>
      <c r="E346" s="87"/>
      <c r="F346" s="22" t="str">
        <f t="shared" si="10"/>
        <v>否</v>
      </c>
      <c r="G346" s="3" t="str">
        <f t="shared" si="11"/>
        <v>款</v>
      </c>
    </row>
    <row r="347" s="4" customFormat="1" ht="35.45" customHeight="1" spans="1:7">
      <c r="A347" s="21">
        <v>2040901</v>
      </c>
      <c r="B347" s="23" t="s">
        <v>163</v>
      </c>
      <c r="C347" s="24">
        <v>0</v>
      </c>
      <c r="D347" s="88"/>
      <c r="E347" s="89"/>
      <c r="F347" s="20" t="str">
        <f t="shared" si="10"/>
        <v>否</v>
      </c>
      <c r="G347" s="6" t="str">
        <f t="shared" si="11"/>
        <v>项</v>
      </c>
    </row>
    <row r="348" s="4" customFormat="1" ht="35.45" customHeight="1" spans="1:7">
      <c r="A348" s="21">
        <v>2040902</v>
      </c>
      <c r="B348" s="23" t="s">
        <v>164</v>
      </c>
      <c r="C348" s="24">
        <v>0</v>
      </c>
      <c r="D348" s="88"/>
      <c r="E348" s="89"/>
      <c r="F348" s="20" t="str">
        <f t="shared" si="10"/>
        <v>否</v>
      </c>
      <c r="G348" s="6" t="str">
        <f t="shared" si="11"/>
        <v>项</v>
      </c>
    </row>
    <row r="349" s="4" customFormat="1" ht="35.45" customHeight="1" spans="1:7">
      <c r="A349" s="21">
        <v>2040903</v>
      </c>
      <c r="B349" s="23" t="s">
        <v>165</v>
      </c>
      <c r="C349" s="24">
        <v>0</v>
      </c>
      <c r="D349" s="88"/>
      <c r="E349" s="89"/>
      <c r="F349" s="20" t="str">
        <f t="shared" si="10"/>
        <v>否</v>
      </c>
      <c r="G349" s="6" t="str">
        <f t="shared" si="11"/>
        <v>项</v>
      </c>
    </row>
    <row r="350" s="4" customFormat="1" ht="35.45" customHeight="1" spans="1:7">
      <c r="A350" s="21">
        <v>2040904</v>
      </c>
      <c r="B350" s="23" t="s">
        <v>365</v>
      </c>
      <c r="C350" s="24">
        <v>0</v>
      </c>
      <c r="D350" s="88"/>
      <c r="E350" s="89"/>
      <c r="F350" s="20" t="str">
        <f t="shared" si="10"/>
        <v>否</v>
      </c>
      <c r="G350" s="6" t="str">
        <f t="shared" si="11"/>
        <v>项</v>
      </c>
    </row>
    <row r="351" s="4" customFormat="1" ht="35.45" customHeight="1" spans="1:7">
      <c r="A351" s="21">
        <v>2040905</v>
      </c>
      <c r="B351" s="23" t="s">
        <v>366</v>
      </c>
      <c r="C351" s="24">
        <v>0</v>
      </c>
      <c r="D351" s="88"/>
      <c r="E351" s="89"/>
      <c r="F351" s="20" t="str">
        <f t="shared" si="10"/>
        <v>否</v>
      </c>
      <c r="G351" s="6" t="str">
        <f t="shared" si="11"/>
        <v>项</v>
      </c>
    </row>
    <row r="352" s="4" customFormat="1" ht="35.45" customHeight="1" spans="1:7">
      <c r="A352" s="21">
        <v>2040950</v>
      </c>
      <c r="B352" s="23" t="s">
        <v>172</v>
      </c>
      <c r="C352" s="24">
        <v>0</v>
      </c>
      <c r="D352" s="88"/>
      <c r="E352" s="89"/>
      <c r="F352" s="20" t="str">
        <f t="shared" si="10"/>
        <v>否</v>
      </c>
      <c r="G352" s="6" t="str">
        <f t="shared" si="11"/>
        <v>项</v>
      </c>
    </row>
    <row r="353" s="4" customFormat="1" ht="35.45" customHeight="1" spans="1:7">
      <c r="A353" s="21">
        <v>2040999</v>
      </c>
      <c r="B353" s="23" t="s">
        <v>367</v>
      </c>
      <c r="C353" s="24">
        <v>0</v>
      </c>
      <c r="D353" s="88"/>
      <c r="E353" s="89"/>
      <c r="F353" s="20" t="str">
        <f t="shared" si="10"/>
        <v>否</v>
      </c>
      <c r="G353" s="6" t="str">
        <f t="shared" si="11"/>
        <v>项</v>
      </c>
    </row>
    <row r="354" s="3" customFormat="1" ht="35.45" customHeight="1" spans="1:7">
      <c r="A354" s="17">
        <v>20410</v>
      </c>
      <c r="B354" s="18" t="s">
        <v>368</v>
      </c>
      <c r="C354" s="19">
        <f>SUM(C355:C359)</f>
        <v>0</v>
      </c>
      <c r="D354" s="86"/>
      <c r="E354" s="87"/>
      <c r="F354" s="22" t="str">
        <f t="shared" si="10"/>
        <v>否</v>
      </c>
      <c r="G354" s="3" t="str">
        <f t="shared" si="11"/>
        <v>款</v>
      </c>
    </row>
    <row r="355" s="4" customFormat="1" ht="35.45" customHeight="1" spans="1:7">
      <c r="A355" s="21">
        <v>2041001</v>
      </c>
      <c r="B355" s="23" t="s">
        <v>163</v>
      </c>
      <c r="C355" s="24">
        <v>0</v>
      </c>
      <c r="D355" s="88"/>
      <c r="E355" s="89"/>
      <c r="F355" s="20" t="str">
        <f t="shared" si="10"/>
        <v>否</v>
      </c>
      <c r="G355" s="6" t="str">
        <f t="shared" si="11"/>
        <v>项</v>
      </c>
    </row>
    <row r="356" s="4" customFormat="1" ht="35.45" customHeight="1" spans="1:7">
      <c r="A356" s="21">
        <v>2041002</v>
      </c>
      <c r="B356" s="23" t="s">
        <v>164</v>
      </c>
      <c r="C356" s="24">
        <v>0</v>
      </c>
      <c r="D356" s="88"/>
      <c r="E356" s="89"/>
      <c r="F356" s="20" t="str">
        <f t="shared" si="10"/>
        <v>否</v>
      </c>
      <c r="G356" s="6" t="str">
        <f t="shared" si="11"/>
        <v>项</v>
      </c>
    </row>
    <row r="357" s="4" customFormat="1" ht="35.45" customHeight="1" spans="1:7">
      <c r="A357" s="21">
        <v>2041006</v>
      </c>
      <c r="B357" s="23" t="s">
        <v>204</v>
      </c>
      <c r="C357" s="24">
        <v>0</v>
      </c>
      <c r="D357" s="88"/>
      <c r="E357" s="89"/>
      <c r="F357" s="20" t="str">
        <f t="shared" si="10"/>
        <v>否</v>
      </c>
      <c r="G357" s="6" t="str">
        <f t="shared" si="11"/>
        <v>项</v>
      </c>
    </row>
    <row r="358" s="4" customFormat="1" ht="35.45" customHeight="1" spans="1:7">
      <c r="A358" s="21">
        <v>2041007</v>
      </c>
      <c r="B358" s="23" t="s">
        <v>369</v>
      </c>
      <c r="C358" s="24">
        <v>0</v>
      </c>
      <c r="D358" s="88"/>
      <c r="E358" s="89"/>
      <c r="F358" s="20" t="str">
        <f t="shared" si="10"/>
        <v>否</v>
      </c>
      <c r="G358" s="6" t="str">
        <f t="shared" si="11"/>
        <v>项</v>
      </c>
    </row>
    <row r="359" s="4" customFormat="1" ht="35.45" customHeight="1" spans="1:7">
      <c r="A359" s="21">
        <v>2041099</v>
      </c>
      <c r="B359" s="23" t="s">
        <v>370</v>
      </c>
      <c r="C359" s="24">
        <v>0</v>
      </c>
      <c r="D359" s="88"/>
      <c r="E359" s="89"/>
      <c r="F359" s="20" t="str">
        <f t="shared" si="10"/>
        <v>否</v>
      </c>
      <c r="G359" s="6" t="str">
        <f t="shared" si="11"/>
        <v>项</v>
      </c>
    </row>
    <row r="360" s="3" customFormat="1" ht="35.45" customHeight="1" spans="1:7">
      <c r="A360" s="17">
        <v>20499</v>
      </c>
      <c r="B360" s="18" t="s">
        <v>371</v>
      </c>
      <c r="C360" s="19">
        <f>SUM(C361:C362)</f>
        <v>44</v>
      </c>
      <c r="D360" s="86"/>
      <c r="E360" s="87">
        <v>44</v>
      </c>
      <c r="F360" s="22" t="str">
        <f t="shared" si="10"/>
        <v>是</v>
      </c>
      <c r="G360" s="3" t="str">
        <f t="shared" si="11"/>
        <v>款</v>
      </c>
    </row>
    <row r="361" s="4" customFormat="1" ht="35.45" customHeight="1" spans="1:7">
      <c r="A361" s="21">
        <v>2049902</v>
      </c>
      <c r="B361" s="23" t="s">
        <v>372</v>
      </c>
      <c r="C361" s="24">
        <v>0</v>
      </c>
      <c r="D361" s="88"/>
      <c r="E361" s="89"/>
      <c r="F361" s="20" t="str">
        <f t="shared" si="10"/>
        <v>否</v>
      </c>
      <c r="G361" s="6" t="str">
        <f t="shared" si="11"/>
        <v>项</v>
      </c>
    </row>
    <row r="362" s="4" customFormat="1" ht="35.45" customHeight="1" spans="1:7">
      <c r="A362" s="21">
        <v>2049999</v>
      </c>
      <c r="B362" s="23" t="s">
        <v>373</v>
      </c>
      <c r="C362" s="24">
        <v>44</v>
      </c>
      <c r="D362" s="88"/>
      <c r="E362" s="89">
        <v>44</v>
      </c>
      <c r="F362" s="20" t="str">
        <f t="shared" si="10"/>
        <v>是</v>
      </c>
      <c r="G362" s="6" t="str">
        <f t="shared" si="11"/>
        <v>项</v>
      </c>
    </row>
    <row r="363" ht="35.45" customHeight="1" spans="1:7">
      <c r="A363" s="17">
        <v>205</v>
      </c>
      <c r="B363" s="18" t="s">
        <v>94</v>
      </c>
      <c r="C363" s="19">
        <f>SUM(C364,C369,C378,C385,C391,C395,C399,C403,C409,C416)</f>
        <v>0</v>
      </c>
      <c r="D363" s="86"/>
      <c r="E363" s="87"/>
      <c r="F363" s="20" t="str">
        <f t="shared" si="10"/>
        <v>是</v>
      </c>
      <c r="G363" s="6" t="str">
        <f t="shared" si="11"/>
        <v>类</v>
      </c>
    </row>
    <row r="364" s="3" customFormat="1" ht="35.45" customHeight="1" spans="1:7">
      <c r="A364" s="17">
        <v>20501</v>
      </c>
      <c r="B364" s="18" t="s">
        <v>374</v>
      </c>
      <c r="C364" s="19">
        <f>SUM(C365:C368)</f>
        <v>0</v>
      </c>
      <c r="D364" s="86"/>
      <c r="E364" s="87"/>
      <c r="F364" s="22" t="str">
        <f t="shared" si="10"/>
        <v>否</v>
      </c>
      <c r="G364" s="3" t="str">
        <f t="shared" si="11"/>
        <v>款</v>
      </c>
    </row>
    <row r="365" s="4" customFormat="1" ht="35.45" customHeight="1" spans="1:7">
      <c r="A365" s="21">
        <v>2050101</v>
      </c>
      <c r="B365" s="23" t="s">
        <v>163</v>
      </c>
      <c r="C365" s="24">
        <v>0</v>
      </c>
      <c r="D365" s="88"/>
      <c r="E365" s="89"/>
      <c r="F365" s="20" t="str">
        <f t="shared" si="10"/>
        <v>否</v>
      </c>
      <c r="G365" s="6" t="str">
        <f t="shared" si="11"/>
        <v>项</v>
      </c>
    </row>
    <row r="366" s="4" customFormat="1" ht="35.45" customHeight="1" spans="1:7">
      <c r="A366" s="21">
        <v>2050102</v>
      </c>
      <c r="B366" s="23" t="s">
        <v>164</v>
      </c>
      <c r="C366" s="24">
        <v>0</v>
      </c>
      <c r="D366" s="88"/>
      <c r="E366" s="89"/>
      <c r="F366" s="20" t="str">
        <f t="shared" si="10"/>
        <v>否</v>
      </c>
      <c r="G366" s="6" t="str">
        <f t="shared" si="11"/>
        <v>项</v>
      </c>
    </row>
    <row r="367" s="4" customFormat="1" ht="35.45" customHeight="1" spans="1:7">
      <c r="A367" s="21">
        <v>2050103</v>
      </c>
      <c r="B367" s="23" t="s">
        <v>165</v>
      </c>
      <c r="C367" s="24">
        <v>0</v>
      </c>
      <c r="D367" s="88"/>
      <c r="E367" s="89"/>
      <c r="F367" s="20" t="str">
        <f t="shared" si="10"/>
        <v>否</v>
      </c>
      <c r="G367" s="6" t="str">
        <f t="shared" si="11"/>
        <v>项</v>
      </c>
    </row>
    <row r="368" s="4" customFormat="1" ht="35.45" customHeight="1" spans="1:7">
      <c r="A368" s="21">
        <v>2050199</v>
      </c>
      <c r="B368" s="23" t="s">
        <v>375</v>
      </c>
      <c r="C368" s="24">
        <v>0</v>
      </c>
      <c r="D368" s="88"/>
      <c r="E368" s="89"/>
      <c r="F368" s="20" t="str">
        <f t="shared" si="10"/>
        <v>否</v>
      </c>
      <c r="G368" s="6" t="str">
        <f t="shared" si="11"/>
        <v>项</v>
      </c>
    </row>
    <row r="369" s="3" customFormat="1" ht="35.45" customHeight="1" spans="1:7">
      <c r="A369" s="17">
        <v>20502</v>
      </c>
      <c r="B369" s="18" t="s">
        <v>376</v>
      </c>
      <c r="C369" s="19">
        <f>SUM(C370:C377)</f>
        <v>0</v>
      </c>
      <c r="D369" s="86"/>
      <c r="E369" s="87"/>
      <c r="F369" s="22" t="str">
        <f t="shared" si="10"/>
        <v>否</v>
      </c>
      <c r="G369" s="3" t="str">
        <f t="shared" si="11"/>
        <v>款</v>
      </c>
    </row>
    <row r="370" s="4" customFormat="1" ht="35.45" customHeight="1" spans="1:7">
      <c r="A370" s="21">
        <v>2050201</v>
      </c>
      <c r="B370" s="23" t="s">
        <v>377</v>
      </c>
      <c r="C370" s="24">
        <v>0</v>
      </c>
      <c r="D370" s="88"/>
      <c r="E370" s="89"/>
      <c r="F370" s="20" t="str">
        <f t="shared" si="10"/>
        <v>否</v>
      </c>
      <c r="G370" s="6" t="str">
        <f t="shared" si="11"/>
        <v>项</v>
      </c>
    </row>
    <row r="371" s="4" customFormat="1" ht="35.45" customHeight="1" spans="1:7">
      <c r="A371" s="21">
        <v>2050202</v>
      </c>
      <c r="B371" s="23" t="s">
        <v>378</v>
      </c>
      <c r="C371" s="24">
        <v>0</v>
      </c>
      <c r="D371" s="88"/>
      <c r="E371" s="89"/>
      <c r="F371" s="20" t="str">
        <f t="shared" si="10"/>
        <v>否</v>
      </c>
      <c r="G371" s="6" t="str">
        <f t="shared" si="11"/>
        <v>项</v>
      </c>
    </row>
    <row r="372" s="4" customFormat="1" ht="35.45" customHeight="1" spans="1:7">
      <c r="A372" s="21">
        <v>2050203</v>
      </c>
      <c r="B372" s="23" t="s">
        <v>379</v>
      </c>
      <c r="C372" s="24">
        <v>0</v>
      </c>
      <c r="D372" s="88"/>
      <c r="E372" s="89"/>
      <c r="F372" s="20" t="str">
        <f t="shared" si="10"/>
        <v>否</v>
      </c>
      <c r="G372" s="6" t="str">
        <f t="shared" si="11"/>
        <v>项</v>
      </c>
    </row>
    <row r="373" s="4" customFormat="1" ht="35.45" customHeight="1" spans="1:7">
      <c r="A373" s="21">
        <v>2050204</v>
      </c>
      <c r="B373" s="23" t="s">
        <v>380</v>
      </c>
      <c r="C373" s="24">
        <v>0</v>
      </c>
      <c r="D373" s="88"/>
      <c r="E373" s="89"/>
      <c r="F373" s="20" t="str">
        <f t="shared" si="10"/>
        <v>否</v>
      </c>
      <c r="G373" s="6" t="str">
        <f t="shared" si="11"/>
        <v>项</v>
      </c>
    </row>
    <row r="374" s="4" customFormat="1" ht="35.45" customHeight="1" spans="1:7">
      <c r="A374" s="21">
        <v>2050205</v>
      </c>
      <c r="B374" s="23" t="s">
        <v>381</v>
      </c>
      <c r="C374" s="24">
        <v>0</v>
      </c>
      <c r="D374" s="88"/>
      <c r="E374" s="89"/>
      <c r="F374" s="20" t="str">
        <f t="shared" si="10"/>
        <v>否</v>
      </c>
      <c r="G374" s="6" t="str">
        <f t="shared" si="11"/>
        <v>项</v>
      </c>
    </row>
    <row r="375" s="4" customFormat="1" ht="35.45" customHeight="1" spans="1:7">
      <c r="A375" s="21">
        <v>2050206</v>
      </c>
      <c r="B375" s="23" t="s">
        <v>382</v>
      </c>
      <c r="C375" s="24">
        <v>0</v>
      </c>
      <c r="D375" s="88"/>
      <c r="E375" s="89"/>
      <c r="F375" s="20" t="str">
        <f t="shared" si="10"/>
        <v>否</v>
      </c>
      <c r="G375" s="6" t="str">
        <f t="shared" si="11"/>
        <v>项</v>
      </c>
    </row>
    <row r="376" s="3" customFormat="1" ht="35.45" customHeight="1" spans="1:7">
      <c r="A376" s="21">
        <v>2050207</v>
      </c>
      <c r="B376" s="23" t="s">
        <v>383</v>
      </c>
      <c r="C376" s="24">
        <v>0</v>
      </c>
      <c r="D376" s="88"/>
      <c r="E376" s="89"/>
      <c r="F376" s="22" t="str">
        <f t="shared" si="10"/>
        <v>否</v>
      </c>
      <c r="G376" s="3" t="str">
        <f t="shared" si="11"/>
        <v>项</v>
      </c>
    </row>
    <row r="377" s="4" customFormat="1" ht="35.45" customHeight="1" spans="1:7">
      <c r="A377" s="21">
        <v>2050299</v>
      </c>
      <c r="B377" s="23" t="s">
        <v>384</v>
      </c>
      <c r="C377" s="24">
        <v>0</v>
      </c>
      <c r="D377" s="88"/>
      <c r="E377" s="89"/>
      <c r="F377" s="20" t="str">
        <f t="shared" si="10"/>
        <v>否</v>
      </c>
      <c r="G377" s="6" t="str">
        <f t="shared" si="11"/>
        <v>项</v>
      </c>
    </row>
    <row r="378" s="4" customFormat="1" ht="35.45" customHeight="1" spans="1:7">
      <c r="A378" s="17">
        <v>20503</v>
      </c>
      <c r="B378" s="18" t="s">
        <v>385</v>
      </c>
      <c r="C378" s="19">
        <f>SUM(C379:C384)</f>
        <v>0</v>
      </c>
      <c r="D378" s="86"/>
      <c r="E378" s="87"/>
      <c r="F378" s="20" t="str">
        <f t="shared" si="10"/>
        <v>否</v>
      </c>
      <c r="G378" s="6" t="str">
        <f t="shared" si="11"/>
        <v>款</v>
      </c>
    </row>
    <row r="379" s="4" customFormat="1" ht="35.45" customHeight="1" spans="1:7">
      <c r="A379" s="21">
        <v>2050301</v>
      </c>
      <c r="B379" s="23" t="s">
        <v>386</v>
      </c>
      <c r="C379" s="24">
        <v>0</v>
      </c>
      <c r="D379" s="88"/>
      <c r="E379" s="89"/>
      <c r="F379" s="20" t="str">
        <f t="shared" si="10"/>
        <v>否</v>
      </c>
      <c r="G379" s="6" t="str">
        <f t="shared" si="11"/>
        <v>项</v>
      </c>
    </row>
    <row r="380" s="4" customFormat="1" ht="35.45" customHeight="1" spans="1:7">
      <c r="A380" s="21">
        <v>2050302</v>
      </c>
      <c r="B380" s="23" t="s">
        <v>387</v>
      </c>
      <c r="C380" s="24">
        <v>0</v>
      </c>
      <c r="D380" s="88"/>
      <c r="E380" s="89"/>
      <c r="F380" s="20" t="str">
        <f t="shared" si="10"/>
        <v>否</v>
      </c>
      <c r="G380" s="6" t="str">
        <f t="shared" si="11"/>
        <v>项</v>
      </c>
    </row>
    <row r="381" s="4" customFormat="1" ht="35.45" customHeight="1" spans="1:7">
      <c r="A381" s="21">
        <v>2050303</v>
      </c>
      <c r="B381" s="23" t="s">
        <v>388</v>
      </c>
      <c r="C381" s="24">
        <v>0</v>
      </c>
      <c r="D381" s="88"/>
      <c r="E381" s="89"/>
      <c r="F381" s="20" t="str">
        <f t="shared" si="10"/>
        <v>否</v>
      </c>
      <c r="G381" s="6" t="str">
        <f t="shared" si="11"/>
        <v>项</v>
      </c>
    </row>
    <row r="382" s="3" customFormat="1" ht="35.45" customHeight="1" spans="1:7">
      <c r="A382" s="21">
        <v>2050304</v>
      </c>
      <c r="B382" s="23" t="s">
        <v>389</v>
      </c>
      <c r="C382" s="24">
        <v>0</v>
      </c>
      <c r="D382" s="88"/>
      <c r="E382" s="89"/>
      <c r="F382" s="22" t="str">
        <f t="shared" si="10"/>
        <v>否</v>
      </c>
      <c r="G382" s="3" t="str">
        <f t="shared" si="11"/>
        <v>项</v>
      </c>
    </row>
    <row r="383" s="4" customFormat="1" ht="35.45" customHeight="1" spans="1:7">
      <c r="A383" s="21">
        <v>2050305</v>
      </c>
      <c r="B383" s="23" t="s">
        <v>390</v>
      </c>
      <c r="C383" s="24">
        <v>0</v>
      </c>
      <c r="D383" s="88"/>
      <c r="E383" s="89"/>
      <c r="F383" s="20" t="str">
        <f t="shared" si="10"/>
        <v>否</v>
      </c>
      <c r="G383" s="6" t="str">
        <f t="shared" si="11"/>
        <v>项</v>
      </c>
    </row>
    <row r="384" s="4" customFormat="1" ht="35.45" customHeight="1" spans="1:7">
      <c r="A384" s="21">
        <v>2050399</v>
      </c>
      <c r="B384" s="23" t="s">
        <v>391</v>
      </c>
      <c r="C384" s="24">
        <v>0</v>
      </c>
      <c r="D384" s="88"/>
      <c r="E384" s="89"/>
      <c r="F384" s="20" t="str">
        <f t="shared" si="10"/>
        <v>否</v>
      </c>
      <c r="G384" s="6" t="str">
        <f t="shared" si="11"/>
        <v>项</v>
      </c>
    </row>
    <row r="385" s="4" customFormat="1" ht="35.45" customHeight="1" spans="1:7">
      <c r="A385" s="17">
        <v>20504</v>
      </c>
      <c r="B385" s="18" t="s">
        <v>392</v>
      </c>
      <c r="C385" s="19">
        <f>SUM(C386:C390)</f>
        <v>0</v>
      </c>
      <c r="D385" s="86"/>
      <c r="E385" s="87"/>
      <c r="F385" s="20" t="str">
        <f t="shared" si="10"/>
        <v>否</v>
      </c>
      <c r="G385" s="6" t="str">
        <f t="shared" si="11"/>
        <v>款</v>
      </c>
    </row>
    <row r="386" s="4" customFormat="1" ht="35.45" customHeight="1" spans="1:7">
      <c r="A386" s="21">
        <v>2050401</v>
      </c>
      <c r="B386" s="23" t="s">
        <v>393</v>
      </c>
      <c r="C386" s="24">
        <v>0</v>
      </c>
      <c r="D386" s="88"/>
      <c r="E386" s="89"/>
      <c r="F386" s="20" t="str">
        <f t="shared" si="10"/>
        <v>否</v>
      </c>
      <c r="G386" s="6" t="str">
        <f t="shared" si="11"/>
        <v>项</v>
      </c>
    </row>
    <row r="387" s="4" customFormat="1" ht="35.45" customHeight="1" spans="1:7">
      <c r="A387" s="21">
        <v>2050402</v>
      </c>
      <c r="B387" s="23" t="s">
        <v>394</v>
      </c>
      <c r="C387" s="24">
        <v>0</v>
      </c>
      <c r="D387" s="88"/>
      <c r="E387" s="89"/>
      <c r="F387" s="20" t="str">
        <f t="shared" si="10"/>
        <v>否</v>
      </c>
      <c r="G387" s="6" t="str">
        <f t="shared" si="11"/>
        <v>项</v>
      </c>
    </row>
    <row r="388" s="3" customFormat="1" ht="35.45" customHeight="1" spans="1:7">
      <c r="A388" s="21">
        <v>2050403</v>
      </c>
      <c r="B388" s="23" t="s">
        <v>395</v>
      </c>
      <c r="C388" s="24">
        <v>0</v>
      </c>
      <c r="D388" s="88"/>
      <c r="E388" s="89"/>
      <c r="F388" s="22" t="str">
        <f t="shared" ref="F388:F451" si="12">IF(LEN(A388)=3,"是",IF(B388&lt;&gt;"",IF(SUM(C388:C388)&lt;&gt;0,"是","否"),"是"))</f>
        <v>否</v>
      </c>
      <c r="G388" s="3" t="str">
        <f t="shared" ref="G388:G451" si="13">IF(LEN(A388)=3,"类",IF(LEN(A388)=5,"款","项"))</f>
        <v>项</v>
      </c>
    </row>
    <row r="389" s="4" customFormat="1" ht="35.45" customHeight="1" spans="1:7">
      <c r="A389" s="21">
        <v>2050404</v>
      </c>
      <c r="B389" s="23" t="s">
        <v>396</v>
      </c>
      <c r="C389" s="24">
        <v>0</v>
      </c>
      <c r="D389" s="88"/>
      <c r="E389" s="89"/>
      <c r="F389" s="20" t="str">
        <f t="shared" si="12"/>
        <v>否</v>
      </c>
      <c r="G389" s="6" t="str">
        <f t="shared" si="13"/>
        <v>项</v>
      </c>
    </row>
    <row r="390" s="4" customFormat="1" ht="35.45" customHeight="1" spans="1:7">
      <c r="A390" s="21">
        <v>2050499</v>
      </c>
      <c r="B390" s="23" t="s">
        <v>397</v>
      </c>
      <c r="C390" s="24">
        <v>0</v>
      </c>
      <c r="D390" s="88"/>
      <c r="E390" s="89"/>
      <c r="F390" s="20" t="str">
        <f t="shared" si="12"/>
        <v>否</v>
      </c>
      <c r="G390" s="6" t="str">
        <f t="shared" si="13"/>
        <v>项</v>
      </c>
    </row>
    <row r="391" s="4" customFormat="1" ht="35.45" customHeight="1" spans="1:7">
      <c r="A391" s="17">
        <v>20505</v>
      </c>
      <c r="B391" s="18" t="s">
        <v>398</v>
      </c>
      <c r="C391" s="19">
        <f>SUM(C392:C394)</f>
        <v>0</v>
      </c>
      <c r="D391" s="86"/>
      <c r="E391" s="87"/>
      <c r="F391" s="20" t="str">
        <f t="shared" si="12"/>
        <v>否</v>
      </c>
      <c r="G391" s="6" t="str">
        <f t="shared" si="13"/>
        <v>款</v>
      </c>
    </row>
    <row r="392" s="5" customFormat="1" ht="35.45" customHeight="1" spans="1:7">
      <c r="A392" s="21">
        <v>2050501</v>
      </c>
      <c r="B392" s="23" t="s">
        <v>399</v>
      </c>
      <c r="C392" s="24">
        <v>0</v>
      </c>
      <c r="D392" s="88"/>
      <c r="E392" s="89"/>
      <c r="F392" s="22" t="str">
        <f t="shared" si="12"/>
        <v>否</v>
      </c>
      <c r="G392" s="3" t="str">
        <f t="shared" si="13"/>
        <v>项</v>
      </c>
    </row>
    <row r="393" s="4" customFormat="1" ht="35.45" customHeight="1" spans="1:7">
      <c r="A393" s="21">
        <v>2050502</v>
      </c>
      <c r="B393" s="23" t="s">
        <v>400</v>
      </c>
      <c r="C393" s="24">
        <v>0</v>
      </c>
      <c r="D393" s="88"/>
      <c r="E393" s="89"/>
      <c r="F393" s="20" t="str">
        <f t="shared" si="12"/>
        <v>否</v>
      </c>
      <c r="G393" s="6" t="str">
        <f t="shared" si="13"/>
        <v>项</v>
      </c>
    </row>
    <row r="394" s="4" customFormat="1" ht="35.45" customHeight="1" spans="1:7">
      <c r="A394" s="21">
        <v>2050599</v>
      </c>
      <c r="B394" s="23" t="s">
        <v>401</v>
      </c>
      <c r="C394" s="24">
        <v>0</v>
      </c>
      <c r="D394" s="88"/>
      <c r="E394" s="89"/>
      <c r="F394" s="20" t="str">
        <f t="shared" si="12"/>
        <v>否</v>
      </c>
      <c r="G394" s="6" t="str">
        <f t="shared" si="13"/>
        <v>项</v>
      </c>
    </row>
    <row r="395" s="4" customFormat="1" ht="35.45" customHeight="1" spans="1:7">
      <c r="A395" s="17">
        <v>20506</v>
      </c>
      <c r="B395" s="18" t="s">
        <v>402</v>
      </c>
      <c r="C395" s="19">
        <f>SUM(C396:C398)</f>
        <v>0</v>
      </c>
      <c r="D395" s="86"/>
      <c r="E395" s="87"/>
      <c r="F395" s="20" t="str">
        <f t="shared" si="12"/>
        <v>否</v>
      </c>
      <c r="G395" s="6" t="str">
        <f t="shared" si="13"/>
        <v>款</v>
      </c>
    </row>
    <row r="396" s="3" customFormat="1" ht="35.45" customHeight="1" spans="1:7">
      <c r="A396" s="21">
        <v>2050601</v>
      </c>
      <c r="B396" s="23" t="s">
        <v>403</v>
      </c>
      <c r="C396" s="24">
        <v>0</v>
      </c>
      <c r="D396" s="88"/>
      <c r="E396" s="89"/>
      <c r="F396" s="22" t="str">
        <f t="shared" si="12"/>
        <v>否</v>
      </c>
      <c r="G396" s="3" t="str">
        <f t="shared" si="13"/>
        <v>项</v>
      </c>
    </row>
    <row r="397" s="4" customFormat="1" ht="35.45" customHeight="1" spans="1:7">
      <c r="A397" s="21">
        <v>2050602</v>
      </c>
      <c r="B397" s="23" t="s">
        <v>404</v>
      </c>
      <c r="C397" s="24">
        <v>0</v>
      </c>
      <c r="D397" s="88"/>
      <c r="E397" s="89"/>
      <c r="F397" s="20" t="str">
        <f t="shared" si="12"/>
        <v>否</v>
      </c>
      <c r="G397" s="6" t="str">
        <f t="shared" si="13"/>
        <v>项</v>
      </c>
    </row>
    <row r="398" s="4" customFormat="1" ht="35.45" customHeight="1" spans="1:7">
      <c r="A398" s="21">
        <v>2050699</v>
      </c>
      <c r="B398" s="23" t="s">
        <v>405</v>
      </c>
      <c r="C398" s="24">
        <v>0</v>
      </c>
      <c r="D398" s="88"/>
      <c r="E398" s="89"/>
      <c r="F398" s="20" t="str">
        <f t="shared" si="12"/>
        <v>否</v>
      </c>
      <c r="G398" s="6" t="str">
        <f t="shared" si="13"/>
        <v>项</v>
      </c>
    </row>
    <row r="399" s="4" customFormat="1" ht="35.45" customHeight="1" spans="1:7">
      <c r="A399" s="17">
        <v>20507</v>
      </c>
      <c r="B399" s="18" t="s">
        <v>406</v>
      </c>
      <c r="C399" s="19">
        <f>SUM(C400:C402)</f>
        <v>0</v>
      </c>
      <c r="D399" s="86"/>
      <c r="E399" s="87"/>
      <c r="F399" s="20" t="str">
        <f t="shared" si="12"/>
        <v>否</v>
      </c>
      <c r="G399" s="6" t="str">
        <f t="shared" si="13"/>
        <v>款</v>
      </c>
    </row>
    <row r="400" s="3" customFormat="1" ht="35.45" customHeight="1" spans="1:7">
      <c r="A400" s="21">
        <v>2050701</v>
      </c>
      <c r="B400" s="23" t="s">
        <v>407</v>
      </c>
      <c r="C400" s="24">
        <v>0</v>
      </c>
      <c r="D400" s="88"/>
      <c r="E400" s="89"/>
      <c r="F400" s="22" t="str">
        <f t="shared" si="12"/>
        <v>否</v>
      </c>
      <c r="G400" s="3" t="str">
        <f t="shared" si="13"/>
        <v>项</v>
      </c>
    </row>
    <row r="401" s="4" customFormat="1" ht="35.45" customHeight="1" spans="1:7">
      <c r="A401" s="21">
        <v>2050702</v>
      </c>
      <c r="B401" s="23" t="s">
        <v>408</v>
      </c>
      <c r="C401" s="24">
        <v>0</v>
      </c>
      <c r="D401" s="88"/>
      <c r="E401" s="89"/>
      <c r="F401" s="20" t="str">
        <f t="shared" si="12"/>
        <v>否</v>
      </c>
      <c r="G401" s="6" t="str">
        <f t="shared" si="13"/>
        <v>项</v>
      </c>
    </row>
    <row r="402" s="4" customFormat="1" ht="35.45" customHeight="1" spans="1:7">
      <c r="A402" s="21">
        <v>2050799</v>
      </c>
      <c r="B402" s="23" t="s">
        <v>409</v>
      </c>
      <c r="C402" s="24">
        <v>0</v>
      </c>
      <c r="D402" s="88"/>
      <c r="E402" s="89"/>
      <c r="F402" s="20" t="str">
        <f t="shared" si="12"/>
        <v>否</v>
      </c>
      <c r="G402" s="6" t="str">
        <f t="shared" si="13"/>
        <v>项</v>
      </c>
    </row>
    <row r="403" s="4" customFormat="1" ht="35.45" customHeight="1" spans="1:7">
      <c r="A403" s="17">
        <v>20508</v>
      </c>
      <c r="B403" s="18" t="s">
        <v>410</v>
      </c>
      <c r="C403" s="19">
        <f>SUM(C404:C408)</f>
        <v>0</v>
      </c>
      <c r="D403" s="86"/>
      <c r="E403" s="87"/>
      <c r="F403" s="20" t="str">
        <f t="shared" si="12"/>
        <v>否</v>
      </c>
      <c r="G403" s="6" t="str">
        <f t="shared" si="13"/>
        <v>款</v>
      </c>
    </row>
    <row r="404" s="4" customFormat="1" ht="35.45" customHeight="1" spans="1:7">
      <c r="A404" s="21">
        <v>2050801</v>
      </c>
      <c r="B404" s="23" t="s">
        <v>411</v>
      </c>
      <c r="C404" s="24">
        <v>0</v>
      </c>
      <c r="D404" s="88"/>
      <c r="E404" s="89"/>
      <c r="F404" s="20" t="str">
        <f t="shared" si="12"/>
        <v>否</v>
      </c>
      <c r="G404" s="6" t="str">
        <f t="shared" si="13"/>
        <v>项</v>
      </c>
    </row>
    <row r="405" s="4" customFormat="1" ht="35.45" customHeight="1" spans="1:7">
      <c r="A405" s="21">
        <v>2050802</v>
      </c>
      <c r="B405" s="23" t="s">
        <v>412</v>
      </c>
      <c r="C405" s="24">
        <v>0</v>
      </c>
      <c r="D405" s="88"/>
      <c r="E405" s="89"/>
      <c r="F405" s="20" t="str">
        <f t="shared" si="12"/>
        <v>否</v>
      </c>
      <c r="G405" s="6" t="str">
        <f t="shared" si="13"/>
        <v>项</v>
      </c>
    </row>
    <row r="406" s="3" customFormat="1" ht="35.45" customHeight="1" spans="1:7">
      <c r="A406" s="21">
        <v>2050803</v>
      </c>
      <c r="B406" s="23" t="s">
        <v>413</v>
      </c>
      <c r="C406" s="24">
        <v>0</v>
      </c>
      <c r="D406" s="88"/>
      <c r="E406" s="89"/>
      <c r="F406" s="22" t="str">
        <f t="shared" si="12"/>
        <v>否</v>
      </c>
      <c r="G406" s="3" t="str">
        <f t="shared" si="13"/>
        <v>项</v>
      </c>
    </row>
    <row r="407" s="4" customFormat="1" ht="35.45" customHeight="1" spans="1:7">
      <c r="A407" s="21">
        <v>2050804</v>
      </c>
      <c r="B407" s="23" t="s">
        <v>414</v>
      </c>
      <c r="C407" s="24">
        <v>0</v>
      </c>
      <c r="D407" s="88"/>
      <c r="E407" s="89"/>
      <c r="F407" s="20" t="str">
        <f t="shared" si="12"/>
        <v>否</v>
      </c>
      <c r="G407" s="6" t="str">
        <f t="shared" si="13"/>
        <v>项</v>
      </c>
    </row>
    <row r="408" s="4" customFormat="1" ht="35.45" customHeight="1" spans="1:7">
      <c r="A408" s="21">
        <v>2050899</v>
      </c>
      <c r="B408" s="23" t="s">
        <v>415</v>
      </c>
      <c r="C408" s="24">
        <v>0</v>
      </c>
      <c r="D408" s="88"/>
      <c r="E408" s="89"/>
      <c r="F408" s="20" t="str">
        <f t="shared" si="12"/>
        <v>否</v>
      </c>
      <c r="G408" s="6" t="str">
        <f t="shared" si="13"/>
        <v>项</v>
      </c>
    </row>
    <row r="409" s="4" customFormat="1" ht="35.45" customHeight="1" spans="1:7">
      <c r="A409" s="17">
        <v>20509</v>
      </c>
      <c r="B409" s="18" t="s">
        <v>416</v>
      </c>
      <c r="C409" s="19">
        <f>SUM(C410:C415)</f>
        <v>0</v>
      </c>
      <c r="D409" s="86"/>
      <c r="E409" s="87"/>
      <c r="F409" s="20" t="str">
        <f t="shared" si="12"/>
        <v>否</v>
      </c>
      <c r="G409" s="6" t="str">
        <f t="shared" si="13"/>
        <v>款</v>
      </c>
    </row>
    <row r="410" s="4" customFormat="1" ht="35.45" customHeight="1" spans="1:7">
      <c r="A410" s="21">
        <v>2050901</v>
      </c>
      <c r="B410" s="23" t="s">
        <v>417</v>
      </c>
      <c r="C410" s="24">
        <v>0</v>
      </c>
      <c r="D410" s="88"/>
      <c r="E410" s="89"/>
      <c r="F410" s="20" t="str">
        <f t="shared" si="12"/>
        <v>否</v>
      </c>
      <c r="G410" s="6" t="str">
        <f t="shared" si="13"/>
        <v>项</v>
      </c>
    </row>
    <row r="411" s="4" customFormat="1" ht="35.45" customHeight="1" spans="1:7">
      <c r="A411" s="21">
        <v>2050902</v>
      </c>
      <c r="B411" s="23" t="s">
        <v>418</v>
      </c>
      <c r="C411" s="24">
        <v>0</v>
      </c>
      <c r="D411" s="88"/>
      <c r="E411" s="89"/>
      <c r="F411" s="20" t="str">
        <f t="shared" si="12"/>
        <v>否</v>
      </c>
      <c r="G411" s="6" t="str">
        <f t="shared" si="13"/>
        <v>项</v>
      </c>
    </row>
    <row r="412" s="4" customFormat="1" ht="35.45" customHeight="1" spans="1:7">
      <c r="A412" s="21">
        <v>2050903</v>
      </c>
      <c r="B412" s="23" t="s">
        <v>419</v>
      </c>
      <c r="C412" s="24">
        <v>0</v>
      </c>
      <c r="D412" s="88"/>
      <c r="E412" s="89"/>
      <c r="F412" s="20" t="str">
        <f t="shared" si="12"/>
        <v>否</v>
      </c>
      <c r="G412" s="6" t="str">
        <f t="shared" si="13"/>
        <v>项</v>
      </c>
    </row>
    <row r="413" s="3" customFormat="1" ht="35.45" customHeight="1" spans="1:7">
      <c r="A413" s="21">
        <v>2050904</v>
      </c>
      <c r="B413" s="23" t="s">
        <v>420</v>
      </c>
      <c r="C413" s="24">
        <v>0</v>
      </c>
      <c r="D413" s="88"/>
      <c r="E413" s="89"/>
      <c r="F413" s="22" t="str">
        <f t="shared" si="12"/>
        <v>否</v>
      </c>
      <c r="G413" s="3" t="str">
        <f t="shared" si="13"/>
        <v>项</v>
      </c>
    </row>
    <row r="414" s="4" customFormat="1" ht="35.45" customHeight="1" spans="1:7">
      <c r="A414" s="21">
        <v>2050905</v>
      </c>
      <c r="B414" s="23" t="s">
        <v>421</v>
      </c>
      <c r="C414" s="24">
        <v>0</v>
      </c>
      <c r="D414" s="88"/>
      <c r="E414" s="89"/>
      <c r="F414" s="20" t="str">
        <f t="shared" si="12"/>
        <v>否</v>
      </c>
      <c r="G414" s="6" t="str">
        <f t="shared" si="13"/>
        <v>项</v>
      </c>
    </row>
    <row r="415" ht="35.45" customHeight="1" spans="1:7">
      <c r="A415" s="21">
        <v>2050999</v>
      </c>
      <c r="B415" s="23" t="s">
        <v>422</v>
      </c>
      <c r="C415" s="24">
        <v>0</v>
      </c>
      <c r="D415" s="88"/>
      <c r="E415" s="89"/>
      <c r="F415" s="20" t="str">
        <f t="shared" si="12"/>
        <v>否</v>
      </c>
      <c r="G415" s="6" t="str">
        <f t="shared" si="13"/>
        <v>项</v>
      </c>
    </row>
    <row r="416" s="3" customFormat="1" ht="35.45" customHeight="1" spans="1:7">
      <c r="A416" s="17">
        <v>20599</v>
      </c>
      <c r="B416" s="18" t="s">
        <v>423</v>
      </c>
      <c r="C416" s="19">
        <f>SUM(C417)</f>
        <v>0</v>
      </c>
      <c r="D416" s="86"/>
      <c r="E416" s="87"/>
      <c r="F416" s="22" t="str">
        <f t="shared" si="12"/>
        <v>否</v>
      </c>
      <c r="G416" s="3" t="str">
        <f t="shared" si="13"/>
        <v>款</v>
      </c>
    </row>
    <row r="417" s="4" customFormat="1" ht="35.45" customHeight="1" spans="1:7">
      <c r="A417" s="21">
        <v>2059999</v>
      </c>
      <c r="B417" s="23" t="s">
        <v>424</v>
      </c>
      <c r="C417" s="24">
        <v>0</v>
      </c>
      <c r="D417" s="88"/>
      <c r="E417" s="89"/>
      <c r="F417" s="20" t="str">
        <f t="shared" si="12"/>
        <v>否</v>
      </c>
      <c r="G417" s="6" t="str">
        <f t="shared" si="13"/>
        <v>项</v>
      </c>
    </row>
    <row r="418" s="4" customFormat="1" ht="35.45" customHeight="1" spans="1:7">
      <c r="A418" s="17">
        <v>206</v>
      </c>
      <c r="B418" s="18" t="s">
        <v>96</v>
      </c>
      <c r="C418" s="19">
        <f>SUM(C419,C424,C434,C440,C445,C450,C455,C462,C466,C470)</f>
        <v>3252</v>
      </c>
      <c r="D418" s="19">
        <f>SUM(D419,D424,D434,D440,D445,D450,D455,D462,D466,D470)</f>
        <v>300</v>
      </c>
      <c r="E418" s="19">
        <f>SUM(E419,E424,E434,E440,E445,E450,E455,E462,E466,E470)</f>
        <v>3552</v>
      </c>
      <c r="F418" s="20" t="str">
        <f t="shared" si="12"/>
        <v>是</v>
      </c>
      <c r="G418" s="6" t="str">
        <f t="shared" si="13"/>
        <v>类</v>
      </c>
    </row>
    <row r="419" s="4" customFormat="1" ht="35.45" customHeight="1" spans="1:7">
      <c r="A419" s="17">
        <v>20601</v>
      </c>
      <c r="B419" s="18" t="s">
        <v>425</v>
      </c>
      <c r="C419" s="19">
        <f>SUM(C420:C423)</f>
        <v>95</v>
      </c>
      <c r="D419" s="86"/>
      <c r="E419" s="87">
        <v>95</v>
      </c>
      <c r="F419" s="20" t="str">
        <f t="shared" si="12"/>
        <v>是</v>
      </c>
      <c r="G419" s="6" t="str">
        <f t="shared" si="13"/>
        <v>款</v>
      </c>
    </row>
    <row r="420" s="4" customFormat="1" ht="35.45" customHeight="1" spans="1:7">
      <c r="A420" s="21">
        <v>2060101</v>
      </c>
      <c r="B420" s="23" t="s">
        <v>163</v>
      </c>
      <c r="C420" s="24">
        <v>0</v>
      </c>
      <c r="D420" s="88"/>
      <c r="E420" s="89"/>
      <c r="F420" s="20" t="str">
        <f t="shared" si="12"/>
        <v>否</v>
      </c>
      <c r="G420" s="6" t="str">
        <f t="shared" si="13"/>
        <v>项</v>
      </c>
    </row>
    <row r="421" s="3" customFormat="1" ht="35.45" customHeight="1" spans="1:7">
      <c r="A421" s="21">
        <v>2060102</v>
      </c>
      <c r="B421" s="23" t="s">
        <v>164</v>
      </c>
      <c r="C421" s="24">
        <v>0</v>
      </c>
      <c r="D421" s="88"/>
      <c r="E421" s="89"/>
      <c r="F421" s="22" t="str">
        <f t="shared" si="12"/>
        <v>否</v>
      </c>
      <c r="G421" s="3" t="str">
        <f t="shared" si="13"/>
        <v>项</v>
      </c>
    </row>
    <row r="422" s="4" customFormat="1" ht="35.45" customHeight="1" spans="1:7">
      <c r="A422" s="21">
        <v>2060103</v>
      </c>
      <c r="B422" s="23" t="s">
        <v>165</v>
      </c>
      <c r="C422" s="24">
        <v>0</v>
      </c>
      <c r="D422" s="88"/>
      <c r="E422" s="89"/>
      <c r="F422" s="20" t="str">
        <f t="shared" si="12"/>
        <v>否</v>
      </c>
      <c r="G422" s="6" t="str">
        <f t="shared" si="13"/>
        <v>项</v>
      </c>
    </row>
    <row r="423" s="4" customFormat="1" ht="35.45" customHeight="1" spans="1:7">
      <c r="A423" s="21">
        <v>2060199</v>
      </c>
      <c r="B423" s="23" t="s">
        <v>426</v>
      </c>
      <c r="C423" s="24">
        <v>95</v>
      </c>
      <c r="D423" s="88"/>
      <c r="E423" s="89">
        <v>95</v>
      </c>
      <c r="F423" s="20" t="str">
        <f t="shared" si="12"/>
        <v>是</v>
      </c>
      <c r="G423" s="6" t="str">
        <f t="shared" si="13"/>
        <v>项</v>
      </c>
    </row>
    <row r="424" s="4" customFormat="1" ht="35.45" customHeight="1" spans="1:7">
      <c r="A424" s="17">
        <v>20602</v>
      </c>
      <c r="B424" s="18" t="s">
        <v>427</v>
      </c>
      <c r="C424" s="19">
        <f>SUM(C425:C433)</f>
        <v>0</v>
      </c>
      <c r="D424" s="86"/>
      <c r="E424" s="87"/>
      <c r="F424" s="20" t="str">
        <f t="shared" si="12"/>
        <v>否</v>
      </c>
      <c r="G424" s="6" t="str">
        <f t="shared" si="13"/>
        <v>款</v>
      </c>
    </row>
    <row r="425" s="4" customFormat="1" ht="35.45" customHeight="1" spans="1:7">
      <c r="A425" s="21">
        <v>2060201</v>
      </c>
      <c r="B425" s="23" t="s">
        <v>428</v>
      </c>
      <c r="C425" s="24">
        <v>0</v>
      </c>
      <c r="D425" s="88"/>
      <c r="E425" s="89"/>
      <c r="F425" s="20" t="str">
        <f t="shared" si="12"/>
        <v>否</v>
      </c>
      <c r="G425" s="6" t="str">
        <f t="shared" si="13"/>
        <v>项</v>
      </c>
    </row>
    <row r="426" s="4" customFormat="1" ht="35.45" customHeight="1" spans="1:7">
      <c r="A426" s="21">
        <v>2060202</v>
      </c>
      <c r="B426" s="23" t="s">
        <v>429</v>
      </c>
      <c r="C426" s="24">
        <v>0</v>
      </c>
      <c r="D426" s="88"/>
      <c r="E426" s="89"/>
      <c r="F426" s="20" t="str">
        <f t="shared" si="12"/>
        <v>否</v>
      </c>
      <c r="G426" s="6" t="str">
        <f t="shared" si="13"/>
        <v>项</v>
      </c>
    </row>
    <row r="427" s="4" customFormat="1" ht="35.45" customHeight="1" spans="1:7">
      <c r="A427" s="21">
        <v>2060203</v>
      </c>
      <c r="B427" s="23" t="s">
        <v>430</v>
      </c>
      <c r="C427" s="24">
        <v>0</v>
      </c>
      <c r="D427" s="88"/>
      <c r="E427" s="89"/>
      <c r="F427" s="20" t="str">
        <f t="shared" si="12"/>
        <v>否</v>
      </c>
      <c r="G427" s="6" t="str">
        <f t="shared" si="13"/>
        <v>项</v>
      </c>
    </row>
    <row r="428" s="4" customFormat="1" ht="35.45" customHeight="1" spans="1:7">
      <c r="A428" s="21">
        <v>2060204</v>
      </c>
      <c r="B428" s="23" t="s">
        <v>431</v>
      </c>
      <c r="C428" s="24">
        <v>0</v>
      </c>
      <c r="D428" s="88"/>
      <c r="E428" s="89"/>
      <c r="F428" s="20" t="str">
        <f t="shared" si="12"/>
        <v>否</v>
      </c>
      <c r="G428" s="6" t="str">
        <f t="shared" si="13"/>
        <v>项</v>
      </c>
    </row>
    <row r="429" s="4" customFormat="1" ht="35.45" customHeight="1" spans="1:7">
      <c r="A429" s="21">
        <v>2060205</v>
      </c>
      <c r="B429" s="23" t="s">
        <v>432</v>
      </c>
      <c r="C429" s="24">
        <v>0</v>
      </c>
      <c r="D429" s="88"/>
      <c r="E429" s="89"/>
      <c r="F429" s="20" t="str">
        <f t="shared" si="12"/>
        <v>否</v>
      </c>
      <c r="G429" s="6" t="str">
        <f t="shared" si="13"/>
        <v>项</v>
      </c>
    </row>
    <row r="430" s="3" customFormat="1" ht="35.45" customHeight="1" spans="1:7">
      <c r="A430" s="21">
        <v>2060206</v>
      </c>
      <c r="B430" s="23" t="s">
        <v>433</v>
      </c>
      <c r="C430" s="24">
        <v>0</v>
      </c>
      <c r="D430" s="88"/>
      <c r="E430" s="89"/>
      <c r="F430" s="22" t="str">
        <f t="shared" si="12"/>
        <v>否</v>
      </c>
      <c r="G430" s="3" t="str">
        <f t="shared" si="13"/>
        <v>项</v>
      </c>
    </row>
    <row r="431" s="4" customFormat="1" ht="35.45" customHeight="1" spans="1:7">
      <c r="A431" s="21">
        <v>2060207</v>
      </c>
      <c r="B431" s="23" t="s">
        <v>434</v>
      </c>
      <c r="C431" s="24">
        <v>0</v>
      </c>
      <c r="D431" s="88"/>
      <c r="E431" s="89"/>
      <c r="F431" s="20" t="str">
        <f t="shared" si="12"/>
        <v>否</v>
      </c>
      <c r="G431" s="6" t="str">
        <f t="shared" si="13"/>
        <v>项</v>
      </c>
    </row>
    <row r="432" s="4" customFormat="1" ht="35.45" customHeight="1" spans="1:7">
      <c r="A432" s="21">
        <v>2060208</v>
      </c>
      <c r="B432" s="23" t="s">
        <v>435</v>
      </c>
      <c r="C432" s="24">
        <v>0</v>
      </c>
      <c r="D432" s="88"/>
      <c r="E432" s="89"/>
      <c r="F432" s="20" t="str">
        <f t="shared" si="12"/>
        <v>否</v>
      </c>
      <c r="G432" s="6" t="str">
        <f t="shared" si="13"/>
        <v>项</v>
      </c>
    </row>
    <row r="433" s="4" customFormat="1" ht="35.45" customHeight="1" spans="1:7">
      <c r="A433" s="21">
        <v>2060299</v>
      </c>
      <c r="B433" s="23" t="s">
        <v>436</v>
      </c>
      <c r="C433" s="24">
        <v>0</v>
      </c>
      <c r="D433" s="88"/>
      <c r="E433" s="89"/>
      <c r="F433" s="20" t="str">
        <f t="shared" si="12"/>
        <v>否</v>
      </c>
      <c r="G433" s="6" t="str">
        <f t="shared" si="13"/>
        <v>项</v>
      </c>
    </row>
    <row r="434" s="4" customFormat="1" ht="35.45" customHeight="1" spans="1:7">
      <c r="A434" s="17">
        <v>20603</v>
      </c>
      <c r="B434" s="18" t="s">
        <v>437</v>
      </c>
      <c r="C434" s="19">
        <f>SUM(C435:C439)</f>
        <v>0</v>
      </c>
      <c r="D434" s="86"/>
      <c r="E434" s="87"/>
      <c r="F434" s="20" t="str">
        <f t="shared" si="12"/>
        <v>否</v>
      </c>
      <c r="G434" s="6" t="str">
        <f t="shared" si="13"/>
        <v>款</v>
      </c>
    </row>
    <row r="435" s="4" customFormat="1" ht="35.45" customHeight="1" spans="1:7">
      <c r="A435" s="21">
        <v>2060301</v>
      </c>
      <c r="B435" s="23" t="s">
        <v>428</v>
      </c>
      <c r="C435" s="24">
        <v>0</v>
      </c>
      <c r="D435" s="88"/>
      <c r="E435" s="89"/>
      <c r="F435" s="20" t="str">
        <f t="shared" si="12"/>
        <v>否</v>
      </c>
      <c r="G435" s="6" t="str">
        <f t="shared" si="13"/>
        <v>项</v>
      </c>
    </row>
    <row r="436" s="3" customFormat="1" ht="35.45" customHeight="1" spans="1:7">
      <c r="A436" s="21">
        <v>2060302</v>
      </c>
      <c r="B436" s="23" t="s">
        <v>438</v>
      </c>
      <c r="C436" s="24">
        <v>0</v>
      </c>
      <c r="D436" s="88"/>
      <c r="E436" s="89"/>
      <c r="F436" s="22" t="str">
        <f t="shared" si="12"/>
        <v>否</v>
      </c>
      <c r="G436" s="3" t="str">
        <f t="shared" si="13"/>
        <v>项</v>
      </c>
    </row>
    <row r="437" s="4" customFormat="1" ht="35.45" customHeight="1" spans="1:7">
      <c r="A437" s="21">
        <v>2060303</v>
      </c>
      <c r="B437" s="23" t="s">
        <v>439</v>
      </c>
      <c r="C437" s="24">
        <v>0</v>
      </c>
      <c r="D437" s="88"/>
      <c r="E437" s="89"/>
      <c r="F437" s="20" t="str">
        <f t="shared" si="12"/>
        <v>否</v>
      </c>
      <c r="G437" s="6" t="str">
        <f t="shared" si="13"/>
        <v>项</v>
      </c>
    </row>
    <row r="438" s="4" customFormat="1" ht="35.45" customHeight="1" spans="1:7">
      <c r="A438" s="21">
        <v>2060304</v>
      </c>
      <c r="B438" s="23" t="s">
        <v>440</v>
      </c>
      <c r="C438" s="24">
        <v>0</v>
      </c>
      <c r="D438" s="88"/>
      <c r="E438" s="89"/>
      <c r="F438" s="20" t="str">
        <f t="shared" si="12"/>
        <v>否</v>
      </c>
      <c r="G438" s="6" t="str">
        <f t="shared" si="13"/>
        <v>项</v>
      </c>
    </row>
    <row r="439" s="4" customFormat="1" ht="35.45" customHeight="1" spans="1:7">
      <c r="A439" s="21">
        <v>2060399</v>
      </c>
      <c r="B439" s="23" t="s">
        <v>441</v>
      </c>
      <c r="C439" s="24">
        <v>0</v>
      </c>
      <c r="D439" s="88"/>
      <c r="E439" s="89"/>
      <c r="F439" s="20" t="str">
        <f t="shared" si="12"/>
        <v>否</v>
      </c>
      <c r="G439" s="6" t="str">
        <f t="shared" si="13"/>
        <v>项</v>
      </c>
    </row>
    <row r="440" s="4" customFormat="1" ht="35.45" customHeight="1" spans="1:7">
      <c r="A440" s="17">
        <v>20604</v>
      </c>
      <c r="B440" s="18" t="s">
        <v>442</v>
      </c>
      <c r="C440" s="19">
        <f>SUM(C441:C444)</f>
        <v>2307</v>
      </c>
      <c r="D440" s="86">
        <v>50</v>
      </c>
      <c r="E440" s="87">
        <v>2357</v>
      </c>
      <c r="F440" s="20" t="str">
        <f t="shared" si="12"/>
        <v>是</v>
      </c>
      <c r="G440" s="6" t="str">
        <f t="shared" si="13"/>
        <v>款</v>
      </c>
    </row>
    <row r="441" s="3" customFormat="1" ht="35.45" customHeight="1" spans="1:7">
      <c r="A441" s="21">
        <v>2060401</v>
      </c>
      <c r="B441" s="23" t="s">
        <v>428</v>
      </c>
      <c r="C441" s="24">
        <v>0</v>
      </c>
      <c r="D441" s="88"/>
      <c r="E441" s="89"/>
      <c r="F441" s="22" t="str">
        <f t="shared" si="12"/>
        <v>否</v>
      </c>
      <c r="G441" s="3" t="str">
        <f t="shared" si="13"/>
        <v>项</v>
      </c>
    </row>
    <row r="442" s="4" customFormat="1" ht="35.45" customHeight="1" spans="1:7">
      <c r="A442" s="21">
        <v>2060404</v>
      </c>
      <c r="B442" s="23" t="s">
        <v>443</v>
      </c>
      <c r="C442" s="24">
        <v>0</v>
      </c>
      <c r="D442" s="88"/>
      <c r="E442" s="89"/>
      <c r="F442" s="20" t="str">
        <f t="shared" si="12"/>
        <v>否</v>
      </c>
      <c r="G442" s="6" t="str">
        <f t="shared" si="13"/>
        <v>项</v>
      </c>
    </row>
    <row r="443" s="4" customFormat="1" ht="35.45" customHeight="1" spans="1:7">
      <c r="A443" s="21">
        <v>2060405</v>
      </c>
      <c r="B443" s="23" t="s">
        <v>444</v>
      </c>
      <c r="C443" s="24">
        <v>0</v>
      </c>
      <c r="D443" s="88"/>
      <c r="E443" s="89"/>
      <c r="F443" s="20" t="str">
        <f t="shared" si="12"/>
        <v>否</v>
      </c>
      <c r="G443" s="6" t="str">
        <f t="shared" si="13"/>
        <v>项</v>
      </c>
    </row>
    <row r="444" s="4" customFormat="1" ht="35.45" customHeight="1" spans="1:7">
      <c r="A444" s="21">
        <v>2060499</v>
      </c>
      <c r="B444" s="23" t="s">
        <v>445</v>
      </c>
      <c r="C444" s="24">
        <v>2307</v>
      </c>
      <c r="D444" s="88">
        <v>50</v>
      </c>
      <c r="E444" s="89">
        <v>2357</v>
      </c>
      <c r="F444" s="20" t="str">
        <f t="shared" si="12"/>
        <v>是</v>
      </c>
      <c r="G444" s="6" t="str">
        <f t="shared" si="13"/>
        <v>项</v>
      </c>
    </row>
    <row r="445" s="4" customFormat="1" ht="35.45" customHeight="1" spans="1:7">
      <c r="A445" s="17">
        <v>20605</v>
      </c>
      <c r="B445" s="18" t="s">
        <v>446</v>
      </c>
      <c r="C445" s="19">
        <f>SUM(C446:C449)</f>
        <v>0</v>
      </c>
      <c r="D445" s="86"/>
      <c r="E445" s="87"/>
      <c r="F445" s="20" t="str">
        <f t="shared" si="12"/>
        <v>否</v>
      </c>
      <c r="G445" s="6" t="str">
        <f t="shared" si="13"/>
        <v>款</v>
      </c>
    </row>
    <row r="446" s="3" customFormat="1" ht="35.45" customHeight="1" spans="1:7">
      <c r="A446" s="21">
        <v>2060501</v>
      </c>
      <c r="B446" s="23" t="s">
        <v>428</v>
      </c>
      <c r="C446" s="24">
        <v>0</v>
      </c>
      <c r="D446" s="88"/>
      <c r="E446" s="89"/>
      <c r="F446" s="22" t="str">
        <f t="shared" si="12"/>
        <v>否</v>
      </c>
      <c r="G446" s="3" t="str">
        <f t="shared" si="13"/>
        <v>项</v>
      </c>
    </row>
    <row r="447" s="4" customFormat="1" ht="35.45" customHeight="1" spans="1:7">
      <c r="A447" s="21">
        <v>2060502</v>
      </c>
      <c r="B447" s="23" t="s">
        <v>447</v>
      </c>
      <c r="C447" s="24">
        <v>0</v>
      </c>
      <c r="D447" s="88"/>
      <c r="E447" s="89"/>
      <c r="F447" s="20" t="str">
        <f t="shared" si="12"/>
        <v>否</v>
      </c>
      <c r="G447" s="6" t="str">
        <f t="shared" si="13"/>
        <v>项</v>
      </c>
    </row>
    <row r="448" s="4" customFormat="1" ht="35.45" customHeight="1" spans="1:7">
      <c r="A448" s="21">
        <v>2060503</v>
      </c>
      <c r="B448" s="23" t="s">
        <v>448</v>
      </c>
      <c r="C448" s="24">
        <v>0</v>
      </c>
      <c r="D448" s="88"/>
      <c r="E448" s="89"/>
      <c r="F448" s="20" t="str">
        <f t="shared" si="12"/>
        <v>否</v>
      </c>
      <c r="G448" s="6" t="str">
        <f t="shared" si="13"/>
        <v>项</v>
      </c>
    </row>
    <row r="449" s="4" customFormat="1" ht="35.45" customHeight="1" spans="1:7">
      <c r="A449" s="21">
        <v>2060599</v>
      </c>
      <c r="B449" s="23" t="s">
        <v>449</v>
      </c>
      <c r="C449" s="24">
        <v>0</v>
      </c>
      <c r="D449" s="88"/>
      <c r="E449" s="89"/>
      <c r="F449" s="20" t="str">
        <f t="shared" si="12"/>
        <v>否</v>
      </c>
      <c r="G449" s="6" t="str">
        <f t="shared" si="13"/>
        <v>项</v>
      </c>
    </row>
    <row r="450" s="4" customFormat="1" ht="35.45" customHeight="1" spans="1:7">
      <c r="A450" s="17">
        <v>20606</v>
      </c>
      <c r="B450" s="18" t="s">
        <v>450</v>
      </c>
      <c r="C450" s="19">
        <f>SUM(C451:C454)</f>
        <v>0</v>
      </c>
      <c r="D450" s="86"/>
      <c r="E450" s="87"/>
      <c r="F450" s="20" t="str">
        <f t="shared" si="12"/>
        <v>否</v>
      </c>
      <c r="G450" s="6" t="str">
        <f t="shared" si="13"/>
        <v>款</v>
      </c>
    </row>
    <row r="451" s="3" customFormat="1" ht="35.45" customHeight="1" spans="1:7">
      <c r="A451" s="21">
        <v>2060601</v>
      </c>
      <c r="B451" s="23" t="s">
        <v>451</v>
      </c>
      <c r="C451" s="24">
        <v>0</v>
      </c>
      <c r="D451" s="88"/>
      <c r="E451" s="89"/>
      <c r="F451" s="22" t="str">
        <f t="shared" si="12"/>
        <v>否</v>
      </c>
      <c r="G451" s="3" t="str">
        <f t="shared" si="13"/>
        <v>项</v>
      </c>
    </row>
    <row r="452" s="4" customFormat="1" ht="35.45" customHeight="1" spans="1:7">
      <c r="A452" s="21">
        <v>2060602</v>
      </c>
      <c r="B452" s="23" t="s">
        <v>452</v>
      </c>
      <c r="C452" s="24">
        <v>0</v>
      </c>
      <c r="D452" s="88"/>
      <c r="E452" s="89"/>
      <c r="F452" s="20" t="str">
        <f t="shared" ref="F452:F515" si="14">IF(LEN(A452)=3,"是",IF(B452&lt;&gt;"",IF(SUM(C452:C452)&lt;&gt;0,"是","否"),"是"))</f>
        <v>否</v>
      </c>
      <c r="G452" s="6" t="str">
        <f t="shared" ref="G452:G515" si="15">IF(LEN(A452)=3,"类",IF(LEN(A452)=5,"款","项"))</f>
        <v>项</v>
      </c>
    </row>
    <row r="453" s="4" customFormat="1" ht="35.45" customHeight="1" spans="1:7">
      <c r="A453" s="21">
        <v>2060603</v>
      </c>
      <c r="B453" s="23" t="s">
        <v>453</v>
      </c>
      <c r="C453" s="24">
        <v>0</v>
      </c>
      <c r="D453" s="88"/>
      <c r="E453" s="89"/>
      <c r="F453" s="20" t="str">
        <f t="shared" si="14"/>
        <v>否</v>
      </c>
      <c r="G453" s="6" t="str">
        <f t="shared" si="15"/>
        <v>项</v>
      </c>
    </row>
    <row r="454" s="4" customFormat="1" ht="35.45" customHeight="1" spans="1:7">
      <c r="A454" s="21">
        <v>2060699</v>
      </c>
      <c r="B454" s="23" t="s">
        <v>454</v>
      </c>
      <c r="C454" s="24">
        <v>0</v>
      </c>
      <c r="D454" s="88"/>
      <c r="E454" s="89"/>
      <c r="F454" s="20" t="str">
        <f t="shared" si="14"/>
        <v>否</v>
      </c>
      <c r="G454" s="6" t="str">
        <f t="shared" si="15"/>
        <v>项</v>
      </c>
    </row>
    <row r="455" s="4" customFormat="1" ht="35.45" customHeight="1" spans="1:7">
      <c r="A455" s="17">
        <v>20607</v>
      </c>
      <c r="B455" s="18" t="s">
        <v>455</v>
      </c>
      <c r="C455" s="19">
        <f>SUM(C456:C461)</f>
        <v>0</v>
      </c>
      <c r="D455" s="86"/>
      <c r="E455" s="87"/>
      <c r="F455" s="20" t="str">
        <f t="shared" si="14"/>
        <v>否</v>
      </c>
      <c r="G455" s="6" t="str">
        <f t="shared" si="15"/>
        <v>款</v>
      </c>
    </row>
    <row r="456" s="4" customFormat="1" ht="35.45" customHeight="1" spans="1:7">
      <c r="A456" s="21">
        <v>2060701</v>
      </c>
      <c r="B456" s="23" t="s">
        <v>428</v>
      </c>
      <c r="C456" s="24">
        <v>0</v>
      </c>
      <c r="D456" s="88"/>
      <c r="E456" s="89"/>
      <c r="F456" s="20" t="str">
        <f t="shared" si="14"/>
        <v>否</v>
      </c>
      <c r="G456" s="6" t="str">
        <f t="shared" si="15"/>
        <v>项</v>
      </c>
    </row>
    <row r="457" s="4" customFormat="1" ht="35.45" customHeight="1" spans="1:7">
      <c r="A457" s="21">
        <v>2060702</v>
      </c>
      <c r="B457" s="23" t="s">
        <v>456</v>
      </c>
      <c r="C457" s="24">
        <v>0</v>
      </c>
      <c r="D457" s="88"/>
      <c r="E457" s="89"/>
      <c r="F457" s="20" t="str">
        <f t="shared" si="14"/>
        <v>否</v>
      </c>
      <c r="G457" s="6" t="str">
        <f t="shared" si="15"/>
        <v>项</v>
      </c>
    </row>
    <row r="458" s="3" customFormat="1" ht="35.45" customHeight="1" spans="1:7">
      <c r="A458" s="21">
        <v>2060703</v>
      </c>
      <c r="B458" s="23" t="s">
        <v>457</v>
      </c>
      <c r="C458" s="24">
        <v>0</v>
      </c>
      <c r="D458" s="88"/>
      <c r="E458" s="89"/>
      <c r="F458" s="22" t="str">
        <f t="shared" si="14"/>
        <v>否</v>
      </c>
      <c r="G458" s="3" t="str">
        <f t="shared" si="15"/>
        <v>项</v>
      </c>
    </row>
    <row r="459" s="4" customFormat="1" ht="35.45" customHeight="1" spans="1:7">
      <c r="A459" s="21">
        <v>2060704</v>
      </c>
      <c r="B459" s="23" t="s">
        <v>458</v>
      </c>
      <c r="C459" s="24">
        <v>0</v>
      </c>
      <c r="D459" s="88"/>
      <c r="E459" s="89"/>
      <c r="F459" s="20" t="str">
        <f t="shared" si="14"/>
        <v>否</v>
      </c>
      <c r="G459" s="6" t="str">
        <f t="shared" si="15"/>
        <v>项</v>
      </c>
    </row>
    <row r="460" s="4" customFormat="1" ht="35.45" customHeight="1" spans="1:7">
      <c r="A460" s="21">
        <v>2060705</v>
      </c>
      <c r="B460" s="23" t="s">
        <v>459</v>
      </c>
      <c r="C460" s="24">
        <v>0</v>
      </c>
      <c r="D460" s="88"/>
      <c r="E460" s="89"/>
      <c r="F460" s="20" t="str">
        <f t="shared" si="14"/>
        <v>否</v>
      </c>
      <c r="G460" s="6" t="str">
        <f t="shared" si="15"/>
        <v>项</v>
      </c>
    </row>
    <row r="461" s="4" customFormat="1" ht="35.45" customHeight="1" spans="1:7">
      <c r="A461" s="21">
        <v>2060799</v>
      </c>
      <c r="B461" s="23" t="s">
        <v>460</v>
      </c>
      <c r="C461" s="24">
        <v>0</v>
      </c>
      <c r="D461" s="88"/>
      <c r="E461" s="89"/>
      <c r="F461" s="20" t="str">
        <f t="shared" si="14"/>
        <v>否</v>
      </c>
      <c r="G461" s="6" t="str">
        <f t="shared" si="15"/>
        <v>项</v>
      </c>
    </row>
    <row r="462" s="3" customFormat="1" ht="35.45" customHeight="1" spans="1:7">
      <c r="A462" s="17">
        <v>20608</v>
      </c>
      <c r="B462" s="18" t="s">
        <v>461</v>
      </c>
      <c r="C462" s="19">
        <f>SUM(C463:C465)</f>
        <v>0</v>
      </c>
      <c r="D462" s="86"/>
      <c r="E462" s="87"/>
      <c r="F462" s="22" t="str">
        <f t="shared" si="14"/>
        <v>否</v>
      </c>
      <c r="G462" s="3" t="str">
        <f t="shared" si="15"/>
        <v>款</v>
      </c>
    </row>
    <row r="463" s="4" customFormat="1" ht="35.45" customHeight="1" spans="1:7">
      <c r="A463" s="21">
        <v>2060801</v>
      </c>
      <c r="B463" s="23" t="s">
        <v>462</v>
      </c>
      <c r="C463" s="24">
        <v>0</v>
      </c>
      <c r="D463" s="88"/>
      <c r="E463" s="89"/>
      <c r="F463" s="20" t="str">
        <f t="shared" si="14"/>
        <v>否</v>
      </c>
      <c r="G463" s="6" t="str">
        <f t="shared" si="15"/>
        <v>项</v>
      </c>
    </row>
    <row r="464" s="4" customFormat="1" ht="35.45" customHeight="1" spans="1:7">
      <c r="A464" s="21">
        <v>2060802</v>
      </c>
      <c r="B464" s="23" t="s">
        <v>463</v>
      </c>
      <c r="C464" s="24">
        <v>0</v>
      </c>
      <c r="D464" s="88"/>
      <c r="E464" s="89"/>
      <c r="F464" s="20" t="str">
        <f t="shared" si="14"/>
        <v>否</v>
      </c>
      <c r="G464" s="6" t="str">
        <f t="shared" si="15"/>
        <v>项</v>
      </c>
    </row>
    <row r="465" s="4" customFormat="1" ht="35.45" customHeight="1" spans="1:7">
      <c r="A465" s="21">
        <v>2060899</v>
      </c>
      <c r="B465" s="23" t="s">
        <v>464</v>
      </c>
      <c r="C465" s="24">
        <v>0</v>
      </c>
      <c r="D465" s="88"/>
      <c r="E465" s="89"/>
      <c r="F465" s="20" t="str">
        <f t="shared" si="14"/>
        <v>否</v>
      </c>
      <c r="G465" s="6" t="str">
        <f t="shared" si="15"/>
        <v>项</v>
      </c>
    </row>
    <row r="466" s="3" customFormat="1" ht="35.45" customHeight="1" spans="1:7">
      <c r="A466" s="17">
        <v>20609</v>
      </c>
      <c r="B466" s="18" t="s">
        <v>465</v>
      </c>
      <c r="C466" s="19">
        <f>SUM(C467:C469)</f>
        <v>0</v>
      </c>
      <c r="D466" s="86"/>
      <c r="E466" s="87"/>
      <c r="F466" s="22" t="str">
        <f t="shared" si="14"/>
        <v>否</v>
      </c>
      <c r="G466" s="3" t="str">
        <f t="shared" si="15"/>
        <v>款</v>
      </c>
    </row>
    <row r="467" s="4" customFormat="1" ht="35.45" customHeight="1" spans="1:7">
      <c r="A467" s="21">
        <v>2060901</v>
      </c>
      <c r="B467" s="23" t="s">
        <v>466</v>
      </c>
      <c r="C467" s="24">
        <v>0</v>
      </c>
      <c r="D467" s="88"/>
      <c r="E467" s="89"/>
      <c r="F467" s="20" t="str">
        <f t="shared" si="14"/>
        <v>否</v>
      </c>
      <c r="G467" s="6" t="str">
        <f t="shared" si="15"/>
        <v>项</v>
      </c>
    </row>
    <row r="468" s="4" customFormat="1" ht="35.45" customHeight="1" spans="1:7">
      <c r="A468" s="21">
        <v>2060902</v>
      </c>
      <c r="B468" s="23" t="s">
        <v>467</v>
      </c>
      <c r="C468" s="24">
        <v>0</v>
      </c>
      <c r="D468" s="88"/>
      <c r="E468" s="89"/>
      <c r="F468" s="20" t="str">
        <f t="shared" si="14"/>
        <v>否</v>
      </c>
      <c r="G468" s="6" t="str">
        <f t="shared" si="15"/>
        <v>项</v>
      </c>
    </row>
    <row r="469" s="4" customFormat="1" ht="35.45" customHeight="1" spans="1:7">
      <c r="A469" s="21">
        <v>2060999</v>
      </c>
      <c r="B469" s="23" t="s">
        <v>468</v>
      </c>
      <c r="C469" s="24">
        <v>0</v>
      </c>
      <c r="D469" s="88"/>
      <c r="E469" s="89"/>
      <c r="F469" s="20" t="str">
        <f t="shared" si="14"/>
        <v>否</v>
      </c>
      <c r="G469" s="6" t="str">
        <f t="shared" si="15"/>
        <v>项</v>
      </c>
    </row>
    <row r="470" s="4" customFormat="1" ht="35.45" customHeight="1" spans="1:7">
      <c r="A470" s="17">
        <v>20699</v>
      </c>
      <c r="B470" s="18" t="s">
        <v>469</v>
      </c>
      <c r="C470" s="19">
        <f>SUM(C471:C474)</f>
        <v>850</v>
      </c>
      <c r="D470" s="86">
        <v>250</v>
      </c>
      <c r="E470" s="87">
        <v>1100</v>
      </c>
      <c r="F470" s="20" t="str">
        <f t="shared" si="14"/>
        <v>是</v>
      </c>
      <c r="G470" s="6" t="str">
        <f t="shared" si="15"/>
        <v>款</v>
      </c>
    </row>
    <row r="471" ht="35.45" customHeight="1" spans="1:7">
      <c r="A471" s="21">
        <v>2069901</v>
      </c>
      <c r="B471" s="23" t="s">
        <v>470</v>
      </c>
      <c r="C471" s="24">
        <v>850</v>
      </c>
      <c r="D471" s="88">
        <v>250</v>
      </c>
      <c r="E471" s="89">
        <v>1100</v>
      </c>
      <c r="F471" s="20" t="str">
        <f t="shared" si="14"/>
        <v>是</v>
      </c>
      <c r="G471" s="6" t="str">
        <f t="shared" si="15"/>
        <v>项</v>
      </c>
    </row>
    <row r="472" s="3" customFormat="1" ht="35.45" customHeight="1" spans="1:7">
      <c r="A472" s="21">
        <v>2069902</v>
      </c>
      <c r="B472" s="23" t="s">
        <v>471</v>
      </c>
      <c r="C472" s="24">
        <v>0</v>
      </c>
      <c r="D472" s="88"/>
      <c r="E472" s="89"/>
      <c r="F472" s="22" t="str">
        <f t="shared" si="14"/>
        <v>否</v>
      </c>
      <c r="G472" s="3" t="str">
        <f t="shared" si="15"/>
        <v>项</v>
      </c>
    </row>
    <row r="473" s="4" customFormat="1" ht="35.45" customHeight="1" spans="1:7">
      <c r="A473" s="21">
        <v>2069903</v>
      </c>
      <c r="B473" s="23" t="s">
        <v>472</v>
      </c>
      <c r="C473" s="24">
        <v>0</v>
      </c>
      <c r="D473" s="88"/>
      <c r="E473" s="89"/>
      <c r="F473" s="20" t="str">
        <f t="shared" si="14"/>
        <v>否</v>
      </c>
      <c r="G473" s="6" t="str">
        <f t="shared" si="15"/>
        <v>项</v>
      </c>
    </row>
    <row r="474" s="4" customFormat="1" ht="35.45" customHeight="1" spans="1:7">
      <c r="A474" s="21">
        <v>2069999</v>
      </c>
      <c r="B474" s="23" t="s">
        <v>473</v>
      </c>
      <c r="C474" s="24">
        <v>0</v>
      </c>
      <c r="D474" s="88"/>
      <c r="E474" s="89"/>
      <c r="F474" s="20" t="str">
        <f t="shared" si="14"/>
        <v>否</v>
      </c>
      <c r="G474" s="6" t="str">
        <f t="shared" si="15"/>
        <v>项</v>
      </c>
    </row>
    <row r="475" s="4" customFormat="1" ht="35.45" customHeight="1" spans="1:7">
      <c r="A475" s="17">
        <v>207</v>
      </c>
      <c r="B475" s="18" t="s">
        <v>98</v>
      </c>
      <c r="C475" s="19">
        <f>SUM(C476,C492,C500,C511,C520,C530)</f>
        <v>0</v>
      </c>
      <c r="D475" s="86"/>
      <c r="E475" s="87"/>
      <c r="F475" s="20" t="str">
        <f t="shared" si="14"/>
        <v>是</v>
      </c>
      <c r="G475" s="6" t="str">
        <f t="shared" si="15"/>
        <v>类</v>
      </c>
    </row>
    <row r="476" s="4" customFormat="1" ht="35.45" customHeight="1" spans="1:7">
      <c r="A476" s="17">
        <v>20701</v>
      </c>
      <c r="B476" s="18" t="s">
        <v>474</v>
      </c>
      <c r="C476" s="19">
        <f>SUM(C477:C491)</f>
        <v>0</v>
      </c>
      <c r="D476" s="86"/>
      <c r="E476" s="87"/>
      <c r="F476" s="20" t="str">
        <f t="shared" si="14"/>
        <v>否</v>
      </c>
      <c r="G476" s="6" t="str">
        <f t="shared" si="15"/>
        <v>款</v>
      </c>
    </row>
    <row r="477" s="4" customFormat="1" ht="35.45" customHeight="1" spans="1:7">
      <c r="A477" s="21">
        <v>2070101</v>
      </c>
      <c r="B477" s="23" t="s">
        <v>163</v>
      </c>
      <c r="C477" s="24">
        <v>0</v>
      </c>
      <c r="D477" s="88"/>
      <c r="E477" s="89"/>
      <c r="F477" s="20" t="str">
        <f t="shared" si="14"/>
        <v>否</v>
      </c>
      <c r="G477" s="6" t="str">
        <f t="shared" si="15"/>
        <v>项</v>
      </c>
    </row>
    <row r="478" s="4" customFormat="1" ht="35.45" customHeight="1" spans="1:7">
      <c r="A478" s="21">
        <v>2070102</v>
      </c>
      <c r="B478" s="23" t="s">
        <v>164</v>
      </c>
      <c r="C478" s="24">
        <v>0</v>
      </c>
      <c r="D478" s="88"/>
      <c r="E478" s="89"/>
      <c r="F478" s="20" t="str">
        <f t="shared" si="14"/>
        <v>否</v>
      </c>
      <c r="G478" s="6" t="str">
        <f t="shared" si="15"/>
        <v>项</v>
      </c>
    </row>
    <row r="479" s="4" customFormat="1" ht="35.45" customHeight="1" spans="1:7">
      <c r="A479" s="21">
        <v>2070103</v>
      </c>
      <c r="B479" s="23" t="s">
        <v>165</v>
      </c>
      <c r="C479" s="24">
        <v>0</v>
      </c>
      <c r="D479" s="88"/>
      <c r="E479" s="89"/>
      <c r="F479" s="20" t="str">
        <f t="shared" si="14"/>
        <v>否</v>
      </c>
      <c r="G479" s="6" t="str">
        <f t="shared" si="15"/>
        <v>项</v>
      </c>
    </row>
    <row r="480" s="4" customFormat="1" ht="35.45" customHeight="1" spans="1:7">
      <c r="A480" s="21">
        <v>2070104</v>
      </c>
      <c r="B480" s="23" t="s">
        <v>475</v>
      </c>
      <c r="C480" s="24">
        <v>0</v>
      </c>
      <c r="D480" s="88"/>
      <c r="E480" s="89"/>
      <c r="F480" s="20" t="str">
        <f t="shared" si="14"/>
        <v>否</v>
      </c>
      <c r="G480" s="6" t="str">
        <f t="shared" si="15"/>
        <v>项</v>
      </c>
    </row>
    <row r="481" s="4" customFormat="1" ht="35.45" customHeight="1" spans="1:7">
      <c r="A481" s="21">
        <v>2070105</v>
      </c>
      <c r="B481" s="23" t="s">
        <v>476</v>
      </c>
      <c r="C481" s="24">
        <v>0</v>
      </c>
      <c r="D481" s="88"/>
      <c r="E481" s="89"/>
      <c r="F481" s="20" t="str">
        <f t="shared" si="14"/>
        <v>否</v>
      </c>
      <c r="G481" s="6" t="str">
        <f t="shared" si="15"/>
        <v>项</v>
      </c>
    </row>
    <row r="482" s="4" customFormat="1" ht="35.45" customHeight="1" spans="1:7">
      <c r="A482" s="21">
        <v>2070106</v>
      </c>
      <c r="B482" s="23" t="s">
        <v>477</v>
      </c>
      <c r="C482" s="24">
        <v>0</v>
      </c>
      <c r="D482" s="88"/>
      <c r="E482" s="89"/>
      <c r="F482" s="20" t="str">
        <f t="shared" si="14"/>
        <v>否</v>
      </c>
      <c r="G482" s="6" t="str">
        <f t="shared" si="15"/>
        <v>项</v>
      </c>
    </row>
    <row r="483" s="4" customFormat="1" ht="35.45" customHeight="1" spans="1:7">
      <c r="A483" s="21">
        <v>2070107</v>
      </c>
      <c r="B483" s="23" t="s">
        <v>478</v>
      </c>
      <c r="C483" s="24">
        <v>0</v>
      </c>
      <c r="D483" s="88"/>
      <c r="E483" s="89"/>
      <c r="F483" s="20" t="str">
        <f t="shared" si="14"/>
        <v>否</v>
      </c>
      <c r="G483" s="6" t="str">
        <f t="shared" si="15"/>
        <v>项</v>
      </c>
    </row>
    <row r="484" s="4" customFormat="1" ht="35.45" customHeight="1" spans="1:7">
      <c r="A484" s="21">
        <v>2070108</v>
      </c>
      <c r="B484" s="23" t="s">
        <v>479</v>
      </c>
      <c r="C484" s="24">
        <v>0</v>
      </c>
      <c r="D484" s="88"/>
      <c r="E484" s="89"/>
      <c r="F484" s="20" t="str">
        <f t="shared" si="14"/>
        <v>否</v>
      </c>
      <c r="G484" s="6" t="str">
        <f t="shared" si="15"/>
        <v>项</v>
      </c>
    </row>
    <row r="485" s="4" customFormat="1" ht="35.45" customHeight="1" spans="1:7">
      <c r="A485" s="21">
        <v>2070109</v>
      </c>
      <c r="B485" s="23" t="s">
        <v>480</v>
      </c>
      <c r="C485" s="24">
        <v>0</v>
      </c>
      <c r="D485" s="88"/>
      <c r="E485" s="89"/>
      <c r="F485" s="20" t="str">
        <f t="shared" si="14"/>
        <v>否</v>
      </c>
      <c r="G485" s="6" t="str">
        <f t="shared" si="15"/>
        <v>项</v>
      </c>
    </row>
    <row r="486" s="4" customFormat="1" ht="35.45" customHeight="1" spans="1:7">
      <c r="A486" s="21">
        <v>2070110</v>
      </c>
      <c r="B486" s="23" t="s">
        <v>481</v>
      </c>
      <c r="C486" s="24">
        <v>0</v>
      </c>
      <c r="D486" s="88"/>
      <c r="E486" s="89"/>
      <c r="F486" s="20" t="str">
        <f t="shared" si="14"/>
        <v>否</v>
      </c>
      <c r="G486" s="6" t="str">
        <f t="shared" si="15"/>
        <v>项</v>
      </c>
    </row>
    <row r="487" s="4" customFormat="1" ht="35.45" customHeight="1" spans="1:7">
      <c r="A487" s="21">
        <v>2070111</v>
      </c>
      <c r="B487" s="23" t="s">
        <v>482</v>
      </c>
      <c r="C487" s="24">
        <v>0</v>
      </c>
      <c r="D487" s="88"/>
      <c r="E487" s="89"/>
      <c r="F487" s="20" t="str">
        <f t="shared" si="14"/>
        <v>否</v>
      </c>
      <c r="G487" s="6" t="str">
        <f t="shared" si="15"/>
        <v>项</v>
      </c>
    </row>
    <row r="488" s="3" customFormat="1" ht="35.45" customHeight="1" spans="1:7">
      <c r="A488" s="21">
        <v>2070112</v>
      </c>
      <c r="B488" s="23" t="s">
        <v>483</v>
      </c>
      <c r="C488" s="24">
        <v>0</v>
      </c>
      <c r="D488" s="88"/>
      <c r="E488" s="89"/>
      <c r="F488" s="22" t="str">
        <f t="shared" si="14"/>
        <v>否</v>
      </c>
      <c r="G488" s="3" t="str">
        <f t="shared" si="15"/>
        <v>项</v>
      </c>
    </row>
    <row r="489" s="4" customFormat="1" ht="35.45" customHeight="1" spans="1:7">
      <c r="A489" s="21">
        <v>2070113</v>
      </c>
      <c r="B489" s="23" t="s">
        <v>484</v>
      </c>
      <c r="C489" s="24">
        <v>0</v>
      </c>
      <c r="D489" s="88"/>
      <c r="E489" s="89"/>
      <c r="F489" s="20" t="str">
        <f t="shared" si="14"/>
        <v>否</v>
      </c>
      <c r="G489" s="6" t="str">
        <f t="shared" si="15"/>
        <v>项</v>
      </c>
    </row>
    <row r="490" s="4" customFormat="1" ht="35.45" customHeight="1" spans="1:7">
      <c r="A490" s="21">
        <v>2070114</v>
      </c>
      <c r="B490" s="23" t="s">
        <v>485</v>
      </c>
      <c r="C490" s="24">
        <v>0</v>
      </c>
      <c r="D490" s="88"/>
      <c r="E490" s="89"/>
      <c r="F490" s="20" t="str">
        <f t="shared" si="14"/>
        <v>否</v>
      </c>
      <c r="G490" s="6" t="str">
        <f t="shared" si="15"/>
        <v>项</v>
      </c>
    </row>
    <row r="491" s="4" customFormat="1" ht="35.45" customHeight="1" spans="1:7">
      <c r="A491" s="21">
        <v>2070199</v>
      </c>
      <c r="B491" s="23" t="s">
        <v>486</v>
      </c>
      <c r="C491" s="24">
        <v>0</v>
      </c>
      <c r="D491" s="88"/>
      <c r="E491" s="89"/>
      <c r="F491" s="20" t="str">
        <f t="shared" si="14"/>
        <v>否</v>
      </c>
      <c r="G491" s="6" t="str">
        <f t="shared" si="15"/>
        <v>项</v>
      </c>
    </row>
    <row r="492" s="4" customFormat="1" ht="35.45" customHeight="1" spans="1:7">
      <c r="A492" s="17">
        <v>20702</v>
      </c>
      <c r="B492" s="18" t="s">
        <v>487</v>
      </c>
      <c r="C492" s="19">
        <f>SUM(C493:C499)</f>
        <v>0</v>
      </c>
      <c r="D492" s="86"/>
      <c r="E492" s="87"/>
      <c r="F492" s="20" t="str">
        <f t="shared" si="14"/>
        <v>否</v>
      </c>
      <c r="G492" s="6" t="str">
        <f t="shared" si="15"/>
        <v>款</v>
      </c>
    </row>
    <row r="493" s="4" customFormat="1" ht="35.45" customHeight="1" spans="1:7">
      <c r="A493" s="21">
        <v>2070201</v>
      </c>
      <c r="B493" s="23" t="s">
        <v>163</v>
      </c>
      <c r="C493" s="24">
        <v>0</v>
      </c>
      <c r="D493" s="88"/>
      <c r="E493" s="89"/>
      <c r="F493" s="20" t="str">
        <f t="shared" si="14"/>
        <v>否</v>
      </c>
      <c r="G493" s="6" t="str">
        <f t="shared" si="15"/>
        <v>项</v>
      </c>
    </row>
    <row r="494" s="4" customFormat="1" ht="35.45" customHeight="1" spans="1:7">
      <c r="A494" s="21">
        <v>2070202</v>
      </c>
      <c r="B494" s="23" t="s">
        <v>164</v>
      </c>
      <c r="C494" s="24">
        <v>0</v>
      </c>
      <c r="D494" s="88"/>
      <c r="E494" s="89"/>
      <c r="F494" s="20" t="str">
        <f t="shared" si="14"/>
        <v>否</v>
      </c>
      <c r="G494" s="6" t="str">
        <f t="shared" si="15"/>
        <v>项</v>
      </c>
    </row>
    <row r="495" s="4" customFormat="1" ht="35.45" customHeight="1" spans="1:7">
      <c r="A495" s="21">
        <v>2070203</v>
      </c>
      <c r="B495" s="23" t="s">
        <v>165</v>
      </c>
      <c r="C495" s="24">
        <v>0</v>
      </c>
      <c r="D495" s="88"/>
      <c r="E495" s="89"/>
      <c r="F495" s="20" t="str">
        <f t="shared" si="14"/>
        <v>否</v>
      </c>
      <c r="G495" s="6" t="str">
        <f t="shared" si="15"/>
        <v>项</v>
      </c>
    </row>
    <row r="496" s="3" customFormat="1" ht="35.45" customHeight="1" spans="1:7">
      <c r="A496" s="21">
        <v>2070204</v>
      </c>
      <c r="B496" s="23" t="s">
        <v>488</v>
      </c>
      <c r="C496" s="24">
        <v>0</v>
      </c>
      <c r="D496" s="88"/>
      <c r="E496" s="89"/>
      <c r="F496" s="22" t="str">
        <f t="shared" si="14"/>
        <v>否</v>
      </c>
      <c r="G496" s="3" t="str">
        <f t="shared" si="15"/>
        <v>项</v>
      </c>
    </row>
    <row r="497" s="4" customFormat="1" ht="35.45" customHeight="1" spans="1:7">
      <c r="A497" s="21">
        <v>2070205</v>
      </c>
      <c r="B497" s="23" t="s">
        <v>489</v>
      </c>
      <c r="C497" s="24">
        <v>0</v>
      </c>
      <c r="D497" s="88"/>
      <c r="E497" s="89"/>
      <c r="F497" s="20" t="str">
        <f t="shared" si="14"/>
        <v>否</v>
      </c>
      <c r="G497" s="6" t="str">
        <f t="shared" si="15"/>
        <v>项</v>
      </c>
    </row>
    <row r="498" s="4" customFormat="1" ht="35.45" customHeight="1" spans="1:7">
      <c r="A498" s="21">
        <v>2070206</v>
      </c>
      <c r="B498" s="23" t="s">
        <v>490</v>
      </c>
      <c r="C498" s="24">
        <v>0</v>
      </c>
      <c r="D498" s="88"/>
      <c r="E498" s="89"/>
      <c r="F498" s="20" t="str">
        <f t="shared" si="14"/>
        <v>否</v>
      </c>
      <c r="G498" s="6" t="str">
        <f t="shared" si="15"/>
        <v>项</v>
      </c>
    </row>
    <row r="499" s="4" customFormat="1" ht="35.45" customHeight="1" spans="1:7">
      <c r="A499" s="21">
        <v>2070299</v>
      </c>
      <c r="B499" s="23" t="s">
        <v>491</v>
      </c>
      <c r="C499" s="24">
        <v>0</v>
      </c>
      <c r="D499" s="88"/>
      <c r="E499" s="89"/>
      <c r="F499" s="20" t="str">
        <f t="shared" si="14"/>
        <v>否</v>
      </c>
      <c r="G499" s="6" t="str">
        <f t="shared" si="15"/>
        <v>项</v>
      </c>
    </row>
    <row r="500" s="4" customFormat="1" ht="35.45" customHeight="1" spans="1:7">
      <c r="A500" s="17">
        <v>20703</v>
      </c>
      <c r="B500" s="18" t="s">
        <v>492</v>
      </c>
      <c r="C500" s="19">
        <f>SUM(C501:C510)</f>
        <v>0</v>
      </c>
      <c r="D500" s="86"/>
      <c r="E500" s="87"/>
      <c r="F500" s="20" t="str">
        <f t="shared" si="14"/>
        <v>否</v>
      </c>
      <c r="G500" s="6" t="str">
        <f t="shared" si="15"/>
        <v>款</v>
      </c>
    </row>
    <row r="501" s="4" customFormat="1" ht="35.45" customHeight="1" spans="1:7">
      <c r="A501" s="21">
        <v>2070301</v>
      </c>
      <c r="B501" s="23" t="s">
        <v>163</v>
      </c>
      <c r="C501" s="24">
        <v>0</v>
      </c>
      <c r="D501" s="88"/>
      <c r="E501" s="89"/>
      <c r="F501" s="20" t="str">
        <f t="shared" si="14"/>
        <v>否</v>
      </c>
      <c r="G501" s="6" t="str">
        <f t="shared" si="15"/>
        <v>项</v>
      </c>
    </row>
    <row r="502" s="4" customFormat="1" ht="35.45" customHeight="1" spans="1:7">
      <c r="A502" s="21">
        <v>2070302</v>
      </c>
      <c r="B502" s="23" t="s">
        <v>164</v>
      </c>
      <c r="C502" s="24">
        <v>0</v>
      </c>
      <c r="D502" s="88"/>
      <c r="E502" s="89"/>
      <c r="F502" s="20" t="str">
        <f t="shared" si="14"/>
        <v>否</v>
      </c>
      <c r="G502" s="6" t="str">
        <f t="shared" si="15"/>
        <v>项</v>
      </c>
    </row>
    <row r="503" s="4" customFormat="1" ht="35.45" customHeight="1" spans="1:7">
      <c r="A503" s="21">
        <v>2070303</v>
      </c>
      <c r="B503" s="23" t="s">
        <v>165</v>
      </c>
      <c r="C503" s="24">
        <v>0</v>
      </c>
      <c r="D503" s="88"/>
      <c r="E503" s="89"/>
      <c r="F503" s="20" t="str">
        <f t="shared" si="14"/>
        <v>否</v>
      </c>
      <c r="G503" s="6" t="str">
        <f t="shared" si="15"/>
        <v>项</v>
      </c>
    </row>
    <row r="504" s="4" customFormat="1" ht="35.45" customHeight="1" spans="1:7">
      <c r="A504" s="21">
        <v>2070304</v>
      </c>
      <c r="B504" s="23" t="s">
        <v>493</v>
      </c>
      <c r="C504" s="24">
        <v>0</v>
      </c>
      <c r="D504" s="88"/>
      <c r="E504" s="89"/>
      <c r="F504" s="20" t="str">
        <f t="shared" si="14"/>
        <v>否</v>
      </c>
      <c r="G504" s="6" t="str">
        <f t="shared" si="15"/>
        <v>项</v>
      </c>
    </row>
    <row r="505" s="4" customFormat="1" ht="35.45" customHeight="1" spans="1:7">
      <c r="A505" s="21">
        <v>2070305</v>
      </c>
      <c r="B505" s="23" t="s">
        <v>494</v>
      </c>
      <c r="C505" s="24">
        <v>0</v>
      </c>
      <c r="D505" s="88"/>
      <c r="E505" s="89"/>
      <c r="F505" s="20" t="str">
        <f t="shared" si="14"/>
        <v>否</v>
      </c>
      <c r="G505" s="6" t="str">
        <f t="shared" si="15"/>
        <v>项</v>
      </c>
    </row>
    <row r="506" s="4" customFormat="1" ht="35.45" customHeight="1" spans="1:7">
      <c r="A506" s="21">
        <v>2070306</v>
      </c>
      <c r="B506" s="23" t="s">
        <v>495</v>
      </c>
      <c r="C506" s="24">
        <v>0</v>
      </c>
      <c r="D506" s="88"/>
      <c r="E506" s="89"/>
      <c r="F506" s="20" t="str">
        <f t="shared" si="14"/>
        <v>否</v>
      </c>
      <c r="G506" s="6" t="str">
        <f t="shared" si="15"/>
        <v>项</v>
      </c>
    </row>
    <row r="507" s="3" customFormat="1" ht="35.45" customHeight="1" spans="1:7">
      <c r="A507" s="21">
        <v>2070307</v>
      </c>
      <c r="B507" s="23" t="s">
        <v>496</v>
      </c>
      <c r="C507" s="24">
        <v>0</v>
      </c>
      <c r="D507" s="88"/>
      <c r="E507" s="89"/>
      <c r="F507" s="22" t="str">
        <f t="shared" si="14"/>
        <v>否</v>
      </c>
      <c r="G507" s="3" t="str">
        <f t="shared" si="15"/>
        <v>项</v>
      </c>
    </row>
    <row r="508" s="4" customFormat="1" ht="35.45" customHeight="1" spans="1:7">
      <c r="A508" s="21">
        <v>2070308</v>
      </c>
      <c r="B508" s="23" t="s">
        <v>497</v>
      </c>
      <c r="C508" s="24">
        <v>0</v>
      </c>
      <c r="D508" s="88"/>
      <c r="E508" s="89"/>
      <c r="F508" s="20" t="str">
        <f t="shared" si="14"/>
        <v>否</v>
      </c>
      <c r="G508" s="6" t="str">
        <f t="shared" si="15"/>
        <v>项</v>
      </c>
    </row>
    <row r="509" s="4" customFormat="1" ht="35.45" customHeight="1" spans="1:7">
      <c r="A509" s="21">
        <v>2070309</v>
      </c>
      <c r="B509" s="23" t="s">
        <v>498</v>
      </c>
      <c r="C509" s="24">
        <v>0</v>
      </c>
      <c r="D509" s="88"/>
      <c r="E509" s="89"/>
      <c r="F509" s="20" t="str">
        <f t="shared" si="14"/>
        <v>否</v>
      </c>
      <c r="G509" s="6" t="str">
        <f t="shared" si="15"/>
        <v>项</v>
      </c>
    </row>
    <row r="510" s="4" customFormat="1" ht="35.45" customHeight="1" spans="1:7">
      <c r="A510" s="21">
        <v>2070399</v>
      </c>
      <c r="B510" s="23" t="s">
        <v>499</v>
      </c>
      <c r="C510" s="24">
        <v>0</v>
      </c>
      <c r="D510" s="88"/>
      <c r="E510" s="89"/>
      <c r="F510" s="20" t="str">
        <f t="shared" si="14"/>
        <v>否</v>
      </c>
      <c r="G510" s="6" t="str">
        <f t="shared" si="15"/>
        <v>项</v>
      </c>
    </row>
    <row r="511" s="4" customFormat="1" ht="35.45" customHeight="1" spans="1:7">
      <c r="A511" s="17">
        <v>20706</v>
      </c>
      <c r="B511" s="18" t="s">
        <v>500</v>
      </c>
      <c r="C511" s="19">
        <f>SUM(C512:C519)</f>
        <v>0</v>
      </c>
      <c r="D511" s="86"/>
      <c r="E511" s="87"/>
      <c r="F511" s="20" t="str">
        <f t="shared" si="14"/>
        <v>否</v>
      </c>
      <c r="G511" s="6" t="str">
        <f t="shared" si="15"/>
        <v>款</v>
      </c>
    </row>
    <row r="512" s="4" customFormat="1" ht="35.45" customHeight="1" spans="1:7">
      <c r="A512" s="21">
        <v>2070601</v>
      </c>
      <c r="B512" s="23" t="s">
        <v>163</v>
      </c>
      <c r="C512" s="24">
        <v>0</v>
      </c>
      <c r="D512" s="88"/>
      <c r="E512" s="89"/>
      <c r="F512" s="20" t="str">
        <f t="shared" si="14"/>
        <v>否</v>
      </c>
      <c r="G512" s="6" t="str">
        <f t="shared" si="15"/>
        <v>项</v>
      </c>
    </row>
    <row r="513" s="4" customFormat="1" ht="35.45" customHeight="1" spans="1:7">
      <c r="A513" s="21">
        <v>2070602</v>
      </c>
      <c r="B513" s="23" t="s">
        <v>164</v>
      </c>
      <c r="C513" s="24">
        <v>0</v>
      </c>
      <c r="D513" s="88"/>
      <c r="E513" s="89"/>
      <c r="F513" s="20" t="str">
        <f t="shared" si="14"/>
        <v>否</v>
      </c>
      <c r="G513" s="6" t="str">
        <f t="shared" si="15"/>
        <v>项</v>
      </c>
    </row>
    <row r="514" s="4" customFormat="1" ht="35.45" customHeight="1" spans="1:7">
      <c r="A514" s="21">
        <v>2070603</v>
      </c>
      <c r="B514" s="23" t="s">
        <v>165</v>
      </c>
      <c r="C514" s="24">
        <v>0</v>
      </c>
      <c r="D514" s="88"/>
      <c r="E514" s="89"/>
      <c r="F514" s="20" t="str">
        <f t="shared" si="14"/>
        <v>否</v>
      </c>
      <c r="G514" s="6" t="str">
        <f t="shared" si="15"/>
        <v>项</v>
      </c>
    </row>
    <row r="515" s="4" customFormat="1" ht="35.45" customHeight="1" spans="1:7">
      <c r="A515" s="21">
        <v>2070604</v>
      </c>
      <c r="B515" s="23" t="s">
        <v>501</v>
      </c>
      <c r="C515" s="24">
        <v>0</v>
      </c>
      <c r="D515" s="88"/>
      <c r="E515" s="89"/>
      <c r="F515" s="20" t="str">
        <f t="shared" si="14"/>
        <v>否</v>
      </c>
      <c r="G515" s="6" t="str">
        <f t="shared" si="15"/>
        <v>项</v>
      </c>
    </row>
    <row r="516" s="3" customFormat="1" ht="35.45" customHeight="1" spans="1:7">
      <c r="A516" s="21">
        <v>2070605</v>
      </c>
      <c r="B516" s="23" t="s">
        <v>502</v>
      </c>
      <c r="C516" s="24">
        <v>0</v>
      </c>
      <c r="D516" s="88"/>
      <c r="E516" s="89"/>
      <c r="F516" s="22" t="str">
        <f t="shared" ref="F516:F579" si="16">IF(LEN(A516)=3,"是",IF(B516&lt;&gt;"",IF(SUM(C516:C516)&lt;&gt;0,"是","否"),"是"))</f>
        <v>否</v>
      </c>
      <c r="G516" s="3" t="str">
        <f t="shared" ref="G516:G579" si="17">IF(LEN(A516)=3,"类",IF(LEN(A516)=5,"款","项"))</f>
        <v>项</v>
      </c>
    </row>
    <row r="517" s="4" customFormat="1" ht="35.45" customHeight="1" spans="1:7">
      <c r="A517" s="21">
        <v>2070606</v>
      </c>
      <c r="B517" s="23" t="s">
        <v>503</v>
      </c>
      <c r="C517" s="24">
        <v>0</v>
      </c>
      <c r="D517" s="88"/>
      <c r="E517" s="89"/>
      <c r="F517" s="20" t="str">
        <f t="shared" si="16"/>
        <v>否</v>
      </c>
      <c r="G517" s="6" t="str">
        <f t="shared" si="17"/>
        <v>项</v>
      </c>
    </row>
    <row r="518" s="4" customFormat="1" ht="35.45" customHeight="1" spans="1:7">
      <c r="A518" s="21">
        <v>2070607</v>
      </c>
      <c r="B518" s="23" t="s">
        <v>504</v>
      </c>
      <c r="C518" s="24">
        <v>0</v>
      </c>
      <c r="D518" s="88"/>
      <c r="E518" s="89"/>
      <c r="F518" s="20" t="str">
        <f t="shared" si="16"/>
        <v>否</v>
      </c>
      <c r="G518" s="6" t="str">
        <f t="shared" si="17"/>
        <v>项</v>
      </c>
    </row>
    <row r="519" s="4" customFormat="1" ht="35.45" customHeight="1" spans="1:7">
      <c r="A519" s="21">
        <v>2070699</v>
      </c>
      <c r="B519" s="23" t="s">
        <v>505</v>
      </c>
      <c r="C519" s="24">
        <v>0</v>
      </c>
      <c r="D519" s="88"/>
      <c r="E519" s="89"/>
      <c r="F519" s="20" t="str">
        <f t="shared" si="16"/>
        <v>否</v>
      </c>
      <c r="G519" s="6" t="str">
        <f t="shared" si="17"/>
        <v>项</v>
      </c>
    </row>
    <row r="520" s="4" customFormat="1" ht="35.45" customHeight="1" spans="1:7">
      <c r="A520" s="17">
        <v>20708</v>
      </c>
      <c r="B520" s="18" t="s">
        <v>506</v>
      </c>
      <c r="C520" s="19">
        <f>SUM(C521:C529)</f>
        <v>0</v>
      </c>
      <c r="D520" s="86"/>
      <c r="E520" s="87"/>
      <c r="F520" s="20" t="str">
        <f t="shared" si="16"/>
        <v>否</v>
      </c>
      <c r="G520" s="6" t="str">
        <f t="shared" si="17"/>
        <v>款</v>
      </c>
    </row>
    <row r="521" s="4" customFormat="1" ht="35.45" customHeight="1" spans="1:7">
      <c r="A521" s="21">
        <v>2070801</v>
      </c>
      <c r="B521" s="23" t="s">
        <v>163</v>
      </c>
      <c r="C521" s="24">
        <v>0</v>
      </c>
      <c r="D521" s="88"/>
      <c r="E521" s="89"/>
      <c r="F521" s="20" t="str">
        <f t="shared" si="16"/>
        <v>否</v>
      </c>
      <c r="G521" s="6" t="str">
        <f t="shared" si="17"/>
        <v>项</v>
      </c>
    </row>
    <row r="522" s="4" customFormat="1" ht="35.45" customHeight="1" spans="1:7">
      <c r="A522" s="21">
        <v>2070802</v>
      </c>
      <c r="B522" s="23" t="s">
        <v>164</v>
      </c>
      <c r="C522" s="24">
        <v>0</v>
      </c>
      <c r="D522" s="88"/>
      <c r="E522" s="89"/>
      <c r="F522" s="20" t="str">
        <f t="shared" si="16"/>
        <v>否</v>
      </c>
      <c r="G522" s="6" t="str">
        <f t="shared" si="17"/>
        <v>项</v>
      </c>
    </row>
    <row r="523" s="4" customFormat="1" ht="35.45" customHeight="1" spans="1:7">
      <c r="A523" s="21">
        <v>2070803</v>
      </c>
      <c r="B523" s="23" t="s">
        <v>165</v>
      </c>
      <c r="C523" s="24">
        <v>0</v>
      </c>
      <c r="D523" s="88"/>
      <c r="E523" s="89"/>
      <c r="F523" s="20" t="str">
        <f t="shared" si="16"/>
        <v>否</v>
      </c>
      <c r="G523" s="6" t="str">
        <f t="shared" si="17"/>
        <v>项</v>
      </c>
    </row>
    <row r="524" s="3" customFormat="1" ht="35.45" customHeight="1" spans="1:7">
      <c r="A524" s="21">
        <v>2070804</v>
      </c>
      <c r="B524" s="23" t="s">
        <v>507</v>
      </c>
      <c r="C524" s="24">
        <v>0</v>
      </c>
      <c r="D524" s="88"/>
      <c r="E524" s="89"/>
      <c r="F524" s="22" t="str">
        <f t="shared" si="16"/>
        <v>否</v>
      </c>
      <c r="G524" s="3" t="str">
        <f t="shared" si="17"/>
        <v>项</v>
      </c>
    </row>
    <row r="525" s="4" customFormat="1" ht="35.45" customHeight="1" spans="1:7">
      <c r="A525" s="21">
        <v>2070805</v>
      </c>
      <c r="B525" s="23" t="s">
        <v>508</v>
      </c>
      <c r="C525" s="24">
        <v>0</v>
      </c>
      <c r="D525" s="88"/>
      <c r="E525" s="89"/>
      <c r="F525" s="20" t="str">
        <f t="shared" si="16"/>
        <v>否</v>
      </c>
      <c r="G525" s="6" t="str">
        <f t="shared" si="17"/>
        <v>项</v>
      </c>
    </row>
    <row r="526" s="4" customFormat="1" ht="35.45" customHeight="1" spans="1:7">
      <c r="A526" s="21">
        <v>2070806</v>
      </c>
      <c r="B526" s="23" t="s">
        <v>509</v>
      </c>
      <c r="C526" s="24">
        <v>0</v>
      </c>
      <c r="D526" s="88"/>
      <c r="E526" s="89"/>
      <c r="F526" s="20" t="str">
        <f t="shared" si="16"/>
        <v>否</v>
      </c>
      <c r="G526" s="6" t="str">
        <f t="shared" si="17"/>
        <v>项</v>
      </c>
    </row>
    <row r="527" s="4" customFormat="1" ht="35.45" customHeight="1" spans="1:7">
      <c r="A527" s="21">
        <v>2070807</v>
      </c>
      <c r="B527" s="23" t="s">
        <v>510</v>
      </c>
      <c r="C527" s="24">
        <v>0</v>
      </c>
      <c r="D527" s="88"/>
      <c r="E527" s="89"/>
      <c r="F527" s="20" t="str">
        <f t="shared" si="16"/>
        <v>否</v>
      </c>
      <c r="G527" s="6" t="str">
        <f t="shared" si="17"/>
        <v>项</v>
      </c>
    </row>
    <row r="528" ht="35.45" customHeight="1" spans="1:7">
      <c r="A528" s="21">
        <v>2070808</v>
      </c>
      <c r="B528" s="23" t="s">
        <v>511</v>
      </c>
      <c r="C528" s="24">
        <v>0</v>
      </c>
      <c r="D528" s="88"/>
      <c r="E528" s="89"/>
      <c r="F528" s="20" t="str">
        <f t="shared" si="16"/>
        <v>否</v>
      </c>
      <c r="G528" s="6" t="str">
        <f t="shared" si="17"/>
        <v>项</v>
      </c>
    </row>
    <row r="529" s="3" customFormat="1" ht="35.45" customHeight="1" spans="1:7">
      <c r="A529" s="21">
        <v>2070899</v>
      </c>
      <c r="B529" s="23" t="s">
        <v>512</v>
      </c>
      <c r="C529" s="24">
        <v>0</v>
      </c>
      <c r="D529" s="88"/>
      <c r="E529" s="89"/>
      <c r="F529" s="22" t="str">
        <f t="shared" si="16"/>
        <v>否</v>
      </c>
      <c r="G529" s="3" t="str">
        <f t="shared" si="17"/>
        <v>项</v>
      </c>
    </row>
    <row r="530" s="4" customFormat="1" ht="35.45" customHeight="1" spans="1:7">
      <c r="A530" s="17">
        <v>20799</v>
      </c>
      <c r="B530" s="18" t="s">
        <v>513</v>
      </c>
      <c r="C530" s="19">
        <f>SUM(C531:C533)</f>
        <v>0</v>
      </c>
      <c r="D530" s="86"/>
      <c r="E530" s="87"/>
      <c r="F530" s="20" t="str">
        <f t="shared" si="16"/>
        <v>否</v>
      </c>
      <c r="G530" s="6" t="str">
        <f t="shared" si="17"/>
        <v>款</v>
      </c>
    </row>
    <row r="531" s="4" customFormat="1" ht="35.45" customHeight="1" spans="1:7">
      <c r="A531" s="21">
        <v>2079902</v>
      </c>
      <c r="B531" s="23" t="s">
        <v>514</v>
      </c>
      <c r="C531" s="24">
        <v>0</v>
      </c>
      <c r="D531" s="88"/>
      <c r="E531" s="89"/>
      <c r="F531" s="20" t="str">
        <f t="shared" si="16"/>
        <v>否</v>
      </c>
      <c r="G531" s="6" t="str">
        <f t="shared" si="17"/>
        <v>项</v>
      </c>
    </row>
    <row r="532" s="4" customFormat="1" ht="35.45" customHeight="1" spans="1:7">
      <c r="A532" s="21">
        <v>2079903</v>
      </c>
      <c r="B532" s="23" t="s">
        <v>515</v>
      </c>
      <c r="C532" s="24">
        <v>0</v>
      </c>
      <c r="D532" s="88"/>
      <c r="E532" s="89"/>
      <c r="F532" s="20" t="str">
        <f t="shared" si="16"/>
        <v>否</v>
      </c>
      <c r="G532" s="6" t="str">
        <f t="shared" si="17"/>
        <v>项</v>
      </c>
    </row>
    <row r="533" s="4" customFormat="1" ht="35.45" customHeight="1" spans="1:7">
      <c r="A533" s="21">
        <v>2079999</v>
      </c>
      <c r="B533" s="23" t="s">
        <v>516</v>
      </c>
      <c r="C533" s="24">
        <v>0</v>
      </c>
      <c r="D533" s="88"/>
      <c r="E533" s="89"/>
      <c r="F533" s="20" t="str">
        <f t="shared" si="16"/>
        <v>否</v>
      </c>
      <c r="G533" s="6" t="str">
        <f t="shared" si="17"/>
        <v>项</v>
      </c>
    </row>
    <row r="534" s="4" customFormat="1" ht="35.45" customHeight="1" spans="1:7">
      <c r="A534" s="17">
        <v>208</v>
      </c>
      <c r="B534" s="18" t="s">
        <v>100</v>
      </c>
      <c r="C534" s="19">
        <f>SUM(C535,C554,C562,C564,C574,C578,C588,C598,C605,C613,C622,C627,C630,C633,C636,C639,C642,C646,C651,C659,C662)</f>
        <v>64</v>
      </c>
      <c r="D534" s="19">
        <f>SUM(D535,D554,D562,D564,D574,D578,D588,D598,D605,D613,D622,D627,D630,D633,D636,D639,D642,D646,D651,D659,D662)</f>
        <v>20</v>
      </c>
      <c r="E534" s="19">
        <f>SUM(E535,E554,E562,E564,E574,E578,E588,E598,E605,E613,E622,E627,E630,E633,E636,E639,E642,E646,E651,E659,E662)</f>
        <v>84</v>
      </c>
      <c r="F534" s="20" t="str">
        <f t="shared" si="16"/>
        <v>是</v>
      </c>
      <c r="G534" s="6" t="str">
        <f t="shared" si="17"/>
        <v>类</v>
      </c>
    </row>
    <row r="535" s="4" customFormat="1" ht="35.45" customHeight="1" spans="1:7">
      <c r="A535" s="21">
        <v>20801</v>
      </c>
      <c r="B535" s="18" t="s">
        <v>517</v>
      </c>
      <c r="C535" s="19">
        <f>SUM(C536:C553)</f>
        <v>0</v>
      </c>
      <c r="D535" s="86"/>
      <c r="E535" s="87"/>
      <c r="F535" s="20" t="str">
        <f t="shared" si="16"/>
        <v>否</v>
      </c>
      <c r="G535" s="6" t="str">
        <f t="shared" si="17"/>
        <v>款</v>
      </c>
    </row>
    <row r="536" s="4" customFormat="1" ht="35.45" customHeight="1" spans="1:7">
      <c r="A536" s="21">
        <v>2080101</v>
      </c>
      <c r="B536" s="23" t="s">
        <v>163</v>
      </c>
      <c r="C536" s="24">
        <v>0</v>
      </c>
      <c r="D536" s="88"/>
      <c r="E536" s="89"/>
      <c r="F536" s="20" t="str">
        <f t="shared" si="16"/>
        <v>否</v>
      </c>
      <c r="G536" s="6" t="str">
        <f t="shared" si="17"/>
        <v>项</v>
      </c>
    </row>
    <row r="537" s="4" customFormat="1" ht="35.45" customHeight="1" spans="1:7">
      <c r="A537" s="21">
        <v>2080102</v>
      </c>
      <c r="B537" s="23" t="s">
        <v>164</v>
      </c>
      <c r="C537" s="24">
        <v>0</v>
      </c>
      <c r="D537" s="88"/>
      <c r="E537" s="89"/>
      <c r="F537" s="20" t="str">
        <f t="shared" si="16"/>
        <v>否</v>
      </c>
      <c r="G537" s="6" t="str">
        <f t="shared" si="17"/>
        <v>项</v>
      </c>
    </row>
    <row r="538" s="4" customFormat="1" ht="35.45" customHeight="1" spans="1:7">
      <c r="A538" s="21">
        <v>2080103</v>
      </c>
      <c r="B538" s="23" t="s">
        <v>165</v>
      </c>
      <c r="C538" s="24">
        <v>0</v>
      </c>
      <c r="D538" s="88"/>
      <c r="E538" s="89"/>
      <c r="F538" s="20" t="str">
        <f t="shared" si="16"/>
        <v>否</v>
      </c>
      <c r="G538" s="6" t="str">
        <f t="shared" si="17"/>
        <v>项</v>
      </c>
    </row>
    <row r="539" s="4" customFormat="1" ht="35.45" customHeight="1" spans="1:7">
      <c r="A539" s="21">
        <v>2080104</v>
      </c>
      <c r="B539" s="23" t="s">
        <v>518</v>
      </c>
      <c r="C539" s="24">
        <v>0</v>
      </c>
      <c r="D539" s="88"/>
      <c r="E539" s="89"/>
      <c r="F539" s="20" t="str">
        <f t="shared" si="16"/>
        <v>否</v>
      </c>
      <c r="G539" s="6" t="str">
        <f t="shared" si="17"/>
        <v>项</v>
      </c>
    </row>
    <row r="540" s="4" customFormat="1" ht="35.45" customHeight="1" spans="1:7">
      <c r="A540" s="21">
        <v>2080105</v>
      </c>
      <c r="B540" s="23" t="s">
        <v>519</v>
      </c>
      <c r="C540" s="24">
        <v>0</v>
      </c>
      <c r="D540" s="88"/>
      <c r="E540" s="89"/>
      <c r="F540" s="20" t="str">
        <f t="shared" si="16"/>
        <v>否</v>
      </c>
      <c r="G540" s="6" t="str">
        <f t="shared" si="17"/>
        <v>项</v>
      </c>
    </row>
    <row r="541" s="4" customFormat="1" ht="35.45" customHeight="1" spans="1:7">
      <c r="A541" s="21">
        <v>2080106</v>
      </c>
      <c r="B541" s="23" t="s">
        <v>520</v>
      </c>
      <c r="C541" s="24">
        <v>0</v>
      </c>
      <c r="D541" s="88"/>
      <c r="E541" s="89"/>
      <c r="F541" s="20" t="str">
        <f t="shared" si="16"/>
        <v>否</v>
      </c>
      <c r="G541" s="6" t="str">
        <f t="shared" si="17"/>
        <v>项</v>
      </c>
    </row>
    <row r="542" s="4" customFormat="1" ht="35.45" customHeight="1" spans="1:7">
      <c r="A542" s="21">
        <v>2080107</v>
      </c>
      <c r="B542" s="23" t="s">
        <v>521</v>
      </c>
      <c r="C542" s="24">
        <v>0</v>
      </c>
      <c r="D542" s="88"/>
      <c r="E542" s="89"/>
      <c r="F542" s="20" t="str">
        <f t="shared" si="16"/>
        <v>否</v>
      </c>
      <c r="G542" s="6" t="str">
        <f t="shared" si="17"/>
        <v>项</v>
      </c>
    </row>
    <row r="543" s="4" customFormat="1" ht="35.45" customHeight="1" spans="1:7">
      <c r="A543" s="21">
        <v>2080108</v>
      </c>
      <c r="B543" s="23" t="s">
        <v>204</v>
      </c>
      <c r="C543" s="24">
        <v>0</v>
      </c>
      <c r="D543" s="88"/>
      <c r="E543" s="89"/>
      <c r="F543" s="20" t="str">
        <f t="shared" si="16"/>
        <v>否</v>
      </c>
      <c r="G543" s="6" t="str">
        <f t="shared" si="17"/>
        <v>项</v>
      </c>
    </row>
    <row r="544" s="4" customFormat="1" ht="35.45" customHeight="1" spans="1:7">
      <c r="A544" s="21">
        <v>2080109</v>
      </c>
      <c r="B544" s="23" t="s">
        <v>522</v>
      </c>
      <c r="C544" s="24">
        <v>0</v>
      </c>
      <c r="D544" s="88"/>
      <c r="E544" s="89"/>
      <c r="F544" s="20" t="str">
        <f t="shared" si="16"/>
        <v>否</v>
      </c>
      <c r="G544" s="6" t="str">
        <f t="shared" si="17"/>
        <v>项</v>
      </c>
    </row>
    <row r="545" s="4" customFormat="1" ht="35.45" customHeight="1" spans="1:7">
      <c r="A545" s="21">
        <v>2080110</v>
      </c>
      <c r="B545" s="23" t="s">
        <v>523</v>
      </c>
      <c r="C545" s="24">
        <v>0</v>
      </c>
      <c r="D545" s="88"/>
      <c r="E545" s="89"/>
      <c r="F545" s="20" t="str">
        <f t="shared" si="16"/>
        <v>否</v>
      </c>
      <c r="G545" s="6" t="str">
        <f t="shared" si="17"/>
        <v>项</v>
      </c>
    </row>
    <row r="546" s="4" customFormat="1" ht="35.45" customHeight="1" spans="1:7">
      <c r="A546" s="21">
        <v>2080111</v>
      </c>
      <c r="B546" s="23" t="s">
        <v>524</v>
      </c>
      <c r="C546" s="24">
        <v>0</v>
      </c>
      <c r="D546" s="88"/>
      <c r="E546" s="89"/>
      <c r="F546" s="20" t="str">
        <f t="shared" si="16"/>
        <v>否</v>
      </c>
      <c r="G546" s="6" t="str">
        <f t="shared" si="17"/>
        <v>项</v>
      </c>
    </row>
    <row r="547" s="4" customFormat="1" ht="35.45" customHeight="1" spans="1:7">
      <c r="A547" s="21">
        <v>2080112</v>
      </c>
      <c r="B547" s="23" t="s">
        <v>525</v>
      </c>
      <c r="C547" s="24">
        <v>0</v>
      </c>
      <c r="D547" s="88"/>
      <c r="E547" s="89"/>
      <c r="F547" s="20" t="str">
        <f t="shared" si="16"/>
        <v>否</v>
      </c>
      <c r="G547" s="6" t="str">
        <f t="shared" si="17"/>
        <v>项</v>
      </c>
    </row>
    <row r="548" s="3" customFormat="1" ht="35.45" customHeight="1" spans="1:7">
      <c r="A548" s="21">
        <v>2080113</v>
      </c>
      <c r="B548" s="23" t="s">
        <v>228</v>
      </c>
      <c r="C548" s="24">
        <v>0</v>
      </c>
      <c r="D548" s="88"/>
      <c r="E548" s="89"/>
      <c r="F548" s="22" t="str">
        <f t="shared" si="16"/>
        <v>否</v>
      </c>
      <c r="G548" s="3" t="str">
        <f t="shared" si="17"/>
        <v>项</v>
      </c>
    </row>
    <row r="549" s="4" customFormat="1" ht="35.45" customHeight="1" spans="1:7">
      <c r="A549" s="21">
        <v>2080114</v>
      </c>
      <c r="B549" s="23" t="s">
        <v>229</v>
      </c>
      <c r="C549" s="24">
        <v>0</v>
      </c>
      <c r="D549" s="88"/>
      <c r="E549" s="89"/>
      <c r="F549" s="20" t="str">
        <f t="shared" si="16"/>
        <v>否</v>
      </c>
      <c r="G549" s="6" t="str">
        <f t="shared" si="17"/>
        <v>项</v>
      </c>
    </row>
    <row r="550" s="4" customFormat="1" ht="35.45" customHeight="1" spans="1:7">
      <c r="A550" s="21">
        <v>2080115</v>
      </c>
      <c r="B550" s="23" t="s">
        <v>230</v>
      </c>
      <c r="C550" s="24">
        <v>0</v>
      </c>
      <c r="D550" s="88"/>
      <c r="E550" s="89"/>
      <c r="F550" s="20" t="str">
        <f t="shared" si="16"/>
        <v>否</v>
      </c>
      <c r="G550" s="6" t="str">
        <f t="shared" si="17"/>
        <v>项</v>
      </c>
    </row>
    <row r="551" s="4" customFormat="1" ht="35.45" customHeight="1" spans="1:7">
      <c r="A551" s="21">
        <v>2080116</v>
      </c>
      <c r="B551" s="23" t="s">
        <v>231</v>
      </c>
      <c r="C551" s="24">
        <v>0</v>
      </c>
      <c r="D551" s="88"/>
      <c r="E551" s="89"/>
      <c r="F551" s="20" t="str">
        <f t="shared" si="16"/>
        <v>否</v>
      </c>
      <c r="G551" s="6" t="str">
        <f t="shared" si="17"/>
        <v>项</v>
      </c>
    </row>
    <row r="552" s="4" customFormat="1" ht="35.45" customHeight="1" spans="1:7">
      <c r="A552" s="21">
        <v>2080150</v>
      </c>
      <c r="B552" s="23" t="s">
        <v>172</v>
      </c>
      <c r="C552" s="24">
        <v>0</v>
      </c>
      <c r="D552" s="88"/>
      <c r="E552" s="89"/>
      <c r="F552" s="20" t="str">
        <f t="shared" si="16"/>
        <v>否</v>
      </c>
      <c r="G552" s="6" t="str">
        <f t="shared" si="17"/>
        <v>项</v>
      </c>
    </row>
    <row r="553" s="4" customFormat="1" ht="35.45" customHeight="1" spans="1:7">
      <c r="A553" s="21">
        <v>2080199</v>
      </c>
      <c r="B553" s="23" t="s">
        <v>526</v>
      </c>
      <c r="C553" s="24">
        <v>0</v>
      </c>
      <c r="D553" s="88"/>
      <c r="E553" s="89"/>
      <c r="F553" s="20" t="str">
        <f t="shared" si="16"/>
        <v>否</v>
      </c>
      <c r="G553" s="6" t="str">
        <f t="shared" si="17"/>
        <v>项</v>
      </c>
    </row>
    <row r="554" s="4" customFormat="1" ht="35.45" customHeight="1" spans="1:7">
      <c r="A554" s="17">
        <v>20802</v>
      </c>
      <c r="B554" s="18" t="s">
        <v>527</v>
      </c>
      <c r="C554" s="19">
        <f>SUM(C555:C561)</f>
        <v>0</v>
      </c>
      <c r="D554" s="86"/>
      <c r="E554" s="87"/>
      <c r="F554" s="20" t="str">
        <f t="shared" si="16"/>
        <v>否</v>
      </c>
      <c r="G554" s="6" t="str">
        <f t="shared" si="17"/>
        <v>款</v>
      </c>
    </row>
    <row r="555" s="4" customFormat="1" ht="35.45" customHeight="1" spans="1:7">
      <c r="A555" s="21">
        <v>2080201</v>
      </c>
      <c r="B555" s="23" t="s">
        <v>163</v>
      </c>
      <c r="C555" s="24">
        <v>0</v>
      </c>
      <c r="D555" s="88"/>
      <c r="E555" s="89"/>
      <c r="F555" s="20" t="str">
        <f t="shared" si="16"/>
        <v>否</v>
      </c>
      <c r="G555" s="6" t="str">
        <f t="shared" si="17"/>
        <v>项</v>
      </c>
    </row>
    <row r="556" s="5" customFormat="1" ht="35.45" customHeight="1" spans="1:7">
      <c r="A556" s="21">
        <v>2080202</v>
      </c>
      <c r="B556" s="23" t="s">
        <v>164</v>
      </c>
      <c r="C556" s="24">
        <v>0</v>
      </c>
      <c r="D556" s="88"/>
      <c r="E556" s="89"/>
      <c r="F556" s="22" t="str">
        <f t="shared" si="16"/>
        <v>否</v>
      </c>
      <c r="G556" s="3" t="str">
        <f t="shared" si="17"/>
        <v>项</v>
      </c>
    </row>
    <row r="557" s="4" customFormat="1" ht="35.45" customHeight="1" spans="1:7">
      <c r="A557" s="21">
        <v>2080203</v>
      </c>
      <c r="B557" s="23" t="s">
        <v>165</v>
      </c>
      <c r="C557" s="24">
        <v>0</v>
      </c>
      <c r="D557" s="88"/>
      <c r="E557" s="89"/>
      <c r="F557" s="20" t="str">
        <f t="shared" si="16"/>
        <v>否</v>
      </c>
      <c r="G557" s="6" t="str">
        <f t="shared" si="17"/>
        <v>项</v>
      </c>
    </row>
    <row r="558" s="3" customFormat="1" ht="35.45" customHeight="1" spans="1:7">
      <c r="A558" s="21">
        <v>2080206</v>
      </c>
      <c r="B558" s="23" t="s">
        <v>528</v>
      </c>
      <c r="C558" s="24">
        <v>0</v>
      </c>
      <c r="D558" s="88"/>
      <c r="E558" s="89"/>
      <c r="F558" s="22" t="str">
        <f t="shared" si="16"/>
        <v>否</v>
      </c>
      <c r="G558" s="3" t="str">
        <f t="shared" si="17"/>
        <v>项</v>
      </c>
    </row>
    <row r="559" s="4" customFormat="1" ht="35.45" customHeight="1" spans="1:7">
      <c r="A559" s="21">
        <v>2080207</v>
      </c>
      <c r="B559" s="23" t="s">
        <v>529</v>
      </c>
      <c r="C559" s="24">
        <v>0</v>
      </c>
      <c r="D559" s="88"/>
      <c r="E559" s="89"/>
      <c r="F559" s="20" t="str">
        <f t="shared" si="16"/>
        <v>否</v>
      </c>
      <c r="G559" s="6" t="str">
        <f t="shared" si="17"/>
        <v>项</v>
      </c>
    </row>
    <row r="560" s="4" customFormat="1" ht="35.45" customHeight="1" spans="1:7">
      <c r="A560" s="21">
        <v>2080208</v>
      </c>
      <c r="B560" s="23" t="s">
        <v>530</v>
      </c>
      <c r="C560" s="24">
        <v>0</v>
      </c>
      <c r="D560" s="88"/>
      <c r="E560" s="89"/>
      <c r="F560" s="20" t="str">
        <f t="shared" si="16"/>
        <v>否</v>
      </c>
      <c r="G560" s="6" t="str">
        <f t="shared" si="17"/>
        <v>项</v>
      </c>
    </row>
    <row r="561" s="4" customFormat="1" ht="35.45" customHeight="1" spans="1:7">
      <c r="A561" s="21">
        <v>2080299</v>
      </c>
      <c r="B561" s="23" t="s">
        <v>531</v>
      </c>
      <c r="C561" s="24">
        <v>0</v>
      </c>
      <c r="D561" s="88"/>
      <c r="E561" s="89"/>
      <c r="F561" s="20" t="str">
        <f t="shared" si="16"/>
        <v>否</v>
      </c>
      <c r="G561" s="6" t="str">
        <f t="shared" si="17"/>
        <v>项</v>
      </c>
    </row>
    <row r="562" s="4" customFormat="1" ht="35.45" customHeight="1" spans="1:7">
      <c r="A562" s="17">
        <v>20804</v>
      </c>
      <c r="B562" s="18" t="s">
        <v>532</v>
      </c>
      <c r="C562" s="19">
        <f>SUM(C563)</f>
        <v>0</v>
      </c>
      <c r="D562" s="86"/>
      <c r="E562" s="87"/>
      <c r="F562" s="20" t="str">
        <f t="shared" si="16"/>
        <v>否</v>
      </c>
      <c r="G562" s="6" t="str">
        <f t="shared" si="17"/>
        <v>款</v>
      </c>
    </row>
    <row r="563" s="4" customFormat="1" ht="35.45" customHeight="1" spans="1:7">
      <c r="A563" s="21">
        <v>2080402</v>
      </c>
      <c r="B563" s="23" t="s">
        <v>533</v>
      </c>
      <c r="C563" s="24">
        <v>0</v>
      </c>
      <c r="D563" s="88"/>
      <c r="E563" s="89"/>
      <c r="F563" s="20" t="str">
        <f t="shared" si="16"/>
        <v>否</v>
      </c>
      <c r="G563" s="6" t="str">
        <f t="shared" si="17"/>
        <v>项</v>
      </c>
    </row>
    <row r="564" s="4" customFormat="1" ht="35.45" customHeight="1" spans="1:7">
      <c r="A564" s="17">
        <v>20805</v>
      </c>
      <c r="B564" s="18" t="s">
        <v>534</v>
      </c>
      <c r="C564" s="19">
        <f>SUM(C565:C573)</f>
        <v>64</v>
      </c>
      <c r="D564" s="86">
        <v>20</v>
      </c>
      <c r="E564" s="87">
        <v>84</v>
      </c>
      <c r="F564" s="20" t="str">
        <f t="shared" si="16"/>
        <v>是</v>
      </c>
      <c r="G564" s="6" t="str">
        <f t="shared" si="17"/>
        <v>款</v>
      </c>
    </row>
    <row r="565" s="4" customFormat="1" ht="35.45" customHeight="1" spans="1:7">
      <c r="A565" s="21">
        <v>2080501</v>
      </c>
      <c r="B565" s="23" t="s">
        <v>535</v>
      </c>
      <c r="C565" s="24">
        <v>0</v>
      </c>
      <c r="D565" s="88"/>
      <c r="E565" s="89"/>
      <c r="F565" s="20" t="str">
        <f t="shared" si="16"/>
        <v>否</v>
      </c>
      <c r="G565" s="6" t="str">
        <f t="shared" si="17"/>
        <v>项</v>
      </c>
    </row>
    <row r="566" s="4" customFormat="1" ht="35.45" customHeight="1" spans="1:7">
      <c r="A566" s="21">
        <v>2080502</v>
      </c>
      <c r="B566" s="23" t="s">
        <v>536</v>
      </c>
      <c r="C566" s="24">
        <v>0</v>
      </c>
      <c r="D566" s="88"/>
      <c r="E566" s="89"/>
      <c r="F566" s="20" t="str">
        <f t="shared" si="16"/>
        <v>否</v>
      </c>
      <c r="G566" s="6" t="str">
        <f t="shared" si="17"/>
        <v>项</v>
      </c>
    </row>
    <row r="567" s="3" customFormat="1" ht="35.45" customHeight="1" spans="1:7">
      <c r="A567" s="21">
        <v>2080503</v>
      </c>
      <c r="B567" s="23" t="s">
        <v>537</v>
      </c>
      <c r="C567" s="24">
        <v>0</v>
      </c>
      <c r="D567" s="88"/>
      <c r="E567" s="89"/>
      <c r="F567" s="22" t="str">
        <f t="shared" si="16"/>
        <v>否</v>
      </c>
      <c r="G567" s="3" t="str">
        <f t="shared" si="17"/>
        <v>项</v>
      </c>
    </row>
    <row r="568" s="4" customFormat="1" ht="35.45" customHeight="1" spans="1:7">
      <c r="A568" s="21">
        <v>2080504</v>
      </c>
      <c r="B568" s="23" t="s">
        <v>538</v>
      </c>
      <c r="C568" s="24">
        <v>0</v>
      </c>
      <c r="D568" s="88"/>
      <c r="E568" s="89"/>
      <c r="F568" s="20" t="str">
        <f t="shared" si="16"/>
        <v>否</v>
      </c>
      <c r="G568" s="6" t="str">
        <f t="shared" si="17"/>
        <v>项</v>
      </c>
    </row>
    <row r="569" s="4" customFormat="1" ht="35.45" customHeight="1" spans="1:7">
      <c r="A569" s="21">
        <v>2080505</v>
      </c>
      <c r="B569" s="23" t="s">
        <v>539</v>
      </c>
      <c r="C569" s="24">
        <v>54</v>
      </c>
      <c r="D569" s="88"/>
      <c r="E569" s="89">
        <v>54</v>
      </c>
      <c r="F569" s="20" t="str">
        <f t="shared" si="16"/>
        <v>是</v>
      </c>
      <c r="G569" s="6" t="str">
        <f t="shared" si="17"/>
        <v>项</v>
      </c>
    </row>
    <row r="570" s="4" customFormat="1" ht="35.45" customHeight="1" spans="1:7">
      <c r="A570" s="21">
        <v>2080506</v>
      </c>
      <c r="B570" s="23" t="s">
        <v>540</v>
      </c>
      <c r="C570" s="24">
        <v>10</v>
      </c>
      <c r="D570" s="88">
        <v>20</v>
      </c>
      <c r="E570" s="89">
        <v>30</v>
      </c>
      <c r="F570" s="20" t="str">
        <f t="shared" si="16"/>
        <v>是</v>
      </c>
      <c r="G570" s="6" t="str">
        <f t="shared" si="17"/>
        <v>项</v>
      </c>
    </row>
    <row r="571" s="3" customFormat="1" ht="35.45" customHeight="1" spans="1:7">
      <c r="A571" s="21">
        <v>2080507</v>
      </c>
      <c r="B571" s="23" t="s">
        <v>541</v>
      </c>
      <c r="C571" s="24">
        <v>0</v>
      </c>
      <c r="D571" s="88"/>
      <c r="E571" s="89"/>
      <c r="F571" s="22" t="str">
        <f t="shared" si="16"/>
        <v>否</v>
      </c>
      <c r="G571" s="3" t="str">
        <f t="shared" si="17"/>
        <v>项</v>
      </c>
    </row>
    <row r="572" s="4" customFormat="1" ht="35.45" customHeight="1" spans="1:7">
      <c r="A572" s="21">
        <v>2080508</v>
      </c>
      <c r="B572" s="23" t="s">
        <v>542</v>
      </c>
      <c r="C572" s="24">
        <v>0</v>
      </c>
      <c r="D572" s="88"/>
      <c r="E572" s="89"/>
      <c r="F572" s="20" t="str">
        <f t="shared" si="16"/>
        <v>否</v>
      </c>
      <c r="G572" s="6" t="str">
        <f t="shared" si="17"/>
        <v>项</v>
      </c>
    </row>
    <row r="573" s="4" customFormat="1" ht="35.45" customHeight="1" spans="1:7">
      <c r="A573" s="21">
        <v>2080599</v>
      </c>
      <c r="B573" s="23" t="s">
        <v>543</v>
      </c>
      <c r="C573" s="24">
        <v>0</v>
      </c>
      <c r="D573" s="88"/>
      <c r="E573" s="89"/>
      <c r="F573" s="20" t="str">
        <f t="shared" si="16"/>
        <v>否</v>
      </c>
      <c r="G573" s="6" t="str">
        <f t="shared" si="17"/>
        <v>项</v>
      </c>
    </row>
    <row r="574" s="4" customFormat="1" ht="35.45" customHeight="1" spans="1:7">
      <c r="A574" s="17">
        <v>20806</v>
      </c>
      <c r="B574" s="18" t="s">
        <v>544</v>
      </c>
      <c r="C574" s="19">
        <f>SUM(C575:C577)</f>
        <v>0</v>
      </c>
      <c r="D574" s="86"/>
      <c r="E574" s="87"/>
      <c r="F574" s="20" t="str">
        <f t="shared" si="16"/>
        <v>否</v>
      </c>
      <c r="G574" s="6" t="str">
        <f t="shared" si="17"/>
        <v>款</v>
      </c>
    </row>
    <row r="575" s="4" customFormat="1" ht="35.45" customHeight="1" spans="1:7">
      <c r="A575" s="21">
        <v>2080601</v>
      </c>
      <c r="B575" s="23" t="s">
        <v>545</v>
      </c>
      <c r="C575" s="24">
        <v>0</v>
      </c>
      <c r="D575" s="88"/>
      <c r="E575" s="89"/>
      <c r="F575" s="20" t="str">
        <f t="shared" si="16"/>
        <v>否</v>
      </c>
      <c r="G575" s="6" t="str">
        <f t="shared" si="17"/>
        <v>项</v>
      </c>
    </row>
    <row r="576" s="4" customFormat="1" ht="35.45" customHeight="1" spans="1:7">
      <c r="A576" s="21">
        <v>2080602</v>
      </c>
      <c r="B576" s="23" t="s">
        <v>546</v>
      </c>
      <c r="C576" s="24">
        <v>0</v>
      </c>
      <c r="D576" s="88"/>
      <c r="E576" s="89"/>
      <c r="F576" s="20" t="str">
        <f t="shared" si="16"/>
        <v>否</v>
      </c>
      <c r="G576" s="6" t="str">
        <f t="shared" si="17"/>
        <v>项</v>
      </c>
    </row>
    <row r="577" s="4" customFormat="1" ht="35.45" customHeight="1" spans="1:7">
      <c r="A577" s="21">
        <v>2080699</v>
      </c>
      <c r="B577" s="23" t="s">
        <v>547</v>
      </c>
      <c r="C577" s="24">
        <v>0</v>
      </c>
      <c r="D577" s="88"/>
      <c r="E577" s="89"/>
      <c r="F577" s="20" t="str">
        <f t="shared" si="16"/>
        <v>否</v>
      </c>
      <c r="G577" s="6" t="str">
        <f t="shared" si="17"/>
        <v>项</v>
      </c>
    </row>
    <row r="578" s="4" customFormat="1" ht="35.45" customHeight="1" spans="1:7">
      <c r="A578" s="17">
        <v>20807</v>
      </c>
      <c r="B578" s="18" t="s">
        <v>548</v>
      </c>
      <c r="C578" s="19">
        <f>SUM(C579:C587)</f>
        <v>0</v>
      </c>
      <c r="D578" s="86"/>
      <c r="E578" s="87"/>
      <c r="F578" s="20" t="str">
        <f t="shared" si="16"/>
        <v>否</v>
      </c>
      <c r="G578" s="6" t="str">
        <f t="shared" si="17"/>
        <v>款</v>
      </c>
    </row>
    <row r="579" s="4" customFormat="1" ht="35.45" customHeight="1" spans="1:7">
      <c r="A579" s="21">
        <v>2080701</v>
      </c>
      <c r="B579" s="23" t="s">
        <v>549</v>
      </c>
      <c r="C579" s="24">
        <v>0</v>
      </c>
      <c r="D579" s="88"/>
      <c r="E579" s="89"/>
      <c r="F579" s="20" t="str">
        <f t="shared" si="16"/>
        <v>否</v>
      </c>
      <c r="G579" s="6" t="str">
        <f t="shared" si="17"/>
        <v>项</v>
      </c>
    </row>
    <row r="580" s="4" customFormat="1" ht="35.45" customHeight="1" spans="1:7">
      <c r="A580" s="21">
        <v>2080702</v>
      </c>
      <c r="B580" s="23" t="s">
        <v>550</v>
      </c>
      <c r="C580" s="24">
        <v>0</v>
      </c>
      <c r="D580" s="88"/>
      <c r="E580" s="89"/>
      <c r="F580" s="20" t="str">
        <f t="shared" ref="F580:F643" si="18">IF(LEN(A580)=3,"是",IF(B580&lt;&gt;"",IF(SUM(C580:C580)&lt;&gt;0,"是","否"),"是"))</f>
        <v>否</v>
      </c>
      <c r="G580" s="6" t="str">
        <f t="shared" ref="G580:G643" si="19">IF(LEN(A580)=3,"类",IF(LEN(A580)=5,"款","项"))</f>
        <v>项</v>
      </c>
    </row>
    <row r="581" s="3" customFormat="1" ht="35.45" customHeight="1" spans="1:7">
      <c r="A581" s="21">
        <v>2080704</v>
      </c>
      <c r="B581" s="23" t="s">
        <v>551</v>
      </c>
      <c r="C581" s="24">
        <v>0</v>
      </c>
      <c r="D581" s="88"/>
      <c r="E581" s="89"/>
      <c r="F581" s="22" t="str">
        <f t="shared" si="18"/>
        <v>否</v>
      </c>
      <c r="G581" s="3" t="str">
        <f t="shared" si="19"/>
        <v>项</v>
      </c>
    </row>
    <row r="582" s="4" customFormat="1" ht="35.45" customHeight="1" spans="1:7">
      <c r="A582" s="21">
        <v>2080705</v>
      </c>
      <c r="B582" s="23" t="s">
        <v>552</v>
      </c>
      <c r="C582" s="24">
        <v>0</v>
      </c>
      <c r="D582" s="88"/>
      <c r="E582" s="89"/>
      <c r="F582" s="20" t="str">
        <f t="shared" si="18"/>
        <v>否</v>
      </c>
      <c r="G582" s="6" t="str">
        <f t="shared" si="19"/>
        <v>项</v>
      </c>
    </row>
    <row r="583" s="4" customFormat="1" ht="35.45" customHeight="1" spans="1:7">
      <c r="A583" s="21">
        <v>2080709</v>
      </c>
      <c r="B583" s="23" t="s">
        <v>553</v>
      </c>
      <c r="C583" s="24">
        <v>0</v>
      </c>
      <c r="D583" s="88"/>
      <c r="E583" s="89"/>
      <c r="F583" s="20" t="str">
        <f t="shared" si="18"/>
        <v>否</v>
      </c>
      <c r="G583" s="6" t="str">
        <f t="shared" si="19"/>
        <v>项</v>
      </c>
    </row>
    <row r="584" s="4" customFormat="1" ht="35.45" customHeight="1" spans="1:7">
      <c r="A584" s="21">
        <v>2080711</v>
      </c>
      <c r="B584" s="23" t="s">
        <v>554</v>
      </c>
      <c r="C584" s="24">
        <v>0</v>
      </c>
      <c r="D584" s="88"/>
      <c r="E584" s="89"/>
      <c r="F584" s="20" t="str">
        <f t="shared" si="18"/>
        <v>否</v>
      </c>
      <c r="G584" s="6" t="str">
        <f t="shared" si="19"/>
        <v>项</v>
      </c>
    </row>
    <row r="585" s="4" customFormat="1" ht="35.45" customHeight="1" spans="1:7">
      <c r="A585" s="21">
        <v>2080712</v>
      </c>
      <c r="B585" s="23" t="s">
        <v>555</v>
      </c>
      <c r="C585" s="24">
        <v>0</v>
      </c>
      <c r="D585" s="88"/>
      <c r="E585" s="89"/>
      <c r="F585" s="20" t="str">
        <f t="shared" si="18"/>
        <v>否</v>
      </c>
      <c r="G585" s="6" t="str">
        <f t="shared" si="19"/>
        <v>项</v>
      </c>
    </row>
    <row r="586" s="4" customFormat="1" ht="35.45" customHeight="1" spans="1:7">
      <c r="A586" s="21">
        <v>2080713</v>
      </c>
      <c r="B586" s="23" t="s">
        <v>556</v>
      </c>
      <c r="C586" s="24">
        <v>0</v>
      </c>
      <c r="D586" s="88"/>
      <c r="E586" s="89"/>
      <c r="F586" s="20" t="str">
        <f t="shared" si="18"/>
        <v>否</v>
      </c>
      <c r="G586" s="6" t="str">
        <f t="shared" si="19"/>
        <v>项</v>
      </c>
    </row>
    <row r="587" s="4" customFormat="1" ht="35.45" customHeight="1" spans="1:7">
      <c r="A587" s="21">
        <v>2080799</v>
      </c>
      <c r="B587" s="23" t="s">
        <v>557</v>
      </c>
      <c r="C587" s="24">
        <v>0</v>
      </c>
      <c r="D587" s="88"/>
      <c r="E587" s="89"/>
      <c r="F587" s="20" t="str">
        <f t="shared" si="18"/>
        <v>否</v>
      </c>
      <c r="G587" s="6" t="str">
        <f t="shared" si="19"/>
        <v>项</v>
      </c>
    </row>
    <row r="588" s="4" customFormat="1" ht="35.45" customHeight="1" spans="1:7">
      <c r="A588" s="17">
        <v>20808</v>
      </c>
      <c r="B588" s="18" t="s">
        <v>558</v>
      </c>
      <c r="C588" s="19">
        <f>SUM(C589:C597)</f>
        <v>0</v>
      </c>
      <c r="D588" s="86"/>
      <c r="E588" s="87"/>
      <c r="F588" s="20" t="str">
        <f t="shared" si="18"/>
        <v>否</v>
      </c>
      <c r="G588" s="6" t="str">
        <f t="shared" si="19"/>
        <v>款</v>
      </c>
    </row>
    <row r="589" s="4" customFormat="1" ht="35.45" customHeight="1" spans="1:7">
      <c r="A589" s="21">
        <v>2080801</v>
      </c>
      <c r="B589" s="23" t="s">
        <v>559</v>
      </c>
      <c r="C589" s="24">
        <v>0</v>
      </c>
      <c r="D589" s="88"/>
      <c r="E589" s="89"/>
      <c r="F589" s="20" t="str">
        <f t="shared" si="18"/>
        <v>否</v>
      </c>
      <c r="G589" s="6" t="str">
        <f t="shared" si="19"/>
        <v>项</v>
      </c>
    </row>
    <row r="590" s="4" customFormat="1" ht="35.45" customHeight="1" spans="1:7">
      <c r="A590" s="21">
        <v>2080802</v>
      </c>
      <c r="B590" s="23" t="s">
        <v>560</v>
      </c>
      <c r="C590" s="24">
        <v>0</v>
      </c>
      <c r="D590" s="88"/>
      <c r="E590" s="89"/>
      <c r="F590" s="20" t="str">
        <f t="shared" si="18"/>
        <v>否</v>
      </c>
      <c r="G590" s="6" t="str">
        <f t="shared" si="19"/>
        <v>项</v>
      </c>
    </row>
    <row r="591" s="3" customFormat="1" ht="35.45" customHeight="1" spans="1:7">
      <c r="A591" s="21">
        <v>2080803</v>
      </c>
      <c r="B591" s="23" t="s">
        <v>561</v>
      </c>
      <c r="C591" s="24">
        <v>0</v>
      </c>
      <c r="D591" s="88"/>
      <c r="E591" s="89"/>
      <c r="F591" s="22" t="str">
        <f t="shared" si="18"/>
        <v>否</v>
      </c>
      <c r="G591" s="3" t="str">
        <f t="shared" si="19"/>
        <v>项</v>
      </c>
    </row>
    <row r="592" s="4" customFormat="1" ht="35.45" customHeight="1" spans="1:7">
      <c r="A592" s="21">
        <v>2080804</v>
      </c>
      <c r="B592" s="23" t="s">
        <v>562</v>
      </c>
      <c r="C592" s="24">
        <v>0</v>
      </c>
      <c r="D592" s="88"/>
      <c r="E592" s="89"/>
      <c r="F592" s="20" t="str">
        <f t="shared" si="18"/>
        <v>否</v>
      </c>
      <c r="G592" s="6" t="str">
        <f t="shared" si="19"/>
        <v>项</v>
      </c>
    </row>
    <row r="593" s="4" customFormat="1" ht="35.45" customHeight="1" spans="1:7">
      <c r="A593" s="21">
        <v>2080805</v>
      </c>
      <c r="B593" s="23" t="s">
        <v>563</v>
      </c>
      <c r="C593" s="24">
        <v>0</v>
      </c>
      <c r="D593" s="88"/>
      <c r="E593" s="89"/>
      <c r="F593" s="20" t="str">
        <f t="shared" si="18"/>
        <v>否</v>
      </c>
      <c r="G593" s="6" t="str">
        <f t="shared" si="19"/>
        <v>项</v>
      </c>
    </row>
    <row r="594" s="4" customFormat="1" ht="35.45" customHeight="1" spans="1:7">
      <c r="A594" s="27">
        <v>2080806</v>
      </c>
      <c r="B594" s="23" t="s">
        <v>564</v>
      </c>
      <c r="C594" s="24">
        <v>0</v>
      </c>
      <c r="D594" s="88"/>
      <c r="E594" s="89"/>
      <c r="F594" s="20" t="str">
        <f t="shared" si="18"/>
        <v>否</v>
      </c>
      <c r="G594" s="6" t="str">
        <f t="shared" si="19"/>
        <v>项</v>
      </c>
    </row>
    <row r="595" s="4" customFormat="1" ht="35.45" customHeight="1" spans="1:7">
      <c r="A595" s="27">
        <v>2080807</v>
      </c>
      <c r="B595" s="23" t="s">
        <v>565</v>
      </c>
      <c r="C595" s="24">
        <v>0</v>
      </c>
      <c r="D595" s="88"/>
      <c r="E595" s="89"/>
      <c r="F595" s="20" t="str">
        <f t="shared" si="18"/>
        <v>否</v>
      </c>
      <c r="G595" s="6" t="str">
        <f t="shared" si="19"/>
        <v>项</v>
      </c>
    </row>
    <row r="596" s="4" customFormat="1" ht="35.45" customHeight="1" spans="1:7">
      <c r="A596" s="27">
        <v>2080808</v>
      </c>
      <c r="B596" s="23" t="s">
        <v>566</v>
      </c>
      <c r="C596" s="24">
        <v>0</v>
      </c>
      <c r="D596" s="88"/>
      <c r="E596" s="89"/>
      <c r="F596" s="20" t="str">
        <f t="shared" si="18"/>
        <v>否</v>
      </c>
      <c r="G596" s="6" t="str">
        <f t="shared" si="19"/>
        <v>项</v>
      </c>
    </row>
    <row r="597" s="4" customFormat="1" ht="35.45" customHeight="1" spans="1:7">
      <c r="A597" s="27">
        <v>2080899</v>
      </c>
      <c r="B597" s="23" t="s">
        <v>567</v>
      </c>
      <c r="C597" s="24">
        <v>0</v>
      </c>
      <c r="D597" s="88"/>
      <c r="E597" s="89"/>
      <c r="F597" s="20" t="str">
        <f t="shared" si="18"/>
        <v>否</v>
      </c>
      <c r="G597" s="6" t="str">
        <f t="shared" si="19"/>
        <v>项</v>
      </c>
    </row>
    <row r="598" s="3" customFormat="1" ht="35.45" customHeight="1" spans="1:7">
      <c r="A598" s="28">
        <v>20809</v>
      </c>
      <c r="B598" s="29" t="s">
        <v>568</v>
      </c>
      <c r="C598" s="19">
        <f>SUM(C599:C604)</f>
        <v>0</v>
      </c>
      <c r="D598" s="86"/>
      <c r="E598" s="87"/>
      <c r="F598" s="22" t="str">
        <f t="shared" si="18"/>
        <v>否</v>
      </c>
      <c r="G598" s="3" t="str">
        <f t="shared" si="19"/>
        <v>款</v>
      </c>
    </row>
    <row r="599" s="4" customFormat="1" ht="35.45" customHeight="1" spans="1:7">
      <c r="A599" s="21">
        <v>2080901</v>
      </c>
      <c r="B599" s="30" t="s">
        <v>569</v>
      </c>
      <c r="C599" s="24">
        <v>0</v>
      </c>
      <c r="D599" s="88"/>
      <c r="E599" s="89"/>
      <c r="F599" s="20" t="str">
        <f t="shared" si="18"/>
        <v>否</v>
      </c>
      <c r="G599" s="6" t="str">
        <f t="shared" si="19"/>
        <v>项</v>
      </c>
    </row>
    <row r="600" s="4" customFormat="1" ht="35.45" customHeight="1" spans="1:7">
      <c r="A600" s="21">
        <v>2080902</v>
      </c>
      <c r="B600" s="30" t="s">
        <v>570</v>
      </c>
      <c r="C600" s="24">
        <v>0</v>
      </c>
      <c r="D600" s="88"/>
      <c r="E600" s="89"/>
      <c r="F600" s="20" t="str">
        <f t="shared" si="18"/>
        <v>否</v>
      </c>
      <c r="G600" s="6" t="str">
        <f t="shared" si="19"/>
        <v>项</v>
      </c>
    </row>
    <row r="601" s="4" customFormat="1" ht="35.45" customHeight="1" spans="1:7">
      <c r="A601" s="21">
        <v>2080903</v>
      </c>
      <c r="B601" s="30" t="s">
        <v>571</v>
      </c>
      <c r="C601" s="24">
        <v>0</v>
      </c>
      <c r="D601" s="88"/>
      <c r="E601" s="89"/>
      <c r="F601" s="20" t="str">
        <f t="shared" si="18"/>
        <v>否</v>
      </c>
      <c r="G601" s="6" t="str">
        <f t="shared" si="19"/>
        <v>项</v>
      </c>
    </row>
    <row r="602" s="4" customFormat="1" ht="35.45" customHeight="1" spans="1:7">
      <c r="A602" s="21">
        <v>2080904</v>
      </c>
      <c r="B602" s="30" t="s">
        <v>572</v>
      </c>
      <c r="C602" s="24">
        <v>0</v>
      </c>
      <c r="D602" s="88"/>
      <c r="E602" s="89"/>
      <c r="F602" s="20" t="str">
        <f t="shared" si="18"/>
        <v>否</v>
      </c>
      <c r="G602" s="6" t="str">
        <f t="shared" si="19"/>
        <v>项</v>
      </c>
    </row>
    <row r="603" s="4" customFormat="1" ht="35.45" customHeight="1" spans="1:7">
      <c r="A603" s="21">
        <v>2080905</v>
      </c>
      <c r="B603" s="30" t="s">
        <v>573</v>
      </c>
      <c r="C603" s="24">
        <v>0</v>
      </c>
      <c r="D603" s="88"/>
      <c r="E603" s="89"/>
      <c r="F603" s="20" t="str">
        <f t="shared" si="18"/>
        <v>否</v>
      </c>
      <c r="G603" s="6" t="str">
        <f t="shared" si="19"/>
        <v>项</v>
      </c>
    </row>
    <row r="604" s="4" customFormat="1" ht="35.45" customHeight="1" spans="1:7">
      <c r="A604" s="21">
        <v>2080999</v>
      </c>
      <c r="B604" s="30" t="s">
        <v>574</v>
      </c>
      <c r="C604" s="24">
        <v>0</v>
      </c>
      <c r="D604" s="88"/>
      <c r="E604" s="89"/>
      <c r="F604" s="20" t="str">
        <f t="shared" si="18"/>
        <v>否</v>
      </c>
      <c r="G604" s="6" t="str">
        <f t="shared" si="19"/>
        <v>项</v>
      </c>
    </row>
    <row r="605" s="4" customFormat="1" ht="35.45" customHeight="1" spans="1:7">
      <c r="A605" s="21">
        <v>20810</v>
      </c>
      <c r="B605" s="29" t="s">
        <v>575</v>
      </c>
      <c r="C605" s="19">
        <f>SUM(C606:C612)</f>
        <v>0</v>
      </c>
      <c r="D605" s="86"/>
      <c r="E605" s="87"/>
      <c r="F605" s="20" t="str">
        <f t="shared" si="18"/>
        <v>否</v>
      </c>
      <c r="G605" s="6" t="str">
        <f t="shared" si="19"/>
        <v>款</v>
      </c>
    </row>
    <row r="606" s="3" customFormat="1" ht="35.45" customHeight="1" spans="1:7">
      <c r="A606" s="21">
        <v>2081001</v>
      </c>
      <c r="B606" s="30" t="s">
        <v>576</v>
      </c>
      <c r="C606" s="24">
        <v>0</v>
      </c>
      <c r="D606" s="88"/>
      <c r="E606" s="89"/>
      <c r="F606" s="22" t="str">
        <f t="shared" si="18"/>
        <v>否</v>
      </c>
      <c r="G606" s="3" t="str">
        <f t="shared" si="19"/>
        <v>项</v>
      </c>
    </row>
    <row r="607" s="4" customFormat="1" ht="35.45" customHeight="1" spans="1:7">
      <c r="A607" s="21">
        <v>2081002</v>
      </c>
      <c r="B607" s="30" t="s">
        <v>577</v>
      </c>
      <c r="C607" s="24">
        <v>0</v>
      </c>
      <c r="D607" s="88"/>
      <c r="E607" s="89"/>
      <c r="F607" s="20" t="str">
        <f t="shared" si="18"/>
        <v>否</v>
      </c>
      <c r="G607" s="6" t="str">
        <f t="shared" si="19"/>
        <v>项</v>
      </c>
    </row>
    <row r="608" s="4" customFormat="1" ht="35.45" customHeight="1" spans="1:7">
      <c r="A608" s="21">
        <v>2081003</v>
      </c>
      <c r="B608" s="30" t="s">
        <v>578</v>
      </c>
      <c r="C608" s="24">
        <v>0</v>
      </c>
      <c r="D608" s="88"/>
      <c r="E608" s="89"/>
      <c r="F608" s="20" t="str">
        <f t="shared" si="18"/>
        <v>否</v>
      </c>
      <c r="G608" s="6" t="str">
        <f t="shared" si="19"/>
        <v>项</v>
      </c>
    </row>
    <row r="609" s="4" customFormat="1" ht="35.45" customHeight="1" spans="1:7">
      <c r="A609" s="21">
        <v>2081004</v>
      </c>
      <c r="B609" s="30" t="s">
        <v>579</v>
      </c>
      <c r="C609" s="24">
        <v>0</v>
      </c>
      <c r="D609" s="88"/>
      <c r="E609" s="89"/>
      <c r="F609" s="20" t="str">
        <f t="shared" si="18"/>
        <v>否</v>
      </c>
      <c r="G609" s="6" t="str">
        <f t="shared" si="19"/>
        <v>项</v>
      </c>
    </row>
    <row r="610" s="4" customFormat="1" ht="35.45" customHeight="1" spans="1:7">
      <c r="A610" s="21">
        <v>2081005</v>
      </c>
      <c r="B610" s="30" t="s">
        <v>580</v>
      </c>
      <c r="C610" s="24">
        <v>0</v>
      </c>
      <c r="D610" s="88"/>
      <c r="E610" s="89"/>
      <c r="F610" s="20" t="str">
        <f t="shared" si="18"/>
        <v>否</v>
      </c>
      <c r="G610" s="6" t="str">
        <f t="shared" si="19"/>
        <v>项</v>
      </c>
    </row>
    <row r="611" s="4" customFormat="1" ht="35.45" customHeight="1" spans="1:7">
      <c r="A611" s="21">
        <v>2081006</v>
      </c>
      <c r="B611" s="30" t="s">
        <v>581</v>
      </c>
      <c r="C611" s="24">
        <v>0</v>
      </c>
      <c r="D611" s="88"/>
      <c r="E611" s="89"/>
      <c r="F611" s="20" t="str">
        <f t="shared" si="18"/>
        <v>否</v>
      </c>
      <c r="G611" s="6" t="str">
        <f t="shared" si="19"/>
        <v>项</v>
      </c>
    </row>
    <row r="612" s="4" customFormat="1" ht="35.45" customHeight="1" spans="1:7">
      <c r="A612" s="21">
        <v>2081099</v>
      </c>
      <c r="B612" s="30" t="s">
        <v>582</v>
      </c>
      <c r="C612" s="24">
        <v>0</v>
      </c>
      <c r="D612" s="88"/>
      <c r="E612" s="89"/>
      <c r="F612" s="20" t="str">
        <f t="shared" si="18"/>
        <v>否</v>
      </c>
      <c r="G612" s="6" t="str">
        <f t="shared" si="19"/>
        <v>项</v>
      </c>
    </row>
    <row r="613" s="4" customFormat="1" ht="35.45" customHeight="1" spans="1:7">
      <c r="A613" s="17">
        <v>20811</v>
      </c>
      <c r="B613" s="29" t="s">
        <v>583</v>
      </c>
      <c r="C613" s="19">
        <f>SUM(C614:C621)</f>
        <v>0</v>
      </c>
      <c r="D613" s="86"/>
      <c r="E613" s="87"/>
      <c r="F613" s="20" t="str">
        <f t="shared" si="18"/>
        <v>否</v>
      </c>
      <c r="G613" s="6" t="str">
        <f t="shared" si="19"/>
        <v>款</v>
      </c>
    </row>
    <row r="614" s="4" customFormat="1" ht="35.45" customHeight="1" spans="1:7">
      <c r="A614" s="21">
        <v>2081101</v>
      </c>
      <c r="B614" s="30" t="s">
        <v>163</v>
      </c>
      <c r="C614" s="24">
        <v>0</v>
      </c>
      <c r="D614" s="88"/>
      <c r="E614" s="89"/>
      <c r="F614" s="20" t="str">
        <f t="shared" si="18"/>
        <v>否</v>
      </c>
      <c r="G614" s="6" t="str">
        <f t="shared" si="19"/>
        <v>项</v>
      </c>
    </row>
    <row r="615" s="3" customFormat="1" ht="35.45" customHeight="1" spans="1:7">
      <c r="A615" s="21">
        <v>2081102</v>
      </c>
      <c r="B615" s="30" t="s">
        <v>164</v>
      </c>
      <c r="C615" s="24">
        <v>0</v>
      </c>
      <c r="D615" s="88"/>
      <c r="E615" s="89"/>
      <c r="F615" s="22" t="str">
        <f t="shared" si="18"/>
        <v>否</v>
      </c>
      <c r="G615" s="3" t="str">
        <f t="shared" si="19"/>
        <v>项</v>
      </c>
    </row>
    <row r="616" s="4" customFormat="1" ht="35.45" customHeight="1" spans="1:7">
      <c r="A616" s="21">
        <v>2081103</v>
      </c>
      <c r="B616" s="30" t="s">
        <v>165</v>
      </c>
      <c r="C616" s="24">
        <v>0</v>
      </c>
      <c r="D616" s="88"/>
      <c r="E616" s="89"/>
      <c r="F616" s="20" t="str">
        <f t="shared" si="18"/>
        <v>否</v>
      </c>
      <c r="G616" s="6" t="str">
        <f t="shared" si="19"/>
        <v>项</v>
      </c>
    </row>
    <row r="617" s="4" customFormat="1" ht="35.45" customHeight="1" spans="1:7">
      <c r="A617" s="21">
        <v>2081104</v>
      </c>
      <c r="B617" s="23" t="s">
        <v>584</v>
      </c>
      <c r="C617" s="24">
        <v>0</v>
      </c>
      <c r="D617" s="88"/>
      <c r="E617" s="89"/>
      <c r="F617" s="20" t="str">
        <f t="shared" si="18"/>
        <v>否</v>
      </c>
      <c r="G617" s="6" t="str">
        <f t="shared" si="19"/>
        <v>项</v>
      </c>
    </row>
    <row r="618" s="4" customFormat="1" ht="35.45" customHeight="1" spans="1:7">
      <c r="A618" s="21">
        <v>2081105</v>
      </c>
      <c r="B618" s="23" t="s">
        <v>585</v>
      </c>
      <c r="C618" s="24">
        <v>0</v>
      </c>
      <c r="D618" s="88"/>
      <c r="E618" s="89"/>
      <c r="F618" s="20" t="str">
        <f t="shared" si="18"/>
        <v>否</v>
      </c>
      <c r="G618" s="6" t="str">
        <f t="shared" si="19"/>
        <v>项</v>
      </c>
    </row>
    <row r="619" s="4" customFormat="1" ht="35.45" customHeight="1" spans="1:7">
      <c r="A619" s="21">
        <v>2081106</v>
      </c>
      <c r="B619" s="23" t="s">
        <v>586</v>
      </c>
      <c r="C619" s="24">
        <v>0</v>
      </c>
      <c r="D619" s="88"/>
      <c r="E619" s="89"/>
      <c r="F619" s="20" t="str">
        <f t="shared" si="18"/>
        <v>否</v>
      </c>
      <c r="G619" s="6" t="str">
        <f t="shared" si="19"/>
        <v>项</v>
      </c>
    </row>
    <row r="620" s="3" customFormat="1" ht="35.45" customHeight="1" spans="1:7">
      <c r="A620" s="21">
        <v>2081107</v>
      </c>
      <c r="B620" s="23" t="s">
        <v>587</v>
      </c>
      <c r="C620" s="24">
        <v>0</v>
      </c>
      <c r="D620" s="88"/>
      <c r="E620" s="89"/>
      <c r="F620" s="22" t="str">
        <f t="shared" si="18"/>
        <v>否</v>
      </c>
      <c r="G620" s="3" t="str">
        <f t="shared" si="19"/>
        <v>项</v>
      </c>
    </row>
    <row r="621" s="4" customFormat="1" ht="35.45" customHeight="1" spans="1:7">
      <c r="A621" s="21">
        <v>2081199</v>
      </c>
      <c r="B621" s="23" t="s">
        <v>588</v>
      </c>
      <c r="C621" s="24">
        <v>0</v>
      </c>
      <c r="D621" s="88"/>
      <c r="E621" s="89"/>
      <c r="F621" s="20" t="str">
        <f t="shared" si="18"/>
        <v>否</v>
      </c>
      <c r="G621" s="6" t="str">
        <f t="shared" si="19"/>
        <v>项</v>
      </c>
    </row>
    <row r="622" s="4" customFormat="1" ht="35.45" customHeight="1" spans="1:7">
      <c r="A622" s="17">
        <v>20816</v>
      </c>
      <c r="B622" s="18" t="s">
        <v>589</v>
      </c>
      <c r="C622" s="19">
        <f>SUM(C623:C626)</f>
        <v>0</v>
      </c>
      <c r="D622" s="86"/>
      <c r="E622" s="87"/>
      <c r="F622" s="20" t="str">
        <f t="shared" si="18"/>
        <v>否</v>
      </c>
      <c r="G622" s="6" t="str">
        <f t="shared" si="19"/>
        <v>款</v>
      </c>
    </row>
    <row r="623" s="3" customFormat="1" ht="35.45" customHeight="1" spans="1:7">
      <c r="A623" s="21">
        <v>2081601</v>
      </c>
      <c r="B623" s="23" t="s">
        <v>163</v>
      </c>
      <c r="C623" s="24">
        <v>0</v>
      </c>
      <c r="D623" s="88"/>
      <c r="E623" s="89"/>
      <c r="F623" s="22" t="str">
        <f t="shared" si="18"/>
        <v>否</v>
      </c>
      <c r="G623" s="3" t="str">
        <f t="shared" si="19"/>
        <v>项</v>
      </c>
    </row>
    <row r="624" s="4" customFormat="1" ht="35.45" customHeight="1" spans="1:7">
      <c r="A624" s="21">
        <v>2081602</v>
      </c>
      <c r="B624" s="23" t="s">
        <v>164</v>
      </c>
      <c r="C624" s="24">
        <v>0</v>
      </c>
      <c r="D624" s="88"/>
      <c r="E624" s="89"/>
      <c r="F624" s="20" t="str">
        <f t="shared" si="18"/>
        <v>否</v>
      </c>
      <c r="G624" s="6" t="str">
        <f t="shared" si="19"/>
        <v>项</v>
      </c>
    </row>
    <row r="625" s="4" customFormat="1" ht="35.45" customHeight="1" spans="1:7">
      <c r="A625" s="21">
        <v>2081603</v>
      </c>
      <c r="B625" s="23" t="s">
        <v>165</v>
      </c>
      <c r="C625" s="24">
        <v>0</v>
      </c>
      <c r="D625" s="88"/>
      <c r="E625" s="89"/>
      <c r="F625" s="20" t="str">
        <f t="shared" si="18"/>
        <v>否</v>
      </c>
      <c r="G625" s="6" t="str">
        <f t="shared" si="19"/>
        <v>项</v>
      </c>
    </row>
    <row r="626" s="3" customFormat="1" ht="35.45" customHeight="1" spans="1:7">
      <c r="A626" s="21">
        <v>2081699</v>
      </c>
      <c r="B626" s="23" t="s">
        <v>590</v>
      </c>
      <c r="C626" s="24">
        <v>0</v>
      </c>
      <c r="D626" s="88"/>
      <c r="E626" s="89"/>
      <c r="F626" s="22" t="str">
        <f t="shared" si="18"/>
        <v>否</v>
      </c>
      <c r="G626" s="3" t="str">
        <f t="shared" si="19"/>
        <v>项</v>
      </c>
    </row>
    <row r="627" s="4" customFormat="1" ht="35.45" customHeight="1" spans="1:7">
      <c r="A627" s="17">
        <v>20819</v>
      </c>
      <c r="B627" s="18" t="s">
        <v>591</v>
      </c>
      <c r="C627" s="19">
        <f>SUM(C628:C629)</f>
        <v>0</v>
      </c>
      <c r="D627" s="86"/>
      <c r="E627" s="87"/>
      <c r="F627" s="20" t="str">
        <f t="shared" si="18"/>
        <v>否</v>
      </c>
      <c r="G627" s="6" t="str">
        <f t="shared" si="19"/>
        <v>款</v>
      </c>
    </row>
    <row r="628" s="4" customFormat="1" ht="35.45" customHeight="1" spans="1:7">
      <c r="A628" s="21">
        <v>2081901</v>
      </c>
      <c r="B628" s="23" t="s">
        <v>592</v>
      </c>
      <c r="C628" s="24">
        <v>0</v>
      </c>
      <c r="D628" s="88"/>
      <c r="E628" s="89"/>
      <c r="F628" s="20" t="str">
        <f t="shared" si="18"/>
        <v>否</v>
      </c>
      <c r="G628" s="6" t="str">
        <f t="shared" si="19"/>
        <v>项</v>
      </c>
    </row>
    <row r="629" s="5" customFormat="1" ht="35.45" customHeight="1" spans="1:7">
      <c r="A629" s="21">
        <v>2081902</v>
      </c>
      <c r="B629" s="23" t="s">
        <v>593</v>
      </c>
      <c r="C629" s="24">
        <v>0</v>
      </c>
      <c r="D629" s="88"/>
      <c r="E629" s="89"/>
      <c r="F629" s="22" t="str">
        <f t="shared" si="18"/>
        <v>否</v>
      </c>
      <c r="G629" s="3" t="str">
        <f t="shared" si="19"/>
        <v>项</v>
      </c>
    </row>
    <row r="630" s="4" customFormat="1" ht="35.45" customHeight="1" spans="1:7">
      <c r="A630" s="21">
        <v>20820</v>
      </c>
      <c r="B630" s="18" t="s">
        <v>594</v>
      </c>
      <c r="C630" s="19">
        <f>SUM(C631:C632)</f>
        <v>0</v>
      </c>
      <c r="D630" s="86"/>
      <c r="E630" s="87"/>
      <c r="F630" s="20" t="str">
        <f t="shared" si="18"/>
        <v>否</v>
      </c>
      <c r="G630" s="6" t="str">
        <f t="shared" si="19"/>
        <v>款</v>
      </c>
    </row>
    <row r="631" s="4" customFormat="1" ht="35.45" customHeight="1" spans="1:7">
      <c r="A631" s="21">
        <v>2082001</v>
      </c>
      <c r="B631" s="23" t="s">
        <v>595</v>
      </c>
      <c r="C631" s="24">
        <v>0</v>
      </c>
      <c r="D631" s="88"/>
      <c r="E631" s="89"/>
      <c r="F631" s="20" t="str">
        <f t="shared" si="18"/>
        <v>否</v>
      </c>
      <c r="G631" s="6" t="str">
        <f t="shared" si="19"/>
        <v>项</v>
      </c>
    </row>
    <row r="632" s="3" customFormat="1" ht="35.45" customHeight="1" spans="1:7">
      <c r="A632" s="21">
        <v>2082002</v>
      </c>
      <c r="B632" s="23" t="s">
        <v>596</v>
      </c>
      <c r="C632" s="24">
        <v>0</v>
      </c>
      <c r="D632" s="88"/>
      <c r="E632" s="89"/>
      <c r="F632" s="22" t="str">
        <f t="shared" si="18"/>
        <v>否</v>
      </c>
      <c r="G632" s="3" t="str">
        <f t="shared" si="19"/>
        <v>项</v>
      </c>
    </row>
    <row r="633" s="4" customFormat="1" ht="35.45" customHeight="1" spans="1:7">
      <c r="A633" s="21">
        <v>20821</v>
      </c>
      <c r="B633" s="18" t="s">
        <v>597</v>
      </c>
      <c r="C633" s="19">
        <f>SUM(C634:C635)</f>
        <v>0</v>
      </c>
      <c r="D633" s="86"/>
      <c r="E633" s="87"/>
      <c r="F633" s="20" t="str">
        <f t="shared" si="18"/>
        <v>否</v>
      </c>
      <c r="G633" s="6" t="str">
        <f t="shared" si="19"/>
        <v>款</v>
      </c>
    </row>
    <row r="634" s="4" customFormat="1" ht="35.45" customHeight="1" spans="1:7">
      <c r="A634" s="21">
        <v>2082101</v>
      </c>
      <c r="B634" s="23" t="s">
        <v>598</v>
      </c>
      <c r="C634" s="24">
        <v>0</v>
      </c>
      <c r="D634" s="88"/>
      <c r="E634" s="89"/>
      <c r="F634" s="20" t="str">
        <f t="shared" si="18"/>
        <v>否</v>
      </c>
      <c r="G634" s="6" t="str">
        <f t="shared" si="19"/>
        <v>项</v>
      </c>
    </row>
    <row r="635" s="3" customFormat="1" ht="35.45" customHeight="1" spans="1:7">
      <c r="A635" s="21">
        <v>2082102</v>
      </c>
      <c r="B635" s="23" t="s">
        <v>599</v>
      </c>
      <c r="C635" s="24">
        <v>0</v>
      </c>
      <c r="D635" s="88"/>
      <c r="E635" s="89"/>
      <c r="F635" s="22" t="str">
        <f t="shared" si="18"/>
        <v>否</v>
      </c>
      <c r="G635" s="3" t="str">
        <f t="shared" si="19"/>
        <v>项</v>
      </c>
    </row>
    <row r="636" s="4" customFormat="1" ht="35.45" customHeight="1" spans="1:7">
      <c r="A636" s="17">
        <v>20824</v>
      </c>
      <c r="B636" s="18" t="s">
        <v>600</v>
      </c>
      <c r="C636" s="19">
        <f>SUM(C637:C638)</f>
        <v>0</v>
      </c>
      <c r="D636" s="86"/>
      <c r="E636" s="87"/>
      <c r="F636" s="20" t="str">
        <f t="shared" si="18"/>
        <v>否</v>
      </c>
      <c r="G636" s="6" t="str">
        <f t="shared" si="19"/>
        <v>款</v>
      </c>
    </row>
    <row r="637" s="4" customFormat="1" ht="35.45" customHeight="1" spans="1:7">
      <c r="A637" s="21">
        <v>2082401</v>
      </c>
      <c r="B637" s="23" t="s">
        <v>601</v>
      </c>
      <c r="C637" s="24">
        <v>0</v>
      </c>
      <c r="D637" s="88"/>
      <c r="E637" s="89"/>
      <c r="F637" s="20" t="str">
        <f t="shared" si="18"/>
        <v>否</v>
      </c>
      <c r="G637" s="6" t="str">
        <f t="shared" si="19"/>
        <v>项</v>
      </c>
    </row>
    <row r="638" s="4" customFormat="1" ht="35.45" customHeight="1" spans="1:7">
      <c r="A638" s="21">
        <v>2082402</v>
      </c>
      <c r="B638" s="23" t="s">
        <v>602</v>
      </c>
      <c r="C638" s="24">
        <v>0</v>
      </c>
      <c r="D638" s="88"/>
      <c r="E638" s="89"/>
      <c r="F638" s="20" t="str">
        <f t="shared" si="18"/>
        <v>否</v>
      </c>
      <c r="G638" s="6" t="str">
        <f t="shared" si="19"/>
        <v>项</v>
      </c>
    </row>
    <row r="639" s="3" customFormat="1" ht="35.45" customHeight="1" spans="1:7">
      <c r="A639" s="17">
        <v>20825</v>
      </c>
      <c r="B639" s="18" t="s">
        <v>603</v>
      </c>
      <c r="C639" s="19">
        <f>SUM(C640:C641)</f>
        <v>0</v>
      </c>
      <c r="D639" s="86"/>
      <c r="E639" s="87"/>
      <c r="F639" s="22" t="str">
        <f t="shared" si="18"/>
        <v>否</v>
      </c>
      <c r="G639" s="3" t="str">
        <f t="shared" si="19"/>
        <v>款</v>
      </c>
    </row>
    <row r="640" s="4" customFormat="1" ht="35.45" customHeight="1" spans="1:7">
      <c r="A640" s="21">
        <v>2082501</v>
      </c>
      <c r="B640" s="23" t="s">
        <v>604</v>
      </c>
      <c r="C640" s="24">
        <v>0</v>
      </c>
      <c r="D640" s="88"/>
      <c r="E640" s="89"/>
      <c r="F640" s="20" t="str">
        <f t="shared" si="18"/>
        <v>否</v>
      </c>
      <c r="G640" s="6" t="str">
        <f t="shared" si="19"/>
        <v>项</v>
      </c>
    </row>
    <row r="641" s="4" customFormat="1" ht="35.45" customHeight="1" spans="1:7">
      <c r="A641" s="21">
        <v>2082502</v>
      </c>
      <c r="B641" s="23" t="s">
        <v>605</v>
      </c>
      <c r="C641" s="24">
        <v>0</v>
      </c>
      <c r="D641" s="88"/>
      <c r="E641" s="89"/>
      <c r="F641" s="20" t="str">
        <f t="shared" si="18"/>
        <v>否</v>
      </c>
      <c r="G641" s="6" t="str">
        <f t="shared" si="19"/>
        <v>项</v>
      </c>
    </row>
    <row r="642" s="4" customFormat="1" ht="35.45" customHeight="1" spans="1:7">
      <c r="A642" s="17">
        <v>20826</v>
      </c>
      <c r="B642" s="18" t="s">
        <v>606</v>
      </c>
      <c r="C642" s="19">
        <f>SUM(C643:C645)</f>
        <v>0</v>
      </c>
      <c r="D642" s="86"/>
      <c r="E642" s="87"/>
      <c r="F642" s="20" t="str">
        <f t="shared" si="18"/>
        <v>否</v>
      </c>
      <c r="G642" s="6" t="str">
        <f t="shared" si="19"/>
        <v>款</v>
      </c>
    </row>
    <row r="643" s="4" customFormat="1" ht="35.45" customHeight="1" spans="1:7">
      <c r="A643" s="21">
        <v>2082601</v>
      </c>
      <c r="B643" s="23" t="s">
        <v>607</v>
      </c>
      <c r="C643" s="24">
        <v>0</v>
      </c>
      <c r="D643" s="88"/>
      <c r="E643" s="89"/>
      <c r="F643" s="20" t="str">
        <f t="shared" si="18"/>
        <v>否</v>
      </c>
      <c r="G643" s="6" t="str">
        <f t="shared" si="19"/>
        <v>项</v>
      </c>
    </row>
    <row r="644" s="3" customFormat="1" ht="35.45" customHeight="1" spans="1:7">
      <c r="A644" s="21">
        <v>2082602</v>
      </c>
      <c r="B644" s="23" t="s">
        <v>608</v>
      </c>
      <c r="C644" s="24">
        <v>0</v>
      </c>
      <c r="D644" s="88"/>
      <c r="E644" s="89"/>
      <c r="F644" s="22" t="str">
        <f t="shared" ref="F644:F707" si="20">IF(LEN(A644)=3,"是",IF(B644&lt;&gt;"",IF(SUM(C644:C644)&lt;&gt;0,"是","否"),"是"))</f>
        <v>否</v>
      </c>
      <c r="G644" s="3" t="str">
        <f t="shared" ref="G644:G707" si="21">IF(LEN(A644)=3,"类",IF(LEN(A644)=5,"款","项"))</f>
        <v>项</v>
      </c>
    </row>
    <row r="645" s="4" customFormat="1" ht="35.45" customHeight="1" spans="1:7">
      <c r="A645" s="21">
        <v>2082699</v>
      </c>
      <c r="B645" s="23" t="s">
        <v>609</v>
      </c>
      <c r="C645" s="24">
        <v>0</v>
      </c>
      <c r="D645" s="88"/>
      <c r="E645" s="89"/>
      <c r="F645" s="20" t="str">
        <f t="shared" si="20"/>
        <v>否</v>
      </c>
      <c r="G645" s="6" t="str">
        <f t="shared" si="21"/>
        <v>项</v>
      </c>
    </row>
    <row r="646" s="4" customFormat="1" ht="35.45" customHeight="1" spans="1:7">
      <c r="A646" s="17">
        <v>20827</v>
      </c>
      <c r="B646" s="18" t="s">
        <v>610</v>
      </c>
      <c r="C646" s="19">
        <f>SUM(C647:C650)</f>
        <v>0</v>
      </c>
      <c r="D646" s="86"/>
      <c r="E646" s="87"/>
      <c r="F646" s="20" t="str">
        <f t="shared" si="20"/>
        <v>否</v>
      </c>
      <c r="G646" s="6" t="str">
        <f t="shared" si="21"/>
        <v>款</v>
      </c>
    </row>
    <row r="647" s="4" customFormat="1" ht="35.45" customHeight="1" spans="1:7">
      <c r="A647" s="21">
        <v>2082701</v>
      </c>
      <c r="B647" s="23" t="s">
        <v>611</v>
      </c>
      <c r="C647" s="24">
        <v>0</v>
      </c>
      <c r="D647" s="88"/>
      <c r="E647" s="89"/>
      <c r="F647" s="20" t="str">
        <f t="shared" si="20"/>
        <v>否</v>
      </c>
      <c r="G647" s="6" t="str">
        <f t="shared" si="21"/>
        <v>项</v>
      </c>
    </row>
    <row r="648" s="4" customFormat="1" ht="35.45" customHeight="1" spans="1:7">
      <c r="A648" s="21">
        <v>2082702</v>
      </c>
      <c r="B648" s="23" t="s">
        <v>612</v>
      </c>
      <c r="C648" s="24">
        <v>0</v>
      </c>
      <c r="D648" s="88"/>
      <c r="E648" s="89"/>
      <c r="F648" s="20" t="str">
        <f t="shared" si="20"/>
        <v>否</v>
      </c>
      <c r="G648" s="6" t="str">
        <f t="shared" si="21"/>
        <v>项</v>
      </c>
    </row>
    <row r="649" s="4" customFormat="1" ht="35.45" customHeight="1" spans="1:7">
      <c r="A649" s="21">
        <v>2082703</v>
      </c>
      <c r="B649" s="23" t="s">
        <v>613</v>
      </c>
      <c r="C649" s="24">
        <v>0</v>
      </c>
      <c r="D649" s="88"/>
      <c r="E649" s="89"/>
      <c r="F649" s="20" t="str">
        <f t="shared" si="20"/>
        <v>否</v>
      </c>
      <c r="G649" s="6" t="str">
        <f t="shared" si="21"/>
        <v>项</v>
      </c>
    </row>
    <row r="650" s="4" customFormat="1" ht="35.45" customHeight="1" spans="1:7">
      <c r="A650" s="21">
        <v>2082799</v>
      </c>
      <c r="B650" s="23" t="s">
        <v>614</v>
      </c>
      <c r="C650" s="24">
        <v>0</v>
      </c>
      <c r="D650" s="88"/>
      <c r="E650" s="89"/>
      <c r="F650" s="20" t="str">
        <f t="shared" si="20"/>
        <v>否</v>
      </c>
      <c r="G650" s="6" t="str">
        <f t="shared" si="21"/>
        <v>项</v>
      </c>
    </row>
    <row r="651" s="4" customFormat="1" ht="35.45" customHeight="1" spans="1:7">
      <c r="A651" s="17">
        <v>20828</v>
      </c>
      <c r="B651" s="29" t="s">
        <v>615</v>
      </c>
      <c r="C651" s="19">
        <f>SUM(C652:C658)</f>
        <v>0</v>
      </c>
      <c r="D651" s="86"/>
      <c r="E651" s="87"/>
      <c r="F651" s="20" t="str">
        <f t="shared" si="20"/>
        <v>否</v>
      </c>
      <c r="G651" s="6" t="str">
        <f t="shared" si="21"/>
        <v>款</v>
      </c>
    </row>
    <row r="652" s="3" customFormat="1" ht="35.45" customHeight="1" spans="1:7">
      <c r="A652" s="21">
        <v>2082801</v>
      </c>
      <c r="B652" s="23" t="s">
        <v>163</v>
      </c>
      <c r="C652" s="24">
        <v>0</v>
      </c>
      <c r="D652" s="88"/>
      <c r="E652" s="89"/>
      <c r="F652" s="22" t="str">
        <f t="shared" si="20"/>
        <v>否</v>
      </c>
      <c r="G652" s="3" t="str">
        <f t="shared" si="21"/>
        <v>项</v>
      </c>
    </row>
    <row r="653" s="4" customFormat="1" ht="35.45" customHeight="1" spans="1:7">
      <c r="A653" s="21">
        <v>2082802</v>
      </c>
      <c r="B653" s="23" t="s">
        <v>164</v>
      </c>
      <c r="C653" s="24">
        <v>0</v>
      </c>
      <c r="D653" s="88"/>
      <c r="E653" s="89"/>
      <c r="F653" s="20" t="str">
        <f t="shared" si="20"/>
        <v>否</v>
      </c>
      <c r="G653" s="6" t="str">
        <f t="shared" si="21"/>
        <v>项</v>
      </c>
    </row>
    <row r="654" s="4" customFormat="1" ht="35.45" customHeight="1" spans="1:7">
      <c r="A654" s="21">
        <v>2082803</v>
      </c>
      <c r="B654" s="23" t="s">
        <v>165</v>
      </c>
      <c r="C654" s="24">
        <v>0</v>
      </c>
      <c r="D654" s="88"/>
      <c r="E654" s="89"/>
      <c r="F654" s="20" t="str">
        <f t="shared" si="20"/>
        <v>否</v>
      </c>
      <c r="G654" s="6" t="str">
        <f t="shared" si="21"/>
        <v>项</v>
      </c>
    </row>
    <row r="655" s="3" customFormat="1" ht="35.45" customHeight="1" spans="1:7">
      <c r="A655" s="21">
        <v>2082804</v>
      </c>
      <c r="B655" s="23" t="s">
        <v>616</v>
      </c>
      <c r="C655" s="24">
        <v>0</v>
      </c>
      <c r="D655" s="88"/>
      <c r="E655" s="89"/>
      <c r="F655" s="22" t="str">
        <f t="shared" si="20"/>
        <v>否</v>
      </c>
      <c r="G655" s="3" t="str">
        <f t="shared" si="21"/>
        <v>项</v>
      </c>
    </row>
    <row r="656" s="4" customFormat="1" ht="35.45" customHeight="1" spans="1:7">
      <c r="A656" s="21">
        <v>2082805</v>
      </c>
      <c r="B656" s="23" t="s">
        <v>617</v>
      </c>
      <c r="C656" s="24">
        <v>0</v>
      </c>
      <c r="D656" s="88"/>
      <c r="E656" s="89"/>
      <c r="F656" s="20" t="str">
        <f t="shared" si="20"/>
        <v>否</v>
      </c>
      <c r="G656" s="6" t="str">
        <f t="shared" si="21"/>
        <v>项</v>
      </c>
    </row>
    <row r="657" ht="35.45" customHeight="1" spans="1:7">
      <c r="A657" s="21">
        <v>2082850</v>
      </c>
      <c r="B657" s="23" t="s">
        <v>172</v>
      </c>
      <c r="C657" s="24">
        <v>0</v>
      </c>
      <c r="D657" s="88"/>
      <c r="E657" s="89"/>
      <c r="F657" s="20" t="str">
        <f t="shared" si="20"/>
        <v>否</v>
      </c>
      <c r="G657" s="6" t="str">
        <f t="shared" si="21"/>
        <v>项</v>
      </c>
    </row>
    <row r="658" s="3" customFormat="1" ht="35.45" customHeight="1" spans="1:7">
      <c r="A658" s="21">
        <v>2082899</v>
      </c>
      <c r="B658" s="23" t="s">
        <v>618</v>
      </c>
      <c r="C658" s="24">
        <v>0</v>
      </c>
      <c r="D658" s="88"/>
      <c r="E658" s="89"/>
      <c r="F658" s="22" t="str">
        <f t="shared" si="20"/>
        <v>否</v>
      </c>
      <c r="G658" s="3" t="str">
        <f t="shared" si="21"/>
        <v>项</v>
      </c>
    </row>
    <row r="659" s="4" customFormat="1" ht="35.45" customHeight="1" spans="1:7">
      <c r="A659" s="17">
        <v>20830</v>
      </c>
      <c r="B659" s="18" t="s">
        <v>619</v>
      </c>
      <c r="C659" s="19">
        <f>SUM(C660:C661)</f>
        <v>0</v>
      </c>
      <c r="D659" s="86"/>
      <c r="E659" s="87"/>
      <c r="F659" s="20" t="str">
        <f t="shared" si="20"/>
        <v>否</v>
      </c>
      <c r="G659" s="6" t="str">
        <f t="shared" si="21"/>
        <v>款</v>
      </c>
    </row>
    <row r="660" s="4" customFormat="1" ht="35.45" customHeight="1" spans="1:7">
      <c r="A660" s="21">
        <v>2083001</v>
      </c>
      <c r="B660" s="23" t="s">
        <v>620</v>
      </c>
      <c r="C660" s="24">
        <v>0</v>
      </c>
      <c r="D660" s="88"/>
      <c r="E660" s="89"/>
      <c r="F660" s="20" t="str">
        <f t="shared" si="20"/>
        <v>否</v>
      </c>
      <c r="G660" s="6" t="str">
        <f t="shared" si="21"/>
        <v>项</v>
      </c>
    </row>
    <row r="661" s="4" customFormat="1" ht="35.45" customHeight="1" spans="1:7">
      <c r="A661" s="21">
        <v>2083099</v>
      </c>
      <c r="B661" s="23" t="s">
        <v>621</v>
      </c>
      <c r="C661" s="24">
        <v>0</v>
      </c>
      <c r="D661" s="88"/>
      <c r="E661" s="89"/>
      <c r="F661" s="20" t="str">
        <f t="shared" si="20"/>
        <v>否</v>
      </c>
      <c r="G661" s="6" t="str">
        <f t="shared" si="21"/>
        <v>项</v>
      </c>
    </row>
    <row r="662" s="4" customFormat="1" ht="35.45" customHeight="1" spans="1:7">
      <c r="A662" s="17">
        <v>20899</v>
      </c>
      <c r="B662" s="18" t="s">
        <v>622</v>
      </c>
      <c r="C662" s="19">
        <f>SUM(C663)</f>
        <v>0</v>
      </c>
      <c r="D662" s="86"/>
      <c r="E662" s="87"/>
      <c r="F662" s="20" t="str">
        <f t="shared" si="20"/>
        <v>否</v>
      </c>
      <c r="G662" s="6" t="str">
        <f t="shared" si="21"/>
        <v>款</v>
      </c>
    </row>
    <row r="663" s="3" customFormat="1" ht="35.45" customHeight="1" spans="1:7">
      <c r="A663" s="21">
        <v>2089999</v>
      </c>
      <c r="B663" s="23" t="s">
        <v>623</v>
      </c>
      <c r="C663" s="24">
        <v>0</v>
      </c>
      <c r="D663" s="88"/>
      <c r="E663" s="89"/>
      <c r="F663" s="22" t="str">
        <f t="shared" si="20"/>
        <v>否</v>
      </c>
      <c r="G663" s="3" t="str">
        <f t="shared" si="21"/>
        <v>项</v>
      </c>
    </row>
    <row r="664" s="4" customFormat="1" ht="35.45" customHeight="1" spans="1:7">
      <c r="A664" s="17">
        <v>210</v>
      </c>
      <c r="B664" s="18" t="s">
        <v>102</v>
      </c>
      <c r="C664" s="19">
        <f>SUM(C665,C670,C685,C689,C701,C704,C708,C713,C717,C721,C724,C733,C735)</f>
        <v>79</v>
      </c>
      <c r="D664" s="19">
        <f>SUM(D665,D670,D685,D689,D701,D704,D708,D713,D717,D721,D724,D733,D735)</f>
        <v>0</v>
      </c>
      <c r="E664" s="19">
        <f>SUM(E665,E670,E685,E689,E701,E704,E708,E713,E717,E721,E724,E733,E735)</f>
        <v>79</v>
      </c>
      <c r="F664" s="20" t="str">
        <f t="shared" si="20"/>
        <v>是</v>
      </c>
      <c r="G664" s="6" t="str">
        <f t="shared" si="21"/>
        <v>类</v>
      </c>
    </row>
    <row r="665" s="4" customFormat="1" ht="35.45" customHeight="1" spans="1:7">
      <c r="A665" s="17">
        <v>21001</v>
      </c>
      <c r="B665" s="18" t="s">
        <v>624</v>
      </c>
      <c r="C665" s="19">
        <f>SUM(C666:C669)</f>
        <v>0</v>
      </c>
      <c r="D665" s="86"/>
      <c r="E665" s="87"/>
      <c r="F665" s="20" t="str">
        <f t="shared" si="20"/>
        <v>否</v>
      </c>
      <c r="G665" s="6" t="str">
        <f t="shared" si="21"/>
        <v>款</v>
      </c>
    </row>
    <row r="666" s="4" customFormat="1" ht="35.45" customHeight="1" spans="1:7">
      <c r="A666" s="21">
        <v>2100101</v>
      </c>
      <c r="B666" s="23" t="s">
        <v>163</v>
      </c>
      <c r="C666" s="24">
        <v>0</v>
      </c>
      <c r="D666" s="88"/>
      <c r="E666" s="89"/>
      <c r="F666" s="20" t="str">
        <f t="shared" si="20"/>
        <v>否</v>
      </c>
      <c r="G666" s="6" t="str">
        <f t="shared" si="21"/>
        <v>项</v>
      </c>
    </row>
    <row r="667" s="4" customFormat="1" ht="35.45" customHeight="1" spans="1:7">
      <c r="A667" s="21">
        <v>2100102</v>
      </c>
      <c r="B667" s="23" t="s">
        <v>164</v>
      </c>
      <c r="C667" s="24">
        <v>0</v>
      </c>
      <c r="D667" s="88"/>
      <c r="E667" s="89"/>
      <c r="F667" s="20" t="str">
        <f t="shared" si="20"/>
        <v>否</v>
      </c>
      <c r="G667" s="6" t="str">
        <f t="shared" si="21"/>
        <v>项</v>
      </c>
    </row>
    <row r="668" s="4" customFormat="1" ht="35.45" customHeight="1" spans="1:7">
      <c r="A668" s="21">
        <v>2100103</v>
      </c>
      <c r="B668" s="23" t="s">
        <v>165</v>
      </c>
      <c r="C668" s="24">
        <v>0</v>
      </c>
      <c r="D668" s="88"/>
      <c r="E668" s="89"/>
      <c r="F668" s="20" t="str">
        <f t="shared" si="20"/>
        <v>否</v>
      </c>
      <c r="G668" s="6" t="str">
        <f t="shared" si="21"/>
        <v>项</v>
      </c>
    </row>
    <row r="669" s="4" customFormat="1" ht="35.45" customHeight="1" spans="1:7">
      <c r="A669" s="21">
        <v>2100199</v>
      </c>
      <c r="B669" s="23" t="s">
        <v>625</v>
      </c>
      <c r="C669" s="24">
        <v>0</v>
      </c>
      <c r="D669" s="88"/>
      <c r="E669" s="89"/>
      <c r="F669" s="20" t="str">
        <f t="shared" si="20"/>
        <v>否</v>
      </c>
      <c r="G669" s="6" t="str">
        <f t="shared" si="21"/>
        <v>项</v>
      </c>
    </row>
    <row r="670" s="4" customFormat="1" ht="35.45" customHeight="1" spans="1:7">
      <c r="A670" s="17">
        <v>21002</v>
      </c>
      <c r="B670" s="18" t="s">
        <v>626</v>
      </c>
      <c r="C670" s="19">
        <f>SUM(C671:C684)</f>
        <v>0</v>
      </c>
      <c r="D670" s="86"/>
      <c r="E670" s="87"/>
      <c r="F670" s="20" t="str">
        <f t="shared" si="20"/>
        <v>否</v>
      </c>
      <c r="G670" s="6" t="str">
        <f t="shared" si="21"/>
        <v>款</v>
      </c>
    </row>
    <row r="671" s="4" customFormat="1" ht="35.45" customHeight="1" spans="1:7">
      <c r="A671" s="21">
        <v>2100201</v>
      </c>
      <c r="B671" s="23" t="s">
        <v>627</v>
      </c>
      <c r="C671" s="24">
        <v>0</v>
      </c>
      <c r="D671" s="88"/>
      <c r="E671" s="89"/>
      <c r="F671" s="20" t="str">
        <f t="shared" si="20"/>
        <v>否</v>
      </c>
      <c r="G671" s="6" t="str">
        <f t="shared" si="21"/>
        <v>项</v>
      </c>
    </row>
    <row r="672" s="4" customFormat="1" ht="35.45" customHeight="1" spans="1:7">
      <c r="A672" s="21">
        <v>2100202</v>
      </c>
      <c r="B672" s="23" t="s">
        <v>628</v>
      </c>
      <c r="C672" s="24">
        <v>0</v>
      </c>
      <c r="D672" s="88"/>
      <c r="E672" s="89"/>
      <c r="F672" s="20" t="str">
        <f t="shared" si="20"/>
        <v>否</v>
      </c>
      <c r="G672" s="6" t="str">
        <f t="shared" si="21"/>
        <v>项</v>
      </c>
    </row>
    <row r="673" s="4" customFormat="1" ht="35.45" customHeight="1" spans="1:7">
      <c r="A673" s="21">
        <v>2100203</v>
      </c>
      <c r="B673" s="23" t="s">
        <v>629</v>
      </c>
      <c r="C673" s="24">
        <v>0</v>
      </c>
      <c r="D673" s="88"/>
      <c r="E673" s="89"/>
      <c r="F673" s="20" t="str">
        <f t="shared" si="20"/>
        <v>否</v>
      </c>
      <c r="G673" s="6" t="str">
        <f t="shared" si="21"/>
        <v>项</v>
      </c>
    </row>
    <row r="674" s="4" customFormat="1" ht="35.45" customHeight="1" spans="1:7">
      <c r="A674" s="21">
        <v>2100204</v>
      </c>
      <c r="B674" s="23" t="s">
        <v>630</v>
      </c>
      <c r="C674" s="24">
        <v>0</v>
      </c>
      <c r="D674" s="88"/>
      <c r="E674" s="89"/>
      <c r="F674" s="20" t="str">
        <f t="shared" si="20"/>
        <v>否</v>
      </c>
      <c r="G674" s="6" t="str">
        <f t="shared" si="21"/>
        <v>项</v>
      </c>
    </row>
    <row r="675" s="4" customFormat="1" ht="35.45" customHeight="1" spans="1:7">
      <c r="A675" s="21">
        <v>2100205</v>
      </c>
      <c r="B675" s="23" t="s">
        <v>631</v>
      </c>
      <c r="C675" s="24">
        <v>0</v>
      </c>
      <c r="D675" s="88"/>
      <c r="E675" s="89"/>
      <c r="F675" s="20" t="str">
        <f t="shared" si="20"/>
        <v>否</v>
      </c>
      <c r="G675" s="6" t="str">
        <f t="shared" si="21"/>
        <v>项</v>
      </c>
    </row>
    <row r="676" s="4" customFormat="1" ht="35.45" customHeight="1" spans="1:7">
      <c r="A676" s="21">
        <v>2100206</v>
      </c>
      <c r="B676" s="23" t="s">
        <v>632</v>
      </c>
      <c r="C676" s="24">
        <v>0</v>
      </c>
      <c r="D676" s="88"/>
      <c r="E676" s="89"/>
      <c r="F676" s="20" t="str">
        <f t="shared" si="20"/>
        <v>否</v>
      </c>
      <c r="G676" s="6" t="str">
        <f t="shared" si="21"/>
        <v>项</v>
      </c>
    </row>
    <row r="677" s="4" customFormat="1" ht="35.45" customHeight="1" spans="1:7">
      <c r="A677" s="21">
        <v>2100207</v>
      </c>
      <c r="B677" s="23" t="s">
        <v>633</v>
      </c>
      <c r="C677" s="24">
        <v>0</v>
      </c>
      <c r="D677" s="88"/>
      <c r="E677" s="89"/>
      <c r="F677" s="20" t="str">
        <f t="shared" si="20"/>
        <v>否</v>
      </c>
      <c r="G677" s="6" t="str">
        <f t="shared" si="21"/>
        <v>项</v>
      </c>
    </row>
    <row r="678" s="3" customFormat="1" ht="35.45" customHeight="1" spans="1:7">
      <c r="A678" s="21">
        <v>2100208</v>
      </c>
      <c r="B678" s="23" t="s">
        <v>634</v>
      </c>
      <c r="C678" s="24">
        <v>0</v>
      </c>
      <c r="D678" s="88"/>
      <c r="E678" s="89"/>
      <c r="F678" s="22" t="str">
        <f t="shared" si="20"/>
        <v>否</v>
      </c>
      <c r="G678" s="3" t="str">
        <f t="shared" si="21"/>
        <v>项</v>
      </c>
    </row>
    <row r="679" s="4" customFormat="1" ht="35.45" customHeight="1" spans="1:7">
      <c r="A679" s="31">
        <v>2100209</v>
      </c>
      <c r="B679" s="23" t="s">
        <v>635</v>
      </c>
      <c r="C679" s="24">
        <v>0</v>
      </c>
      <c r="D679" s="88"/>
      <c r="E679" s="89"/>
      <c r="F679" s="20" t="str">
        <f t="shared" si="20"/>
        <v>否</v>
      </c>
      <c r="G679" s="6" t="str">
        <f t="shared" si="21"/>
        <v>项</v>
      </c>
    </row>
    <row r="680" s="4" customFormat="1" ht="35.45" customHeight="1" spans="1:7">
      <c r="A680" s="21">
        <v>2100210</v>
      </c>
      <c r="B680" s="23" t="s">
        <v>636</v>
      </c>
      <c r="C680" s="24">
        <v>0</v>
      </c>
      <c r="D680" s="88"/>
      <c r="E680" s="89"/>
      <c r="F680" s="20" t="str">
        <f t="shared" si="20"/>
        <v>否</v>
      </c>
      <c r="G680" s="6" t="str">
        <f t="shared" si="21"/>
        <v>项</v>
      </c>
    </row>
    <row r="681" s="4" customFormat="1" ht="35.45" customHeight="1" spans="1:7">
      <c r="A681" s="21">
        <v>2100211</v>
      </c>
      <c r="B681" s="23" t="s">
        <v>637</v>
      </c>
      <c r="C681" s="24">
        <v>0</v>
      </c>
      <c r="D681" s="88"/>
      <c r="E681" s="89"/>
      <c r="F681" s="20" t="str">
        <f t="shared" si="20"/>
        <v>否</v>
      </c>
      <c r="G681" s="6" t="str">
        <f t="shared" si="21"/>
        <v>项</v>
      </c>
    </row>
    <row r="682" s="3" customFormat="1" ht="35.45" customHeight="1" spans="1:7">
      <c r="A682" s="21">
        <v>2100212</v>
      </c>
      <c r="B682" s="23" t="s">
        <v>638</v>
      </c>
      <c r="C682" s="24">
        <v>0</v>
      </c>
      <c r="D682" s="88"/>
      <c r="E682" s="89"/>
      <c r="F682" s="22" t="str">
        <f t="shared" si="20"/>
        <v>否</v>
      </c>
      <c r="G682" s="3" t="str">
        <f t="shared" si="21"/>
        <v>项</v>
      </c>
    </row>
    <row r="683" s="4" customFormat="1" ht="35.45" customHeight="1" spans="1:7">
      <c r="A683" s="21">
        <v>2100213</v>
      </c>
      <c r="B683" s="23" t="s">
        <v>639</v>
      </c>
      <c r="C683" s="24">
        <v>0</v>
      </c>
      <c r="D683" s="88"/>
      <c r="E683" s="89"/>
      <c r="F683" s="20" t="str">
        <f t="shared" si="20"/>
        <v>否</v>
      </c>
      <c r="G683" s="6" t="str">
        <f t="shared" si="21"/>
        <v>项</v>
      </c>
    </row>
    <row r="684" s="4" customFormat="1" ht="35.45" customHeight="1" spans="1:7">
      <c r="A684" s="21">
        <v>2100299</v>
      </c>
      <c r="B684" s="23" t="s">
        <v>640</v>
      </c>
      <c r="C684" s="24">
        <v>0</v>
      </c>
      <c r="D684" s="88"/>
      <c r="E684" s="89"/>
      <c r="F684" s="20" t="str">
        <f t="shared" si="20"/>
        <v>否</v>
      </c>
      <c r="G684" s="6" t="str">
        <f t="shared" si="21"/>
        <v>项</v>
      </c>
    </row>
    <row r="685" s="4" customFormat="1" ht="35.45" customHeight="1" spans="1:7">
      <c r="A685" s="17">
        <v>21003</v>
      </c>
      <c r="B685" s="18" t="s">
        <v>641</v>
      </c>
      <c r="C685" s="19">
        <f>SUM(C686:C688)</f>
        <v>0</v>
      </c>
      <c r="D685" s="86"/>
      <c r="E685" s="87"/>
      <c r="F685" s="20" t="str">
        <f t="shared" si="20"/>
        <v>否</v>
      </c>
      <c r="G685" s="6" t="str">
        <f t="shared" si="21"/>
        <v>款</v>
      </c>
    </row>
    <row r="686" s="4" customFormat="1" ht="35.45" customHeight="1" spans="1:7">
      <c r="A686" s="21">
        <v>2100301</v>
      </c>
      <c r="B686" s="23" t="s">
        <v>642</v>
      </c>
      <c r="C686" s="24">
        <v>0</v>
      </c>
      <c r="D686" s="88"/>
      <c r="E686" s="89"/>
      <c r="F686" s="20" t="str">
        <f t="shared" si="20"/>
        <v>否</v>
      </c>
      <c r="G686" s="6" t="str">
        <f t="shared" si="21"/>
        <v>项</v>
      </c>
    </row>
    <row r="687" s="4" customFormat="1" ht="35.45" customHeight="1" spans="1:7">
      <c r="A687" s="21">
        <v>2100302</v>
      </c>
      <c r="B687" s="23" t="s">
        <v>643</v>
      </c>
      <c r="C687" s="24">
        <v>0</v>
      </c>
      <c r="D687" s="88"/>
      <c r="E687" s="89"/>
      <c r="F687" s="20" t="str">
        <f t="shared" si="20"/>
        <v>否</v>
      </c>
      <c r="G687" s="6" t="str">
        <f t="shared" si="21"/>
        <v>项</v>
      </c>
    </row>
    <row r="688" s="4" customFormat="1" ht="35.45" customHeight="1" spans="1:7">
      <c r="A688" s="21">
        <v>2100399</v>
      </c>
      <c r="B688" s="23" t="s">
        <v>644</v>
      </c>
      <c r="C688" s="24">
        <v>0</v>
      </c>
      <c r="D688" s="88"/>
      <c r="E688" s="89"/>
      <c r="F688" s="20" t="str">
        <f t="shared" si="20"/>
        <v>否</v>
      </c>
      <c r="G688" s="6" t="str">
        <f t="shared" si="21"/>
        <v>项</v>
      </c>
    </row>
    <row r="689" s="4" customFormat="1" ht="35.45" customHeight="1" spans="1:7">
      <c r="A689" s="17">
        <v>21004</v>
      </c>
      <c r="B689" s="18" t="s">
        <v>645</v>
      </c>
      <c r="C689" s="19">
        <f>SUM(C690:C700)</f>
        <v>30</v>
      </c>
      <c r="D689" s="86"/>
      <c r="E689" s="87">
        <v>30</v>
      </c>
      <c r="F689" s="20" t="str">
        <f t="shared" si="20"/>
        <v>是</v>
      </c>
      <c r="G689" s="6" t="str">
        <f t="shared" si="21"/>
        <v>款</v>
      </c>
    </row>
    <row r="690" s="4" customFormat="1" ht="35.45" customHeight="1" spans="1:7">
      <c r="A690" s="21">
        <v>2100401</v>
      </c>
      <c r="B690" s="23" t="s">
        <v>646</v>
      </c>
      <c r="C690" s="24">
        <v>0</v>
      </c>
      <c r="D690" s="88"/>
      <c r="E690" s="89"/>
      <c r="F690" s="20" t="str">
        <f t="shared" si="20"/>
        <v>否</v>
      </c>
      <c r="G690" s="6" t="str">
        <f t="shared" si="21"/>
        <v>项</v>
      </c>
    </row>
    <row r="691" s="4" customFormat="1" ht="35.45" customHeight="1" spans="1:7">
      <c r="A691" s="21">
        <v>2100402</v>
      </c>
      <c r="B691" s="23" t="s">
        <v>647</v>
      </c>
      <c r="C691" s="24">
        <v>0</v>
      </c>
      <c r="D691" s="88"/>
      <c r="E691" s="89"/>
      <c r="F691" s="20" t="str">
        <f t="shared" si="20"/>
        <v>否</v>
      </c>
      <c r="G691" s="6" t="str">
        <f t="shared" si="21"/>
        <v>项</v>
      </c>
    </row>
    <row r="692" s="4" customFormat="1" ht="35.45" customHeight="1" spans="1:7">
      <c r="A692" s="21">
        <v>2100403</v>
      </c>
      <c r="B692" s="23" t="s">
        <v>648</v>
      </c>
      <c r="C692" s="24">
        <v>0</v>
      </c>
      <c r="D692" s="88"/>
      <c r="E692" s="89"/>
      <c r="F692" s="20" t="str">
        <f t="shared" si="20"/>
        <v>否</v>
      </c>
      <c r="G692" s="6" t="str">
        <f t="shared" si="21"/>
        <v>项</v>
      </c>
    </row>
    <row r="693" s="4" customFormat="1" ht="35.45" customHeight="1" spans="1:7">
      <c r="A693" s="21">
        <v>2100404</v>
      </c>
      <c r="B693" s="23" t="s">
        <v>649</v>
      </c>
      <c r="C693" s="24">
        <v>0</v>
      </c>
      <c r="D693" s="88"/>
      <c r="E693" s="89"/>
      <c r="F693" s="20" t="str">
        <f t="shared" si="20"/>
        <v>否</v>
      </c>
      <c r="G693" s="6" t="str">
        <f t="shared" si="21"/>
        <v>项</v>
      </c>
    </row>
    <row r="694" s="3" customFormat="1" ht="35.45" customHeight="1" spans="1:7">
      <c r="A694" s="21">
        <v>2100405</v>
      </c>
      <c r="B694" s="23" t="s">
        <v>650</v>
      </c>
      <c r="C694" s="24">
        <v>0</v>
      </c>
      <c r="D694" s="88"/>
      <c r="E694" s="89"/>
      <c r="F694" s="22" t="str">
        <f t="shared" si="20"/>
        <v>否</v>
      </c>
      <c r="G694" s="3" t="str">
        <f t="shared" si="21"/>
        <v>项</v>
      </c>
    </row>
    <row r="695" s="4" customFormat="1" ht="35.45" customHeight="1" spans="1:7">
      <c r="A695" s="21">
        <v>2100406</v>
      </c>
      <c r="B695" s="23" t="s">
        <v>651</v>
      </c>
      <c r="C695" s="24">
        <v>0</v>
      </c>
      <c r="D695" s="88"/>
      <c r="E695" s="89"/>
      <c r="F695" s="20" t="str">
        <f t="shared" si="20"/>
        <v>否</v>
      </c>
      <c r="G695" s="6" t="str">
        <f t="shared" si="21"/>
        <v>项</v>
      </c>
    </row>
    <row r="696" s="4" customFormat="1" ht="35.45" customHeight="1" spans="1:7">
      <c r="A696" s="21">
        <v>2100407</v>
      </c>
      <c r="B696" s="23" t="s">
        <v>652</v>
      </c>
      <c r="C696" s="24">
        <v>0</v>
      </c>
      <c r="D696" s="88"/>
      <c r="E696" s="89"/>
      <c r="F696" s="20" t="str">
        <f t="shared" si="20"/>
        <v>否</v>
      </c>
      <c r="G696" s="6" t="str">
        <f t="shared" si="21"/>
        <v>项</v>
      </c>
    </row>
    <row r="697" s="3" customFormat="1" ht="35.45" customHeight="1" spans="1:7">
      <c r="A697" s="21">
        <v>2100408</v>
      </c>
      <c r="B697" s="23" t="s">
        <v>653</v>
      </c>
      <c r="C697" s="24">
        <v>0</v>
      </c>
      <c r="D697" s="88"/>
      <c r="E697" s="89"/>
      <c r="F697" s="22" t="str">
        <f t="shared" si="20"/>
        <v>否</v>
      </c>
      <c r="G697" s="3" t="str">
        <f t="shared" si="21"/>
        <v>项</v>
      </c>
    </row>
    <row r="698" s="4" customFormat="1" ht="35.45" customHeight="1" spans="1:7">
      <c r="A698" s="21">
        <v>2100409</v>
      </c>
      <c r="B698" s="23" t="s">
        <v>654</v>
      </c>
      <c r="C698" s="24">
        <v>0</v>
      </c>
      <c r="D698" s="88"/>
      <c r="E698" s="89"/>
      <c r="F698" s="20" t="str">
        <f t="shared" si="20"/>
        <v>否</v>
      </c>
      <c r="G698" s="6" t="str">
        <f t="shared" si="21"/>
        <v>项</v>
      </c>
    </row>
    <row r="699" s="4" customFormat="1" ht="35.45" customHeight="1" spans="1:7">
      <c r="A699" s="21">
        <v>2100410</v>
      </c>
      <c r="B699" s="23" t="s">
        <v>655</v>
      </c>
      <c r="C699" s="24">
        <v>0</v>
      </c>
      <c r="D699" s="88"/>
      <c r="E699" s="89"/>
      <c r="F699" s="20" t="str">
        <f t="shared" si="20"/>
        <v>否</v>
      </c>
      <c r="G699" s="6" t="str">
        <f t="shared" si="21"/>
        <v>项</v>
      </c>
    </row>
    <row r="700" s="4" customFormat="1" ht="35.45" customHeight="1" spans="1:7">
      <c r="A700" s="21">
        <v>2100499</v>
      </c>
      <c r="B700" s="23" t="s">
        <v>656</v>
      </c>
      <c r="C700" s="24">
        <v>30</v>
      </c>
      <c r="D700" s="88"/>
      <c r="E700" s="89">
        <v>30</v>
      </c>
      <c r="F700" s="20" t="str">
        <f t="shared" si="20"/>
        <v>是</v>
      </c>
      <c r="G700" s="6" t="str">
        <f t="shared" si="21"/>
        <v>项</v>
      </c>
    </row>
    <row r="701" s="3" customFormat="1" ht="35.45" customHeight="1" spans="1:7">
      <c r="A701" s="17">
        <v>21006</v>
      </c>
      <c r="B701" s="18" t="s">
        <v>657</v>
      </c>
      <c r="C701" s="19">
        <f>SUM(C702:C703)</f>
        <v>0</v>
      </c>
      <c r="D701" s="86"/>
      <c r="E701" s="87"/>
      <c r="F701" s="22" t="str">
        <f t="shared" si="20"/>
        <v>否</v>
      </c>
      <c r="G701" s="3" t="str">
        <f t="shared" si="21"/>
        <v>款</v>
      </c>
    </row>
    <row r="702" s="4" customFormat="1" ht="35.45" customHeight="1" spans="1:7">
      <c r="A702" s="21">
        <v>2100601</v>
      </c>
      <c r="B702" s="23" t="s">
        <v>658</v>
      </c>
      <c r="C702" s="24">
        <v>0</v>
      </c>
      <c r="D702" s="88"/>
      <c r="E702" s="89"/>
      <c r="F702" s="20" t="str">
        <f t="shared" si="20"/>
        <v>否</v>
      </c>
      <c r="G702" s="6" t="str">
        <f t="shared" si="21"/>
        <v>项</v>
      </c>
    </row>
    <row r="703" s="4" customFormat="1" ht="35.45" customHeight="1" spans="1:7">
      <c r="A703" s="21">
        <v>2100699</v>
      </c>
      <c r="B703" s="23" t="s">
        <v>659</v>
      </c>
      <c r="C703" s="24">
        <v>0</v>
      </c>
      <c r="D703" s="88"/>
      <c r="E703" s="89"/>
      <c r="F703" s="20" t="str">
        <f t="shared" si="20"/>
        <v>否</v>
      </c>
      <c r="G703" s="6" t="str">
        <f t="shared" si="21"/>
        <v>项</v>
      </c>
    </row>
    <row r="704" s="4" customFormat="1" ht="35.45" customHeight="1" spans="1:7">
      <c r="A704" s="17">
        <v>21007</v>
      </c>
      <c r="B704" s="18" t="s">
        <v>660</v>
      </c>
      <c r="C704" s="19">
        <f>SUM(C705:C707)</f>
        <v>0</v>
      </c>
      <c r="D704" s="86"/>
      <c r="E704" s="87"/>
      <c r="F704" s="20" t="str">
        <f t="shared" si="20"/>
        <v>否</v>
      </c>
      <c r="G704" s="6" t="str">
        <f t="shared" si="21"/>
        <v>款</v>
      </c>
    </row>
    <row r="705" s="4" customFormat="1" ht="35.45" customHeight="1" spans="1:7">
      <c r="A705" s="21">
        <v>2100716</v>
      </c>
      <c r="B705" s="23" t="s">
        <v>661</v>
      </c>
      <c r="C705" s="24">
        <v>0</v>
      </c>
      <c r="D705" s="88"/>
      <c r="E705" s="89"/>
      <c r="F705" s="20" t="str">
        <f t="shared" si="20"/>
        <v>否</v>
      </c>
      <c r="G705" s="6" t="str">
        <f t="shared" si="21"/>
        <v>项</v>
      </c>
    </row>
    <row r="706" s="3" customFormat="1" ht="35.45" customHeight="1" spans="1:7">
      <c r="A706" s="21">
        <v>2100717</v>
      </c>
      <c r="B706" s="23" t="s">
        <v>662</v>
      </c>
      <c r="C706" s="24">
        <v>0</v>
      </c>
      <c r="D706" s="88"/>
      <c r="E706" s="89"/>
      <c r="F706" s="22" t="str">
        <f t="shared" si="20"/>
        <v>否</v>
      </c>
      <c r="G706" s="3" t="str">
        <f t="shared" si="21"/>
        <v>项</v>
      </c>
    </row>
    <row r="707" s="4" customFormat="1" ht="35.45" customHeight="1" spans="1:7">
      <c r="A707" s="21">
        <v>2100799</v>
      </c>
      <c r="B707" s="23" t="s">
        <v>663</v>
      </c>
      <c r="C707" s="24">
        <v>0</v>
      </c>
      <c r="D707" s="88"/>
      <c r="E707" s="89"/>
      <c r="F707" s="20" t="str">
        <f t="shared" si="20"/>
        <v>否</v>
      </c>
      <c r="G707" s="6" t="str">
        <f t="shared" si="21"/>
        <v>项</v>
      </c>
    </row>
    <row r="708" s="4" customFormat="1" ht="35.45" customHeight="1" spans="1:7">
      <c r="A708" s="17">
        <v>21011</v>
      </c>
      <c r="B708" s="18" t="s">
        <v>664</v>
      </c>
      <c r="C708" s="19">
        <f>SUM(C709:C712)</f>
        <v>49</v>
      </c>
      <c r="D708" s="86"/>
      <c r="E708" s="87">
        <v>49</v>
      </c>
      <c r="F708" s="20" t="str">
        <f t="shared" ref="F708:F771" si="22">IF(LEN(A708)=3,"是",IF(B708&lt;&gt;"",IF(SUM(C708:C708)&lt;&gt;0,"是","否"),"是"))</f>
        <v>是</v>
      </c>
      <c r="G708" s="6" t="str">
        <f t="shared" ref="G708:G771" si="23">IF(LEN(A708)=3,"类",IF(LEN(A708)=5,"款","项"))</f>
        <v>款</v>
      </c>
    </row>
    <row r="709" s="4" customFormat="1" ht="35.45" customHeight="1" spans="1:7">
      <c r="A709" s="21">
        <v>2101101</v>
      </c>
      <c r="B709" s="23" t="s">
        <v>665</v>
      </c>
      <c r="C709" s="24">
        <v>27</v>
      </c>
      <c r="D709" s="88"/>
      <c r="E709" s="89">
        <v>27</v>
      </c>
      <c r="F709" s="20" t="str">
        <f t="shared" si="22"/>
        <v>是</v>
      </c>
      <c r="G709" s="6" t="str">
        <f t="shared" si="23"/>
        <v>项</v>
      </c>
    </row>
    <row r="710" s="3" customFormat="1" ht="35.45" customHeight="1" spans="1:7">
      <c r="A710" s="21">
        <v>2101102</v>
      </c>
      <c r="B710" s="23" t="s">
        <v>666</v>
      </c>
      <c r="C710" s="24">
        <v>10</v>
      </c>
      <c r="D710" s="88"/>
      <c r="E710" s="89">
        <v>10</v>
      </c>
      <c r="F710" s="22" t="str">
        <f t="shared" si="22"/>
        <v>是</v>
      </c>
      <c r="G710" s="3" t="str">
        <f t="shared" si="23"/>
        <v>项</v>
      </c>
    </row>
    <row r="711" s="4" customFormat="1" ht="35.45" customHeight="1" spans="1:7">
      <c r="A711" s="21">
        <v>2101103</v>
      </c>
      <c r="B711" s="23" t="s">
        <v>667</v>
      </c>
      <c r="C711" s="24">
        <v>11</v>
      </c>
      <c r="D711" s="88"/>
      <c r="E711" s="89">
        <v>11</v>
      </c>
      <c r="F711" s="20" t="str">
        <f t="shared" si="22"/>
        <v>是</v>
      </c>
      <c r="G711" s="6" t="str">
        <f t="shared" si="23"/>
        <v>项</v>
      </c>
    </row>
    <row r="712" s="4" customFormat="1" ht="35.45" customHeight="1" spans="1:7">
      <c r="A712" s="21">
        <v>2101199</v>
      </c>
      <c r="B712" s="23" t="s">
        <v>668</v>
      </c>
      <c r="C712" s="24">
        <v>1</v>
      </c>
      <c r="D712" s="88"/>
      <c r="E712" s="89">
        <v>1</v>
      </c>
      <c r="F712" s="20" t="str">
        <f t="shared" si="22"/>
        <v>是</v>
      </c>
      <c r="G712" s="6" t="str">
        <f t="shared" si="23"/>
        <v>项</v>
      </c>
    </row>
    <row r="713" s="4" customFormat="1" ht="35.45" customHeight="1" spans="1:7">
      <c r="A713" s="17">
        <v>21012</v>
      </c>
      <c r="B713" s="18" t="s">
        <v>669</v>
      </c>
      <c r="C713" s="19">
        <f>SUM(C714:C716)</f>
        <v>0</v>
      </c>
      <c r="D713" s="86"/>
      <c r="E713" s="87"/>
      <c r="F713" s="20" t="str">
        <f t="shared" si="22"/>
        <v>否</v>
      </c>
      <c r="G713" s="6" t="str">
        <f t="shared" si="23"/>
        <v>款</v>
      </c>
    </row>
    <row r="714" s="3" customFormat="1" ht="35.45" customHeight="1" spans="1:7">
      <c r="A714" s="21">
        <v>2101201</v>
      </c>
      <c r="B714" s="23" t="s">
        <v>670</v>
      </c>
      <c r="C714" s="24">
        <v>0</v>
      </c>
      <c r="D714" s="88"/>
      <c r="E714" s="89"/>
      <c r="F714" s="22" t="str">
        <f t="shared" si="22"/>
        <v>否</v>
      </c>
      <c r="G714" s="3" t="str">
        <f t="shared" si="23"/>
        <v>项</v>
      </c>
    </row>
    <row r="715" s="4" customFormat="1" ht="35.45" customHeight="1" spans="1:7">
      <c r="A715" s="21">
        <v>2101202</v>
      </c>
      <c r="B715" s="23" t="s">
        <v>671</v>
      </c>
      <c r="C715" s="24">
        <v>0</v>
      </c>
      <c r="D715" s="88"/>
      <c r="E715" s="89"/>
      <c r="F715" s="20" t="str">
        <f t="shared" si="22"/>
        <v>否</v>
      </c>
      <c r="G715" s="6" t="str">
        <f t="shared" si="23"/>
        <v>项</v>
      </c>
    </row>
    <row r="716" s="4" customFormat="1" ht="35.45" customHeight="1" spans="1:7">
      <c r="A716" s="21">
        <v>2101299</v>
      </c>
      <c r="B716" s="23" t="s">
        <v>672</v>
      </c>
      <c r="C716" s="24">
        <v>0</v>
      </c>
      <c r="D716" s="88"/>
      <c r="E716" s="89"/>
      <c r="F716" s="20" t="str">
        <f t="shared" si="22"/>
        <v>否</v>
      </c>
      <c r="G716" s="6" t="str">
        <f t="shared" si="23"/>
        <v>项</v>
      </c>
    </row>
    <row r="717" s="3" customFormat="1" ht="35.45" customHeight="1" spans="1:7">
      <c r="A717" s="17">
        <v>21013</v>
      </c>
      <c r="B717" s="18" t="s">
        <v>673</v>
      </c>
      <c r="C717" s="19">
        <f>SUM(C718:C720)</f>
        <v>0</v>
      </c>
      <c r="D717" s="86"/>
      <c r="E717" s="87"/>
      <c r="F717" s="22" t="str">
        <f t="shared" si="22"/>
        <v>否</v>
      </c>
      <c r="G717" s="3" t="str">
        <f t="shared" si="23"/>
        <v>款</v>
      </c>
    </row>
    <row r="718" s="4" customFormat="1" ht="35.45" customHeight="1" spans="1:7">
      <c r="A718" s="21">
        <v>2101301</v>
      </c>
      <c r="B718" s="23" t="s">
        <v>674</v>
      </c>
      <c r="C718" s="24">
        <v>0</v>
      </c>
      <c r="D718" s="88"/>
      <c r="E718" s="89"/>
      <c r="F718" s="20" t="str">
        <f t="shared" si="22"/>
        <v>否</v>
      </c>
      <c r="G718" s="6" t="str">
        <f t="shared" si="23"/>
        <v>项</v>
      </c>
    </row>
    <row r="719" s="4" customFormat="1" ht="35.45" customHeight="1" spans="1:7">
      <c r="A719" s="21">
        <v>2101302</v>
      </c>
      <c r="B719" s="23" t="s">
        <v>675</v>
      </c>
      <c r="C719" s="24">
        <v>0</v>
      </c>
      <c r="D719" s="88"/>
      <c r="E719" s="89"/>
      <c r="F719" s="20" t="str">
        <f t="shared" si="22"/>
        <v>否</v>
      </c>
      <c r="G719" s="6" t="str">
        <f t="shared" si="23"/>
        <v>项</v>
      </c>
    </row>
    <row r="720" s="4" customFormat="1" ht="35.45" customHeight="1" spans="1:7">
      <c r="A720" s="21">
        <v>2101399</v>
      </c>
      <c r="B720" s="23" t="s">
        <v>676</v>
      </c>
      <c r="C720" s="24">
        <v>0</v>
      </c>
      <c r="D720" s="88"/>
      <c r="E720" s="89"/>
      <c r="F720" s="20" t="str">
        <f t="shared" si="22"/>
        <v>否</v>
      </c>
      <c r="G720" s="6" t="str">
        <f t="shared" si="23"/>
        <v>项</v>
      </c>
    </row>
    <row r="721" s="4" customFormat="1" ht="35.45" customHeight="1" spans="1:7">
      <c r="A721" s="17">
        <v>21014</v>
      </c>
      <c r="B721" s="18" t="s">
        <v>677</v>
      </c>
      <c r="C721" s="19">
        <f>SUM(C722:C723)</f>
        <v>0</v>
      </c>
      <c r="D721" s="86"/>
      <c r="E721" s="87"/>
      <c r="F721" s="20" t="str">
        <f t="shared" si="22"/>
        <v>否</v>
      </c>
      <c r="G721" s="6" t="str">
        <f t="shared" si="23"/>
        <v>款</v>
      </c>
    </row>
    <row r="722" s="4" customFormat="1" ht="35.45" customHeight="1" spans="1:7">
      <c r="A722" s="21">
        <v>2101401</v>
      </c>
      <c r="B722" s="23" t="s">
        <v>678</v>
      </c>
      <c r="C722" s="24">
        <v>0</v>
      </c>
      <c r="D722" s="88"/>
      <c r="E722" s="89"/>
      <c r="F722" s="20" t="str">
        <f t="shared" si="22"/>
        <v>否</v>
      </c>
      <c r="G722" s="6" t="str">
        <f t="shared" si="23"/>
        <v>项</v>
      </c>
    </row>
    <row r="723" s="4" customFormat="1" ht="35.45" customHeight="1" spans="1:7">
      <c r="A723" s="21">
        <v>2101499</v>
      </c>
      <c r="B723" s="23" t="s">
        <v>679</v>
      </c>
      <c r="C723" s="24">
        <v>0</v>
      </c>
      <c r="D723" s="88"/>
      <c r="E723" s="89"/>
      <c r="F723" s="20" t="str">
        <f t="shared" si="22"/>
        <v>否</v>
      </c>
      <c r="G723" s="6" t="str">
        <f t="shared" si="23"/>
        <v>项</v>
      </c>
    </row>
    <row r="724" s="4" customFormat="1" ht="35.45" customHeight="1" spans="1:7">
      <c r="A724" s="17">
        <v>21015</v>
      </c>
      <c r="B724" s="18" t="s">
        <v>680</v>
      </c>
      <c r="C724" s="19">
        <f>SUM(C725:C732)</f>
        <v>0</v>
      </c>
      <c r="D724" s="86"/>
      <c r="E724" s="87"/>
      <c r="F724" s="20" t="str">
        <f t="shared" si="22"/>
        <v>否</v>
      </c>
      <c r="G724" s="6" t="str">
        <f t="shared" si="23"/>
        <v>款</v>
      </c>
    </row>
    <row r="725" s="4" customFormat="1" ht="35.45" customHeight="1" spans="1:7">
      <c r="A725" s="21">
        <v>2101501</v>
      </c>
      <c r="B725" s="23" t="s">
        <v>163</v>
      </c>
      <c r="C725" s="24">
        <v>0</v>
      </c>
      <c r="D725" s="88"/>
      <c r="E725" s="89"/>
      <c r="F725" s="20" t="str">
        <f t="shared" si="22"/>
        <v>否</v>
      </c>
      <c r="G725" s="6" t="str">
        <f t="shared" si="23"/>
        <v>项</v>
      </c>
    </row>
    <row r="726" s="3" customFormat="1" ht="35.45" customHeight="1" spans="1:7">
      <c r="A726" s="21">
        <v>2101502</v>
      </c>
      <c r="B726" s="23" t="s">
        <v>164</v>
      </c>
      <c r="C726" s="24">
        <v>0</v>
      </c>
      <c r="D726" s="88"/>
      <c r="E726" s="89"/>
      <c r="F726" s="22" t="str">
        <f t="shared" si="22"/>
        <v>否</v>
      </c>
      <c r="G726" s="3" t="str">
        <f t="shared" si="23"/>
        <v>项</v>
      </c>
    </row>
    <row r="727" s="4" customFormat="1" ht="35.45" customHeight="1" spans="1:7">
      <c r="A727" s="21">
        <v>2101503</v>
      </c>
      <c r="B727" s="23" t="s">
        <v>165</v>
      </c>
      <c r="C727" s="24">
        <v>0</v>
      </c>
      <c r="D727" s="88"/>
      <c r="E727" s="89"/>
      <c r="F727" s="20" t="str">
        <f t="shared" si="22"/>
        <v>否</v>
      </c>
      <c r="G727" s="6" t="str">
        <f t="shared" si="23"/>
        <v>项</v>
      </c>
    </row>
    <row r="728" s="3" customFormat="1" ht="35.45" customHeight="1" spans="1:7">
      <c r="A728" s="21">
        <v>2101504</v>
      </c>
      <c r="B728" s="23" t="s">
        <v>204</v>
      </c>
      <c r="C728" s="24">
        <v>0</v>
      </c>
      <c r="D728" s="88"/>
      <c r="E728" s="89"/>
      <c r="F728" s="22" t="str">
        <f t="shared" si="22"/>
        <v>否</v>
      </c>
      <c r="G728" s="3" t="str">
        <f t="shared" si="23"/>
        <v>项</v>
      </c>
    </row>
    <row r="729" s="4" customFormat="1" ht="35.45" customHeight="1" spans="1:7">
      <c r="A729" s="21">
        <v>2101505</v>
      </c>
      <c r="B729" s="23" t="s">
        <v>681</v>
      </c>
      <c r="C729" s="24">
        <v>0</v>
      </c>
      <c r="D729" s="88"/>
      <c r="E729" s="89"/>
      <c r="F729" s="20" t="str">
        <f t="shared" si="22"/>
        <v>否</v>
      </c>
      <c r="G729" s="6" t="str">
        <f t="shared" si="23"/>
        <v>项</v>
      </c>
    </row>
    <row r="730" ht="35.45" customHeight="1" spans="1:7">
      <c r="A730" s="21">
        <v>2101506</v>
      </c>
      <c r="B730" s="23" t="s">
        <v>682</v>
      </c>
      <c r="C730" s="24">
        <v>0</v>
      </c>
      <c r="D730" s="88"/>
      <c r="E730" s="89"/>
      <c r="F730" s="20" t="str">
        <f t="shared" si="22"/>
        <v>否</v>
      </c>
      <c r="G730" s="6" t="str">
        <f t="shared" si="23"/>
        <v>项</v>
      </c>
    </row>
    <row r="731" s="3" customFormat="1" ht="35.45" customHeight="1" spans="1:7">
      <c r="A731" s="21">
        <v>2101550</v>
      </c>
      <c r="B731" s="23" t="s">
        <v>172</v>
      </c>
      <c r="C731" s="24">
        <v>0</v>
      </c>
      <c r="D731" s="88"/>
      <c r="E731" s="89"/>
      <c r="F731" s="22" t="str">
        <f t="shared" si="22"/>
        <v>否</v>
      </c>
      <c r="G731" s="3" t="str">
        <f t="shared" si="23"/>
        <v>项</v>
      </c>
    </row>
    <row r="732" s="4" customFormat="1" ht="35.45" customHeight="1" spans="1:7">
      <c r="A732" s="21">
        <v>2101599</v>
      </c>
      <c r="B732" s="23" t="s">
        <v>683</v>
      </c>
      <c r="C732" s="24">
        <v>0</v>
      </c>
      <c r="D732" s="88"/>
      <c r="E732" s="89"/>
      <c r="F732" s="20" t="str">
        <f t="shared" si="22"/>
        <v>否</v>
      </c>
      <c r="G732" s="6" t="str">
        <f t="shared" si="23"/>
        <v>项</v>
      </c>
    </row>
    <row r="733" s="4" customFormat="1" ht="35.45" customHeight="1" spans="1:7">
      <c r="A733" s="17">
        <v>21016</v>
      </c>
      <c r="B733" s="18" t="s">
        <v>684</v>
      </c>
      <c r="C733" s="19">
        <f>SUM(C734)</f>
        <v>0</v>
      </c>
      <c r="D733" s="86"/>
      <c r="E733" s="87"/>
      <c r="F733" s="20" t="str">
        <f t="shared" si="22"/>
        <v>否</v>
      </c>
      <c r="G733" s="6" t="str">
        <f t="shared" si="23"/>
        <v>款</v>
      </c>
    </row>
    <row r="734" s="4" customFormat="1" ht="35.45" customHeight="1" spans="1:7">
      <c r="A734" s="21">
        <v>2101601</v>
      </c>
      <c r="B734" s="23" t="s">
        <v>685</v>
      </c>
      <c r="C734" s="24">
        <v>0</v>
      </c>
      <c r="D734" s="88"/>
      <c r="E734" s="89"/>
      <c r="F734" s="20" t="str">
        <f t="shared" si="22"/>
        <v>否</v>
      </c>
      <c r="G734" s="6" t="str">
        <f t="shared" si="23"/>
        <v>项</v>
      </c>
    </row>
    <row r="735" s="4" customFormat="1" ht="35.45" customHeight="1" spans="1:7">
      <c r="A735" s="17">
        <v>21099</v>
      </c>
      <c r="B735" s="18" t="s">
        <v>686</v>
      </c>
      <c r="C735" s="19">
        <f>SUM(C736)</f>
        <v>0</v>
      </c>
      <c r="D735" s="86"/>
      <c r="E735" s="87"/>
      <c r="F735" s="20" t="str">
        <f t="shared" si="22"/>
        <v>否</v>
      </c>
      <c r="G735" s="6" t="str">
        <f t="shared" si="23"/>
        <v>款</v>
      </c>
    </row>
    <row r="736" s="4" customFormat="1" ht="35.45" customHeight="1" spans="1:7">
      <c r="A736" s="21">
        <v>2109999</v>
      </c>
      <c r="B736" s="23" t="s">
        <v>687</v>
      </c>
      <c r="C736" s="24">
        <v>0</v>
      </c>
      <c r="D736" s="88"/>
      <c r="E736" s="89"/>
      <c r="F736" s="20" t="str">
        <f t="shared" si="22"/>
        <v>否</v>
      </c>
      <c r="G736" s="6" t="str">
        <f t="shared" si="23"/>
        <v>项</v>
      </c>
    </row>
    <row r="737" s="4" customFormat="1" ht="35.45" customHeight="1" spans="1:7">
      <c r="A737" s="17">
        <v>211</v>
      </c>
      <c r="B737" s="18" t="s">
        <v>104</v>
      </c>
      <c r="C737" s="19">
        <f>SUM(C738,C748,C752,C761,C768,C775,C781,C784,C787,C789,C791,C797,C799,C801,C816)</f>
        <v>74</v>
      </c>
      <c r="D737" s="19">
        <f>SUM(D738,D748,D752,D761,D768,D775,D781,D784,D787,D789,D791,D797,D799,D801,D816)</f>
        <v>0</v>
      </c>
      <c r="E737" s="19">
        <f>SUM(E738,E748,E752,E761,E768,E775,E781,E784,E787,E789,E791,E797,E799,E801,E816)</f>
        <v>74</v>
      </c>
      <c r="F737" s="20" t="str">
        <f t="shared" si="22"/>
        <v>是</v>
      </c>
      <c r="G737" s="6" t="str">
        <f t="shared" si="23"/>
        <v>类</v>
      </c>
    </row>
    <row r="738" s="4" customFormat="1" ht="35.45" customHeight="1" spans="1:7">
      <c r="A738" s="21">
        <v>21101</v>
      </c>
      <c r="B738" s="18" t="s">
        <v>688</v>
      </c>
      <c r="C738" s="19">
        <f>SUM(C739:C747)</f>
        <v>74</v>
      </c>
      <c r="D738" s="86"/>
      <c r="E738" s="87">
        <v>74</v>
      </c>
      <c r="F738" s="20" t="str">
        <f t="shared" si="22"/>
        <v>是</v>
      </c>
      <c r="G738" s="6" t="str">
        <f t="shared" si="23"/>
        <v>款</v>
      </c>
    </row>
    <row r="739" s="4" customFormat="1" ht="35.45" customHeight="1" spans="1:7">
      <c r="A739" s="21">
        <v>2110101</v>
      </c>
      <c r="B739" s="23" t="s">
        <v>163</v>
      </c>
      <c r="C739" s="24">
        <v>0</v>
      </c>
      <c r="D739" s="88"/>
      <c r="E739" s="89"/>
      <c r="F739" s="20" t="str">
        <f t="shared" si="22"/>
        <v>否</v>
      </c>
      <c r="G739" s="6" t="str">
        <f t="shared" si="23"/>
        <v>项</v>
      </c>
    </row>
    <row r="740" s="4" customFormat="1" ht="35.45" customHeight="1" spans="1:7">
      <c r="A740" s="21">
        <v>2110102</v>
      </c>
      <c r="B740" s="23" t="s">
        <v>164</v>
      </c>
      <c r="C740" s="24">
        <v>0</v>
      </c>
      <c r="D740" s="88"/>
      <c r="E740" s="89"/>
      <c r="F740" s="20" t="str">
        <f t="shared" si="22"/>
        <v>否</v>
      </c>
      <c r="G740" s="6" t="str">
        <f t="shared" si="23"/>
        <v>项</v>
      </c>
    </row>
    <row r="741" s="3" customFormat="1" ht="35.45" customHeight="1" spans="1:7">
      <c r="A741" s="21">
        <v>2110103</v>
      </c>
      <c r="B741" s="23" t="s">
        <v>165</v>
      </c>
      <c r="C741" s="24">
        <v>0</v>
      </c>
      <c r="D741" s="88"/>
      <c r="E741" s="89"/>
      <c r="F741" s="22" t="str">
        <f t="shared" si="22"/>
        <v>否</v>
      </c>
      <c r="G741" s="3" t="str">
        <f t="shared" si="23"/>
        <v>项</v>
      </c>
    </row>
    <row r="742" s="4" customFormat="1" ht="35.45" customHeight="1" spans="1:7">
      <c r="A742" s="21">
        <v>2110104</v>
      </c>
      <c r="B742" s="23" t="s">
        <v>689</v>
      </c>
      <c r="C742" s="24">
        <v>0</v>
      </c>
      <c r="D742" s="88"/>
      <c r="E742" s="89"/>
      <c r="F742" s="20" t="str">
        <f t="shared" si="22"/>
        <v>否</v>
      </c>
      <c r="G742" s="6" t="str">
        <f t="shared" si="23"/>
        <v>项</v>
      </c>
    </row>
    <row r="743" s="4" customFormat="1" ht="35.45" customHeight="1" spans="1:7">
      <c r="A743" s="21">
        <v>2110105</v>
      </c>
      <c r="B743" s="23" t="s">
        <v>690</v>
      </c>
      <c r="C743" s="24">
        <v>0</v>
      </c>
      <c r="D743" s="88"/>
      <c r="E743" s="89"/>
      <c r="F743" s="20" t="str">
        <f t="shared" si="22"/>
        <v>否</v>
      </c>
      <c r="G743" s="6" t="str">
        <f t="shared" si="23"/>
        <v>项</v>
      </c>
    </row>
    <row r="744" s="4" customFormat="1" ht="35.45" customHeight="1" spans="1:7">
      <c r="A744" s="21">
        <v>2110106</v>
      </c>
      <c r="B744" s="23" t="s">
        <v>691</v>
      </c>
      <c r="C744" s="24">
        <v>0</v>
      </c>
      <c r="D744" s="88"/>
      <c r="E744" s="89"/>
      <c r="F744" s="20" t="str">
        <f t="shared" si="22"/>
        <v>否</v>
      </c>
      <c r="G744" s="6" t="str">
        <f t="shared" si="23"/>
        <v>项</v>
      </c>
    </row>
    <row r="745" s="3" customFormat="1" ht="35.45" customHeight="1" spans="1:7">
      <c r="A745" s="21">
        <v>2110107</v>
      </c>
      <c r="B745" s="23" t="s">
        <v>692</v>
      </c>
      <c r="C745" s="24">
        <v>0</v>
      </c>
      <c r="D745" s="88"/>
      <c r="E745" s="89"/>
      <c r="F745" s="22" t="str">
        <f t="shared" si="22"/>
        <v>否</v>
      </c>
      <c r="G745" s="3" t="str">
        <f t="shared" si="23"/>
        <v>项</v>
      </c>
    </row>
    <row r="746" s="4" customFormat="1" ht="35.45" customHeight="1" spans="1:7">
      <c r="A746" s="21">
        <v>2110108</v>
      </c>
      <c r="B746" s="23" t="s">
        <v>693</v>
      </c>
      <c r="C746" s="24">
        <v>0</v>
      </c>
      <c r="D746" s="88"/>
      <c r="E746" s="89"/>
      <c r="F746" s="20" t="str">
        <f t="shared" si="22"/>
        <v>否</v>
      </c>
      <c r="G746" s="6" t="str">
        <f t="shared" si="23"/>
        <v>项</v>
      </c>
    </row>
    <row r="747" s="4" customFormat="1" ht="35.45" customHeight="1" spans="1:7">
      <c r="A747" s="21">
        <v>2110199</v>
      </c>
      <c r="B747" s="23" t="s">
        <v>694</v>
      </c>
      <c r="C747" s="24">
        <v>74</v>
      </c>
      <c r="D747" s="88"/>
      <c r="E747" s="89">
        <v>74</v>
      </c>
      <c r="F747" s="20" t="str">
        <f t="shared" si="22"/>
        <v>是</v>
      </c>
      <c r="G747" s="6" t="str">
        <f t="shared" si="23"/>
        <v>项</v>
      </c>
    </row>
    <row r="748" s="4" customFormat="1" ht="35.45" customHeight="1" spans="1:7">
      <c r="A748" s="17">
        <v>21102</v>
      </c>
      <c r="B748" s="18" t="s">
        <v>695</v>
      </c>
      <c r="C748" s="19">
        <f>SUM(C749:C751)</f>
        <v>0</v>
      </c>
      <c r="D748" s="86"/>
      <c r="E748" s="87"/>
      <c r="F748" s="20" t="str">
        <f t="shared" si="22"/>
        <v>否</v>
      </c>
      <c r="G748" s="6" t="str">
        <f t="shared" si="23"/>
        <v>款</v>
      </c>
    </row>
    <row r="749" s="4" customFormat="1" ht="35.45" customHeight="1" spans="1:7">
      <c r="A749" s="21">
        <v>2110203</v>
      </c>
      <c r="B749" s="23" t="s">
        <v>696</v>
      </c>
      <c r="C749" s="24">
        <v>0</v>
      </c>
      <c r="D749" s="88"/>
      <c r="E749" s="89"/>
      <c r="F749" s="20" t="str">
        <f t="shared" si="22"/>
        <v>否</v>
      </c>
      <c r="G749" s="6" t="str">
        <f t="shared" si="23"/>
        <v>项</v>
      </c>
    </row>
    <row r="750" s="4" customFormat="1" ht="35.45" customHeight="1" spans="1:7">
      <c r="A750" s="21">
        <v>2110204</v>
      </c>
      <c r="B750" s="23" t="s">
        <v>697</v>
      </c>
      <c r="C750" s="24">
        <v>0</v>
      </c>
      <c r="D750" s="88"/>
      <c r="E750" s="89"/>
      <c r="F750" s="20" t="str">
        <f t="shared" si="22"/>
        <v>否</v>
      </c>
      <c r="G750" s="6" t="str">
        <f t="shared" si="23"/>
        <v>项</v>
      </c>
    </row>
    <row r="751" s="4" customFormat="1" ht="35.45" customHeight="1" spans="1:7">
      <c r="A751" s="21">
        <v>2110299</v>
      </c>
      <c r="B751" s="23" t="s">
        <v>698</v>
      </c>
      <c r="C751" s="24">
        <v>0</v>
      </c>
      <c r="D751" s="88"/>
      <c r="E751" s="89"/>
      <c r="F751" s="20" t="str">
        <f t="shared" si="22"/>
        <v>否</v>
      </c>
      <c r="G751" s="6" t="str">
        <f t="shared" si="23"/>
        <v>项</v>
      </c>
    </row>
    <row r="752" s="4" customFormat="1" ht="35.45" customHeight="1" spans="1:7">
      <c r="A752" s="17">
        <v>21103</v>
      </c>
      <c r="B752" s="18" t="s">
        <v>699</v>
      </c>
      <c r="C752" s="19">
        <f>SUM(C753:C760)</f>
        <v>0</v>
      </c>
      <c r="D752" s="86"/>
      <c r="E752" s="87"/>
      <c r="F752" s="20" t="str">
        <f t="shared" si="22"/>
        <v>否</v>
      </c>
      <c r="G752" s="6" t="str">
        <f t="shared" si="23"/>
        <v>款</v>
      </c>
    </row>
    <row r="753" s="4" customFormat="1" ht="35.45" customHeight="1" spans="1:7">
      <c r="A753" s="21">
        <v>2110301</v>
      </c>
      <c r="B753" s="23" t="s">
        <v>700</v>
      </c>
      <c r="C753" s="24">
        <v>0</v>
      </c>
      <c r="D753" s="88"/>
      <c r="E753" s="89"/>
      <c r="F753" s="20" t="str">
        <f t="shared" si="22"/>
        <v>否</v>
      </c>
      <c r="G753" s="6" t="str">
        <f t="shared" si="23"/>
        <v>项</v>
      </c>
    </row>
    <row r="754" s="3" customFormat="1" ht="35.45" customHeight="1" spans="1:7">
      <c r="A754" s="21">
        <v>2110302</v>
      </c>
      <c r="B754" s="23" t="s">
        <v>701</v>
      </c>
      <c r="C754" s="24">
        <v>0</v>
      </c>
      <c r="D754" s="88"/>
      <c r="E754" s="89"/>
      <c r="F754" s="22" t="str">
        <f t="shared" si="22"/>
        <v>否</v>
      </c>
      <c r="G754" s="3" t="str">
        <f t="shared" si="23"/>
        <v>项</v>
      </c>
    </row>
    <row r="755" s="4" customFormat="1" ht="35.45" customHeight="1" spans="1:7">
      <c r="A755" s="21">
        <v>2110303</v>
      </c>
      <c r="B755" s="23" t="s">
        <v>702</v>
      </c>
      <c r="C755" s="24">
        <v>0</v>
      </c>
      <c r="D755" s="88"/>
      <c r="E755" s="89"/>
      <c r="F755" s="20" t="str">
        <f t="shared" si="22"/>
        <v>否</v>
      </c>
      <c r="G755" s="6" t="str">
        <f t="shared" si="23"/>
        <v>项</v>
      </c>
    </row>
    <row r="756" s="4" customFormat="1" ht="35.45" customHeight="1" spans="1:7">
      <c r="A756" s="21">
        <v>2110304</v>
      </c>
      <c r="B756" s="23" t="s">
        <v>703</v>
      </c>
      <c r="C756" s="24">
        <v>0</v>
      </c>
      <c r="D756" s="88"/>
      <c r="E756" s="89"/>
      <c r="F756" s="20" t="str">
        <f t="shared" si="22"/>
        <v>否</v>
      </c>
      <c r="G756" s="6" t="str">
        <f t="shared" si="23"/>
        <v>项</v>
      </c>
    </row>
    <row r="757" s="4" customFormat="1" ht="35.45" customHeight="1" spans="1:7">
      <c r="A757" s="21">
        <v>2110305</v>
      </c>
      <c r="B757" s="23" t="s">
        <v>704</v>
      </c>
      <c r="C757" s="24">
        <v>0</v>
      </c>
      <c r="D757" s="88"/>
      <c r="E757" s="89"/>
      <c r="F757" s="20" t="str">
        <f t="shared" si="22"/>
        <v>否</v>
      </c>
      <c r="G757" s="6" t="str">
        <f t="shared" si="23"/>
        <v>项</v>
      </c>
    </row>
    <row r="758" s="4" customFormat="1" ht="35.45" customHeight="1" spans="1:7">
      <c r="A758" s="21">
        <v>2110306</v>
      </c>
      <c r="B758" s="23" t="s">
        <v>705</v>
      </c>
      <c r="C758" s="24">
        <v>0</v>
      </c>
      <c r="D758" s="88"/>
      <c r="E758" s="89"/>
      <c r="F758" s="20" t="str">
        <f t="shared" si="22"/>
        <v>否</v>
      </c>
      <c r="G758" s="6" t="str">
        <f t="shared" si="23"/>
        <v>项</v>
      </c>
    </row>
    <row r="759" s="4" customFormat="1" ht="35.45" customHeight="1" spans="1:7">
      <c r="A759" s="21">
        <v>2110307</v>
      </c>
      <c r="B759" s="23" t="s">
        <v>706</v>
      </c>
      <c r="C759" s="24">
        <v>0</v>
      </c>
      <c r="D759" s="88"/>
      <c r="E759" s="89"/>
      <c r="F759" s="20" t="str">
        <f t="shared" si="22"/>
        <v>否</v>
      </c>
      <c r="G759" s="6" t="str">
        <f t="shared" si="23"/>
        <v>项</v>
      </c>
    </row>
    <row r="760" s="4" customFormat="1" ht="35.45" customHeight="1" spans="1:7">
      <c r="A760" s="21">
        <v>2110399</v>
      </c>
      <c r="B760" s="23" t="s">
        <v>707</v>
      </c>
      <c r="C760" s="24">
        <v>0</v>
      </c>
      <c r="D760" s="88"/>
      <c r="E760" s="89"/>
      <c r="F760" s="20" t="str">
        <f t="shared" si="22"/>
        <v>否</v>
      </c>
      <c r="G760" s="6" t="str">
        <f t="shared" si="23"/>
        <v>项</v>
      </c>
    </row>
    <row r="761" s="3" customFormat="1" ht="35.45" customHeight="1" spans="1:7">
      <c r="A761" s="17">
        <v>21104</v>
      </c>
      <c r="B761" s="18" t="s">
        <v>708</v>
      </c>
      <c r="C761" s="19">
        <f>SUM(C762:C767)</f>
        <v>0</v>
      </c>
      <c r="D761" s="86"/>
      <c r="E761" s="87"/>
      <c r="F761" s="22" t="str">
        <f t="shared" si="22"/>
        <v>否</v>
      </c>
      <c r="G761" s="3" t="str">
        <f t="shared" si="23"/>
        <v>款</v>
      </c>
    </row>
    <row r="762" s="4" customFormat="1" ht="35.45" customHeight="1" spans="1:7">
      <c r="A762" s="21">
        <v>2110401</v>
      </c>
      <c r="B762" s="23" t="s">
        <v>709</v>
      </c>
      <c r="C762" s="24">
        <v>0</v>
      </c>
      <c r="D762" s="88"/>
      <c r="E762" s="89"/>
      <c r="F762" s="20" t="str">
        <f t="shared" si="22"/>
        <v>否</v>
      </c>
      <c r="G762" s="6" t="str">
        <f t="shared" si="23"/>
        <v>项</v>
      </c>
    </row>
    <row r="763" s="4" customFormat="1" ht="35.45" customHeight="1" spans="1:7">
      <c r="A763" s="21">
        <v>2110402</v>
      </c>
      <c r="B763" s="23" t="s">
        <v>710</v>
      </c>
      <c r="C763" s="24">
        <v>0</v>
      </c>
      <c r="D763" s="88"/>
      <c r="E763" s="89"/>
      <c r="F763" s="20" t="str">
        <f t="shared" si="22"/>
        <v>否</v>
      </c>
      <c r="G763" s="6" t="str">
        <f t="shared" si="23"/>
        <v>项</v>
      </c>
    </row>
    <row r="764" s="4" customFormat="1" ht="35.45" customHeight="1" spans="1:7">
      <c r="A764" s="21">
        <v>2110404</v>
      </c>
      <c r="B764" s="23" t="s">
        <v>711</v>
      </c>
      <c r="C764" s="24">
        <v>0</v>
      </c>
      <c r="D764" s="88"/>
      <c r="E764" s="89"/>
      <c r="F764" s="20" t="str">
        <f t="shared" si="22"/>
        <v>否</v>
      </c>
      <c r="G764" s="6" t="str">
        <f t="shared" si="23"/>
        <v>项</v>
      </c>
    </row>
    <row r="765" s="4" customFormat="1" ht="35.45" customHeight="1" spans="1:7">
      <c r="A765" s="21">
        <v>2110405</v>
      </c>
      <c r="B765" s="23" t="s">
        <v>712</v>
      </c>
      <c r="C765" s="24">
        <v>0</v>
      </c>
      <c r="D765" s="88"/>
      <c r="E765" s="89"/>
      <c r="F765" s="20" t="str">
        <f t="shared" si="22"/>
        <v>否</v>
      </c>
      <c r="G765" s="6" t="str">
        <f t="shared" si="23"/>
        <v>项</v>
      </c>
    </row>
    <row r="766" s="4" customFormat="1" ht="35.45" customHeight="1" spans="1:7">
      <c r="A766" s="21">
        <v>2110406</v>
      </c>
      <c r="B766" s="23" t="s">
        <v>713</v>
      </c>
      <c r="C766" s="24">
        <v>0</v>
      </c>
      <c r="D766" s="88"/>
      <c r="E766" s="89"/>
      <c r="F766" s="20" t="str">
        <f t="shared" si="22"/>
        <v>否</v>
      </c>
      <c r="G766" s="6" t="str">
        <f t="shared" si="23"/>
        <v>项</v>
      </c>
    </row>
    <row r="767" s="4" customFormat="1" ht="35.45" customHeight="1" spans="1:7">
      <c r="A767" s="21">
        <v>2110499</v>
      </c>
      <c r="B767" s="23" t="s">
        <v>714</v>
      </c>
      <c r="C767" s="24">
        <v>0</v>
      </c>
      <c r="D767" s="88"/>
      <c r="E767" s="89"/>
      <c r="F767" s="20" t="str">
        <f t="shared" si="22"/>
        <v>否</v>
      </c>
      <c r="G767" s="6" t="str">
        <f t="shared" si="23"/>
        <v>项</v>
      </c>
    </row>
    <row r="768" s="3" customFormat="1" ht="35.45" customHeight="1" spans="1:7">
      <c r="A768" s="17">
        <v>21105</v>
      </c>
      <c r="B768" s="18" t="s">
        <v>715</v>
      </c>
      <c r="C768" s="19">
        <f>SUM(C769:C774)</f>
        <v>0</v>
      </c>
      <c r="D768" s="86"/>
      <c r="E768" s="87"/>
      <c r="F768" s="22" t="str">
        <f t="shared" si="22"/>
        <v>否</v>
      </c>
      <c r="G768" s="3" t="str">
        <f t="shared" si="23"/>
        <v>款</v>
      </c>
    </row>
    <row r="769" s="4" customFormat="1" ht="35.45" customHeight="1" spans="1:7">
      <c r="A769" s="21">
        <v>2110501</v>
      </c>
      <c r="B769" s="23" t="s">
        <v>716</v>
      </c>
      <c r="C769" s="24">
        <v>0</v>
      </c>
      <c r="D769" s="88"/>
      <c r="E769" s="89"/>
      <c r="F769" s="20" t="str">
        <f t="shared" si="22"/>
        <v>否</v>
      </c>
      <c r="G769" s="6" t="str">
        <f t="shared" si="23"/>
        <v>项</v>
      </c>
    </row>
    <row r="770" s="4" customFormat="1" ht="35.45" customHeight="1" spans="1:7">
      <c r="A770" s="21">
        <v>2110502</v>
      </c>
      <c r="B770" s="23" t="s">
        <v>717</v>
      </c>
      <c r="C770" s="24">
        <v>0</v>
      </c>
      <c r="D770" s="88"/>
      <c r="E770" s="89"/>
      <c r="F770" s="20" t="str">
        <f t="shared" si="22"/>
        <v>否</v>
      </c>
      <c r="G770" s="6" t="str">
        <f t="shared" si="23"/>
        <v>项</v>
      </c>
    </row>
    <row r="771" s="4" customFormat="1" ht="35.45" customHeight="1" spans="1:7">
      <c r="A771" s="21">
        <v>2110503</v>
      </c>
      <c r="B771" s="23" t="s">
        <v>718</v>
      </c>
      <c r="C771" s="24">
        <v>0</v>
      </c>
      <c r="D771" s="88"/>
      <c r="E771" s="89"/>
      <c r="F771" s="20" t="str">
        <f t="shared" si="22"/>
        <v>否</v>
      </c>
      <c r="G771" s="6" t="str">
        <f t="shared" si="23"/>
        <v>项</v>
      </c>
    </row>
    <row r="772" s="4" customFormat="1" ht="35.45" customHeight="1" spans="1:7">
      <c r="A772" s="21">
        <v>2110506</v>
      </c>
      <c r="B772" s="23" t="s">
        <v>719</v>
      </c>
      <c r="C772" s="24">
        <v>0</v>
      </c>
      <c r="D772" s="88"/>
      <c r="E772" s="89"/>
      <c r="F772" s="20" t="str">
        <f t="shared" ref="F772:F835" si="24">IF(LEN(A772)=3,"是",IF(B772&lt;&gt;"",IF(SUM(C772:C772)&lt;&gt;0,"是","否"),"是"))</f>
        <v>否</v>
      </c>
      <c r="G772" s="6" t="str">
        <f t="shared" ref="G772:G835" si="25">IF(LEN(A772)=3,"类",IF(LEN(A772)=5,"款","项"))</f>
        <v>项</v>
      </c>
    </row>
    <row r="773" s="4" customFormat="1" ht="35.45" customHeight="1" spans="1:7">
      <c r="A773" s="21">
        <v>2110507</v>
      </c>
      <c r="B773" s="23" t="s">
        <v>720</v>
      </c>
      <c r="C773" s="24">
        <v>0</v>
      </c>
      <c r="D773" s="88"/>
      <c r="E773" s="89"/>
      <c r="F773" s="20" t="str">
        <f t="shared" si="24"/>
        <v>否</v>
      </c>
      <c r="G773" s="6" t="str">
        <f t="shared" si="25"/>
        <v>项</v>
      </c>
    </row>
    <row r="774" s="3" customFormat="1" ht="35.45" customHeight="1" spans="1:7">
      <c r="A774" s="21">
        <v>2110599</v>
      </c>
      <c r="B774" s="23" t="s">
        <v>721</v>
      </c>
      <c r="C774" s="24">
        <v>0</v>
      </c>
      <c r="D774" s="88"/>
      <c r="E774" s="89"/>
      <c r="F774" s="22" t="str">
        <f t="shared" si="24"/>
        <v>否</v>
      </c>
      <c r="G774" s="3" t="str">
        <f t="shared" si="25"/>
        <v>项</v>
      </c>
    </row>
    <row r="775" s="4" customFormat="1" ht="35.45" customHeight="1" spans="1:7">
      <c r="A775" s="17">
        <v>21106</v>
      </c>
      <c r="B775" s="18" t="s">
        <v>722</v>
      </c>
      <c r="C775" s="19">
        <f>SUM(C776:C780)</f>
        <v>0</v>
      </c>
      <c r="D775" s="86"/>
      <c r="E775" s="87"/>
      <c r="F775" s="20" t="str">
        <f t="shared" si="24"/>
        <v>否</v>
      </c>
      <c r="G775" s="6" t="str">
        <f t="shared" si="25"/>
        <v>款</v>
      </c>
    </row>
    <row r="776" s="4" customFormat="1" ht="35.45" customHeight="1" spans="1:7">
      <c r="A776" s="21">
        <v>2110602</v>
      </c>
      <c r="B776" s="23" t="s">
        <v>723</v>
      </c>
      <c r="C776" s="24">
        <v>0</v>
      </c>
      <c r="D776" s="88"/>
      <c r="E776" s="89"/>
      <c r="F776" s="20" t="str">
        <f t="shared" si="24"/>
        <v>否</v>
      </c>
      <c r="G776" s="6" t="str">
        <f t="shared" si="25"/>
        <v>项</v>
      </c>
    </row>
    <row r="777" s="3" customFormat="1" ht="35.45" customHeight="1" spans="1:7">
      <c r="A777" s="21">
        <v>2110603</v>
      </c>
      <c r="B777" s="23" t="s">
        <v>724</v>
      </c>
      <c r="C777" s="24">
        <v>0</v>
      </c>
      <c r="D777" s="88"/>
      <c r="E777" s="89"/>
      <c r="F777" s="22" t="str">
        <f t="shared" si="24"/>
        <v>否</v>
      </c>
      <c r="G777" s="3" t="str">
        <f t="shared" si="25"/>
        <v>项</v>
      </c>
    </row>
    <row r="778" s="4" customFormat="1" ht="35.45" customHeight="1" spans="1:7">
      <c r="A778" s="21">
        <v>2110604</v>
      </c>
      <c r="B778" s="23" t="s">
        <v>725</v>
      </c>
      <c r="C778" s="24">
        <v>0</v>
      </c>
      <c r="D778" s="88"/>
      <c r="E778" s="89"/>
      <c r="F778" s="20" t="str">
        <f t="shared" si="24"/>
        <v>否</v>
      </c>
      <c r="G778" s="6" t="str">
        <f t="shared" si="25"/>
        <v>项</v>
      </c>
    </row>
    <row r="779" s="4" customFormat="1" ht="35.45" customHeight="1" spans="1:7">
      <c r="A779" s="21">
        <v>2110605</v>
      </c>
      <c r="B779" s="23" t="s">
        <v>726</v>
      </c>
      <c r="C779" s="24">
        <v>0</v>
      </c>
      <c r="D779" s="88"/>
      <c r="E779" s="89"/>
      <c r="F779" s="20" t="str">
        <f t="shared" si="24"/>
        <v>否</v>
      </c>
      <c r="G779" s="6" t="str">
        <f t="shared" si="25"/>
        <v>项</v>
      </c>
    </row>
    <row r="780" s="3" customFormat="1" ht="35.45" customHeight="1" spans="1:7">
      <c r="A780" s="21">
        <v>2110699</v>
      </c>
      <c r="B780" s="23" t="s">
        <v>727</v>
      </c>
      <c r="C780" s="24">
        <v>0</v>
      </c>
      <c r="D780" s="88"/>
      <c r="E780" s="89"/>
      <c r="F780" s="22" t="str">
        <f t="shared" si="24"/>
        <v>否</v>
      </c>
      <c r="G780" s="3" t="str">
        <f t="shared" si="25"/>
        <v>项</v>
      </c>
    </row>
    <row r="781" s="4" customFormat="1" ht="35.45" customHeight="1" spans="1:7">
      <c r="A781" s="17">
        <v>21107</v>
      </c>
      <c r="B781" s="18" t="s">
        <v>728</v>
      </c>
      <c r="C781" s="19">
        <f>SUM(C782:C783)</f>
        <v>0</v>
      </c>
      <c r="D781" s="86"/>
      <c r="E781" s="87"/>
      <c r="F781" s="20" t="str">
        <f t="shared" si="24"/>
        <v>否</v>
      </c>
      <c r="G781" s="6" t="str">
        <f t="shared" si="25"/>
        <v>款</v>
      </c>
    </row>
    <row r="782" s="3" customFormat="1" ht="35.45" customHeight="1" spans="1:7">
      <c r="A782" s="21">
        <v>2110704</v>
      </c>
      <c r="B782" s="23" t="s">
        <v>729</v>
      </c>
      <c r="C782" s="24">
        <v>0</v>
      </c>
      <c r="D782" s="88"/>
      <c r="E782" s="89"/>
      <c r="F782" s="22" t="str">
        <f t="shared" si="24"/>
        <v>否</v>
      </c>
      <c r="G782" s="3" t="str">
        <f t="shared" si="25"/>
        <v>项</v>
      </c>
    </row>
    <row r="783" s="4" customFormat="1" ht="35.45" customHeight="1" spans="1:7">
      <c r="A783" s="21">
        <v>2110799</v>
      </c>
      <c r="B783" s="23" t="s">
        <v>730</v>
      </c>
      <c r="C783" s="24">
        <v>0</v>
      </c>
      <c r="D783" s="88"/>
      <c r="E783" s="89"/>
      <c r="F783" s="20" t="str">
        <f t="shared" si="24"/>
        <v>否</v>
      </c>
      <c r="G783" s="6" t="str">
        <f t="shared" si="25"/>
        <v>项</v>
      </c>
    </row>
    <row r="784" s="3" customFormat="1" ht="35.45" customHeight="1" spans="1:7">
      <c r="A784" s="17">
        <v>21108</v>
      </c>
      <c r="B784" s="18" t="s">
        <v>731</v>
      </c>
      <c r="C784" s="19">
        <f>SUM(C785:C786)</f>
        <v>0</v>
      </c>
      <c r="D784" s="86"/>
      <c r="E784" s="87"/>
      <c r="F784" s="22" t="str">
        <f t="shared" si="24"/>
        <v>否</v>
      </c>
      <c r="G784" s="3" t="str">
        <f t="shared" si="25"/>
        <v>款</v>
      </c>
    </row>
    <row r="785" s="4" customFormat="1" ht="35.45" customHeight="1" spans="1:7">
      <c r="A785" s="21">
        <v>2110804</v>
      </c>
      <c r="B785" s="23" t="s">
        <v>732</v>
      </c>
      <c r="C785" s="24">
        <v>0</v>
      </c>
      <c r="D785" s="88"/>
      <c r="E785" s="89"/>
      <c r="F785" s="20" t="str">
        <f t="shared" si="24"/>
        <v>否</v>
      </c>
      <c r="G785" s="6" t="str">
        <f t="shared" si="25"/>
        <v>项</v>
      </c>
    </row>
    <row r="786" s="4" customFormat="1" ht="35.45" customHeight="1" spans="1:7">
      <c r="A786" s="21">
        <v>2110899</v>
      </c>
      <c r="B786" s="23" t="s">
        <v>733</v>
      </c>
      <c r="C786" s="24">
        <v>0</v>
      </c>
      <c r="D786" s="88"/>
      <c r="E786" s="89"/>
      <c r="F786" s="20" t="str">
        <f t="shared" si="24"/>
        <v>否</v>
      </c>
      <c r="G786" s="6" t="str">
        <f t="shared" si="25"/>
        <v>项</v>
      </c>
    </row>
    <row r="787" s="4" customFormat="1" ht="35.45" customHeight="1" spans="1:7">
      <c r="A787" s="17">
        <v>21109</v>
      </c>
      <c r="B787" s="18" t="s">
        <v>734</v>
      </c>
      <c r="C787" s="19">
        <f>SUM(C788)</f>
        <v>0</v>
      </c>
      <c r="D787" s="86"/>
      <c r="E787" s="87"/>
      <c r="F787" s="20" t="str">
        <f t="shared" si="24"/>
        <v>否</v>
      </c>
      <c r="G787" s="6" t="str">
        <f t="shared" si="25"/>
        <v>款</v>
      </c>
    </row>
    <row r="788" s="4" customFormat="1" ht="35.45" customHeight="1" spans="1:7">
      <c r="A788" s="21">
        <v>2110901</v>
      </c>
      <c r="B788" s="23" t="s">
        <v>735</v>
      </c>
      <c r="C788" s="24">
        <v>0</v>
      </c>
      <c r="D788" s="88"/>
      <c r="E788" s="89"/>
      <c r="F788" s="20" t="str">
        <f t="shared" si="24"/>
        <v>否</v>
      </c>
      <c r="G788" s="6" t="str">
        <f t="shared" si="25"/>
        <v>项</v>
      </c>
    </row>
    <row r="789" s="4" customFormat="1" ht="35.45" customHeight="1" spans="1:7">
      <c r="A789" s="17">
        <v>21110</v>
      </c>
      <c r="B789" s="18" t="s">
        <v>736</v>
      </c>
      <c r="C789" s="19">
        <f>SUM(C790)</f>
        <v>0</v>
      </c>
      <c r="D789" s="86"/>
      <c r="E789" s="87"/>
      <c r="F789" s="20" t="str">
        <f t="shared" si="24"/>
        <v>否</v>
      </c>
      <c r="G789" s="6" t="str">
        <f t="shared" si="25"/>
        <v>款</v>
      </c>
    </row>
    <row r="790" s="3" customFormat="1" ht="35.45" customHeight="1" spans="1:7">
      <c r="A790" s="21">
        <v>2111001</v>
      </c>
      <c r="B790" s="23" t="s">
        <v>737</v>
      </c>
      <c r="C790" s="24">
        <v>0</v>
      </c>
      <c r="D790" s="88"/>
      <c r="E790" s="89"/>
      <c r="F790" s="22" t="str">
        <f t="shared" si="24"/>
        <v>否</v>
      </c>
      <c r="G790" s="3" t="str">
        <f t="shared" si="25"/>
        <v>项</v>
      </c>
    </row>
    <row r="791" s="4" customFormat="1" ht="35.45" customHeight="1" spans="1:7">
      <c r="A791" s="17">
        <v>21111</v>
      </c>
      <c r="B791" s="18" t="s">
        <v>738</v>
      </c>
      <c r="C791" s="19">
        <f>SUM(C792:C796)</f>
        <v>0</v>
      </c>
      <c r="D791" s="86"/>
      <c r="E791" s="87"/>
      <c r="F791" s="20" t="str">
        <f t="shared" si="24"/>
        <v>否</v>
      </c>
      <c r="G791" s="6" t="str">
        <f t="shared" si="25"/>
        <v>款</v>
      </c>
    </row>
    <row r="792" s="3" customFormat="1" ht="35.45" customHeight="1" spans="1:7">
      <c r="A792" s="21">
        <v>2111101</v>
      </c>
      <c r="B792" s="23" t="s">
        <v>739</v>
      </c>
      <c r="C792" s="24">
        <v>0</v>
      </c>
      <c r="D792" s="88"/>
      <c r="E792" s="89"/>
      <c r="F792" s="22" t="str">
        <f t="shared" si="24"/>
        <v>否</v>
      </c>
      <c r="G792" s="3" t="str">
        <f t="shared" si="25"/>
        <v>项</v>
      </c>
    </row>
    <row r="793" s="4" customFormat="1" ht="35.45" customHeight="1" spans="1:7">
      <c r="A793" s="21">
        <v>2111102</v>
      </c>
      <c r="B793" s="23" t="s">
        <v>740</v>
      </c>
      <c r="C793" s="24">
        <v>0</v>
      </c>
      <c r="D793" s="88"/>
      <c r="E793" s="89"/>
      <c r="F793" s="20" t="str">
        <f t="shared" si="24"/>
        <v>否</v>
      </c>
      <c r="G793" s="6" t="str">
        <f t="shared" si="25"/>
        <v>项</v>
      </c>
    </row>
    <row r="794" s="3" customFormat="1" ht="35.45" customHeight="1" spans="1:7">
      <c r="A794" s="21">
        <v>2111103</v>
      </c>
      <c r="B794" s="23" t="s">
        <v>741</v>
      </c>
      <c r="C794" s="24">
        <v>0</v>
      </c>
      <c r="D794" s="88"/>
      <c r="E794" s="89"/>
      <c r="F794" s="22" t="str">
        <f t="shared" si="24"/>
        <v>否</v>
      </c>
      <c r="G794" s="3" t="str">
        <f t="shared" si="25"/>
        <v>项</v>
      </c>
    </row>
    <row r="795" s="4" customFormat="1" ht="35.45" customHeight="1" spans="1:7">
      <c r="A795" s="21">
        <v>2111104</v>
      </c>
      <c r="B795" s="23" t="s">
        <v>742</v>
      </c>
      <c r="C795" s="24">
        <v>0</v>
      </c>
      <c r="D795" s="88"/>
      <c r="E795" s="89"/>
      <c r="F795" s="20" t="str">
        <f t="shared" si="24"/>
        <v>否</v>
      </c>
      <c r="G795" s="6" t="str">
        <f t="shared" si="25"/>
        <v>项</v>
      </c>
    </row>
    <row r="796" s="4" customFormat="1" ht="35.45" customHeight="1" spans="1:7">
      <c r="A796" s="21">
        <v>2111199</v>
      </c>
      <c r="B796" s="23" t="s">
        <v>743</v>
      </c>
      <c r="C796" s="24">
        <v>0</v>
      </c>
      <c r="D796" s="88"/>
      <c r="E796" s="89"/>
      <c r="F796" s="20" t="str">
        <f t="shared" si="24"/>
        <v>否</v>
      </c>
      <c r="G796" s="6" t="str">
        <f t="shared" si="25"/>
        <v>项</v>
      </c>
    </row>
    <row r="797" s="4" customFormat="1" ht="35.45" customHeight="1" spans="1:7">
      <c r="A797" s="17">
        <v>21112</v>
      </c>
      <c r="B797" s="18" t="s">
        <v>744</v>
      </c>
      <c r="C797" s="19">
        <f>SUM(C798)</f>
        <v>0</v>
      </c>
      <c r="D797" s="86"/>
      <c r="E797" s="87"/>
      <c r="F797" s="20" t="str">
        <f t="shared" si="24"/>
        <v>否</v>
      </c>
      <c r="G797" s="6" t="str">
        <f t="shared" si="25"/>
        <v>款</v>
      </c>
    </row>
    <row r="798" s="4" customFormat="1" ht="35.45" customHeight="1" spans="1:7">
      <c r="A798" s="21">
        <v>2111201</v>
      </c>
      <c r="B798" s="23" t="s">
        <v>745</v>
      </c>
      <c r="C798" s="24">
        <v>0</v>
      </c>
      <c r="D798" s="88"/>
      <c r="E798" s="89"/>
      <c r="F798" s="20" t="str">
        <f t="shared" si="24"/>
        <v>否</v>
      </c>
      <c r="G798" s="6" t="str">
        <f t="shared" si="25"/>
        <v>项</v>
      </c>
    </row>
    <row r="799" s="4" customFormat="1" ht="35.45" customHeight="1" spans="1:7">
      <c r="A799" s="17">
        <v>21113</v>
      </c>
      <c r="B799" s="18" t="s">
        <v>746</v>
      </c>
      <c r="C799" s="19">
        <f>SUM(C800)</f>
        <v>0</v>
      </c>
      <c r="D799" s="86"/>
      <c r="E799" s="87"/>
      <c r="F799" s="20" t="str">
        <f t="shared" si="24"/>
        <v>否</v>
      </c>
      <c r="G799" s="6" t="str">
        <f t="shared" si="25"/>
        <v>款</v>
      </c>
    </row>
    <row r="800" s="4" customFormat="1" ht="35.45" customHeight="1" spans="1:7">
      <c r="A800" s="21">
        <v>2111301</v>
      </c>
      <c r="B800" s="23" t="s">
        <v>747</v>
      </c>
      <c r="C800" s="24">
        <v>0</v>
      </c>
      <c r="D800" s="88"/>
      <c r="E800" s="89"/>
      <c r="F800" s="20" t="str">
        <f t="shared" si="24"/>
        <v>否</v>
      </c>
      <c r="G800" s="6" t="str">
        <f t="shared" si="25"/>
        <v>项</v>
      </c>
    </row>
    <row r="801" s="4" customFormat="1" ht="35.45" customHeight="1" spans="1:7">
      <c r="A801" s="17">
        <v>21114</v>
      </c>
      <c r="B801" s="18" t="s">
        <v>748</v>
      </c>
      <c r="C801" s="19">
        <f>SUM(C802:C815)</f>
        <v>0</v>
      </c>
      <c r="D801" s="86"/>
      <c r="E801" s="87"/>
      <c r="F801" s="20" t="str">
        <f t="shared" si="24"/>
        <v>否</v>
      </c>
      <c r="G801" s="6" t="str">
        <f t="shared" si="25"/>
        <v>款</v>
      </c>
    </row>
    <row r="802" s="4" customFormat="1" ht="35.45" customHeight="1" spans="1:7">
      <c r="A802" s="21">
        <v>2111401</v>
      </c>
      <c r="B802" s="23" t="s">
        <v>163</v>
      </c>
      <c r="C802" s="24">
        <v>0</v>
      </c>
      <c r="D802" s="88"/>
      <c r="E802" s="89"/>
      <c r="F802" s="20" t="str">
        <f t="shared" si="24"/>
        <v>否</v>
      </c>
      <c r="G802" s="6" t="str">
        <f t="shared" si="25"/>
        <v>项</v>
      </c>
    </row>
    <row r="803" s="4" customFormat="1" ht="35.45" customHeight="1" spans="1:7">
      <c r="A803" s="21">
        <v>2111402</v>
      </c>
      <c r="B803" s="23" t="s">
        <v>164</v>
      </c>
      <c r="C803" s="24">
        <v>0</v>
      </c>
      <c r="D803" s="88"/>
      <c r="E803" s="89"/>
      <c r="F803" s="20" t="str">
        <f t="shared" si="24"/>
        <v>否</v>
      </c>
      <c r="G803" s="6" t="str">
        <f t="shared" si="25"/>
        <v>项</v>
      </c>
    </row>
    <row r="804" s="4" customFormat="1" ht="35.45" customHeight="1" spans="1:7">
      <c r="A804" s="21">
        <v>2111403</v>
      </c>
      <c r="B804" s="23" t="s">
        <v>165</v>
      </c>
      <c r="C804" s="24">
        <v>0</v>
      </c>
      <c r="D804" s="88"/>
      <c r="E804" s="89"/>
      <c r="F804" s="20" t="str">
        <f t="shared" si="24"/>
        <v>否</v>
      </c>
      <c r="G804" s="6" t="str">
        <f t="shared" si="25"/>
        <v>项</v>
      </c>
    </row>
    <row r="805" s="4" customFormat="1" ht="35.45" customHeight="1" spans="1:7">
      <c r="A805" s="21">
        <v>2111404</v>
      </c>
      <c r="B805" s="23" t="s">
        <v>749</v>
      </c>
      <c r="C805" s="24">
        <v>0</v>
      </c>
      <c r="D805" s="88"/>
      <c r="E805" s="89"/>
      <c r="F805" s="20" t="str">
        <f t="shared" si="24"/>
        <v>否</v>
      </c>
      <c r="G805" s="6" t="str">
        <f t="shared" si="25"/>
        <v>项</v>
      </c>
    </row>
    <row r="806" s="4" customFormat="1" ht="35.45" customHeight="1" spans="1:7">
      <c r="A806" s="21">
        <v>2111405</v>
      </c>
      <c r="B806" s="23" t="s">
        <v>750</v>
      </c>
      <c r="C806" s="24">
        <v>0</v>
      </c>
      <c r="D806" s="88"/>
      <c r="E806" s="89"/>
      <c r="F806" s="20" t="str">
        <f t="shared" si="24"/>
        <v>否</v>
      </c>
      <c r="G806" s="6" t="str">
        <f t="shared" si="25"/>
        <v>项</v>
      </c>
    </row>
    <row r="807" s="4" customFormat="1" ht="35.45" customHeight="1" spans="1:7">
      <c r="A807" s="21">
        <v>2111406</v>
      </c>
      <c r="B807" s="23" t="s">
        <v>751</v>
      </c>
      <c r="C807" s="24">
        <v>0</v>
      </c>
      <c r="D807" s="88"/>
      <c r="E807" s="89"/>
      <c r="F807" s="20" t="str">
        <f t="shared" si="24"/>
        <v>否</v>
      </c>
      <c r="G807" s="6" t="str">
        <f t="shared" si="25"/>
        <v>项</v>
      </c>
    </row>
    <row r="808" s="4" customFormat="1" ht="35.45" customHeight="1" spans="1:7">
      <c r="A808" s="21">
        <v>2111407</v>
      </c>
      <c r="B808" s="23" t="s">
        <v>752</v>
      </c>
      <c r="C808" s="24">
        <v>0</v>
      </c>
      <c r="D808" s="88"/>
      <c r="E808" s="89"/>
      <c r="F808" s="20" t="str">
        <f t="shared" si="24"/>
        <v>否</v>
      </c>
      <c r="G808" s="6" t="str">
        <f t="shared" si="25"/>
        <v>项</v>
      </c>
    </row>
    <row r="809" s="3" customFormat="1" ht="35.45" customHeight="1" spans="1:7">
      <c r="A809" s="21">
        <v>2111408</v>
      </c>
      <c r="B809" s="23" t="s">
        <v>753</v>
      </c>
      <c r="C809" s="24">
        <v>0</v>
      </c>
      <c r="D809" s="88"/>
      <c r="E809" s="89"/>
      <c r="F809" s="22" t="str">
        <f t="shared" si="24"/>
        <v>否</v>
      </c>
      <c r="G809" s="3" t="str">
        <f t="shared" si="25"/>
        <v>项</v>
      </c>
    </row>
    <row r="810" s="4" customFormat="1" ht="35.45" customHeight="1" spans="1:7">
      <c r="A810" s="21">
        <v>2111409</v>
      </c>
      <c r="B810" s="23" t="s">
        <v>754</v>
      </c>
      <c r="C810" s="24">
        <v>0</v>
      </c>
      <c r="D810" s="88"/>
      <c r="E810" s="89"/>
      <c r="F810" s="20" t="str">
        <f t="shared" si="24"/>
        <v>否</v>
      </c>
      <c r="G810" s="6" t="str">
        <f t="shared" si="25"/>
        <v>项</v>
      </c>
    </row>
    <row r="811" ht="35.45" customHeight="1" spans="1:7">
      <c r="A811" s="21">
        <v>2111410</v>
      </c>
      <c r="B811" s="23" t="s">
        <v>755</v>
      </c>
      <c r="C811" s="24">
        <v>0</v>
      </c>
      <c r="D811" s="88"/>
      <c r="E811" s="89"/>
      <c r="F811" s="20" t="str">
        <f t="shared" si="24"/>
        <v>否</v>
      </c>
      <c r="G811" s="6" t="str">
        <f t="shared" si="25"/>
        <v>项</v>
      </c>
    </row>
    <row r="812" s="3" customFormat="1" ht="35.45" customHeight="1" spans="1:7">
      <c r="A812" s="21">
        <v>2111411</v>
      </c>
      <c r="B812" s="23" t="s">
        <v>204</v>
      </c>
      <c r="C812" s="24">
        <v>0</v>
      </c>
      <c r="D812" s="88"/>
      <c r="E812" s="89"/>
      <c r="F812" s="22" t="str">
        <f t="shared" si="24"/>
        <v>否</v>
      </c>
      <c r="G812" s="3" t="str">
        <f t="shared" si="25"/>
        <v>项</v>
      </c>
    </row>
    <row r="813" s="4" customFormat="1" ht="35.45" customHeight="1" spans="1:7">
      <c r="A813" s="21">
        <v>2111413</v>
      </c>
      <c r="B813" s="23" t="s">
        <v>756</v>
      </c>
      <c r="C813" s="24">
        <v>0</v>
      </c>
      <c r="D813" s="88"/>
      <c r="E813" s="89"/>
      <c r="F813" s="20" t="str">
        <f t="shared" si="24"/>
        <v>否</v>
      </c>
      <c r="G813" s="6" t="str">
        <f t="shared" si="25"/>
        <v>项</v>
      </c>
    </row>
    <row r="814" s="4" customFormat="1" ht="35.45" customHeight="1" spans="1:7">
      <c r="A814" s="21">
        <v>2111450</v>
      </c>
      <c r="B814" s="23" t="s">
        <v>172</v>
      </c>
      <c r="C814" s="24">
        <v>0</v>
      </c>
      <c r="D814" s="88"/>
      <c r="E814" s="89"/>
      <c r="F814" s="20" t="str">
        <f t="shared" si="24"/>
        <v>否</v>
      </c>
      <c r="G814" s="6" t="str">
        <f t="shared" si="25"/>
        <v>项</v>
      </c>
    </row>
    <row r="815" s="4" customFormat="1" ht="35.45" customHeight="1" spans="1:7">
      <c r="A815" s="21">
        <v>2111499</v>
      </c>
      <c r="B815" s="23" t="s">
        <v>757</v>
      </c>
      <c r="C815" s="24">
        <v>0</v>
      </c>
      <c r="D815" s="88"/>
      <c r="E815" s="89"/>
      <c r="F815" s="20" t="str">
        <f t="shared" si="24"/>
        <v>否</v>
      </c>
      <c r="G815" s="6" t="str">
        <f t="shared" si="25"/>
        <v>项</v>
      </c>
    </row>
    <row r="816" s="4" customFormat="1" ht="35.45" customHeight="1" spans="1:7">
      <c r="A816" s="17">
        <v>21199</v>
      </c>
      <c r="B816" s="18" t="s">
        <v>758</v>
      </c>
      <c r="C816" s="19">
        <f>SUM(C817)</f>
        <v>0</v>
      </c>
      <c r="D816" s="86"/>
      <c r="E816" s="87"/>
      <c r="F816" s="20" t="str">
        <f t="shared" si="24"/>
        <v>否</v>
      </c>
      <c r="G816" s="6" t="str">
        <f t="shared" si="25"/>
        <v>款</v>
      </c>
    </row>
    <row r="817" s="4" customFormat="1" ht="35.45" customHeight="1" spans="1:7">
      <c r="A817" s="21">
        <v>2119999</v>
      </c>
      <c r="B817" s="23" t="s">
        <v>759</v>
      </c>
      <c r="C817" s="24">
        <v>0</v>
      </c>
      <c r="D817" s="88"/>
      <c r="E817" s="89"/>
      <c r="F817" s="20" t="str">
        <f t="shared" si="24"/>
        <v>否</v>
      </c>
      <c r="G817" s="6" t="str">
        <f t="shared" si="25"/>
        <v>项</v>
      </c>
    </row>
    <row r="818" s="4" customFormat="1" ht="35.45" customHeight="1" spans="1:7">
      <c r="A818" s="17">
        <v>212</v>
      </c>
      <c r="B818" s="18" t="s">
        <v>106</v>
      </c>
      <c r="C818" s="19">
        <f>SUM(C819,C830,C832,C835,C837,C839)</f>
        <v>3600</v>
      </c>
      <c r="D818" s="19">
        <f>SUM(D819,D830,D832,D835,D837,D839)</f>
        <v>1547</v>
      </c>
      <c r="E818" s="19">
        <f>SUM(E819,E830,E832,E835,E837,E839)</f>
        <v>5147</v>
      </c>
      <c r="F818" s="20" t="str">
        <f t="shared" si="24"/>
        <v>是</v>
      </c>
      <c r="G818" s="6" t="str">
        <f t="shared" si="25"/>
        <v>类</v>
      </c>
    </row>
    <row r="819" s="4" customFormat="1" ht="35.45" customHeight="1" spans="1:7">
      <c r="A819" s="17">
        <v>21201</v>
      </c>
      <c r="B819" s="18" t="s">
        <v>760</v>
      </c>
      <c r="C819" s="19">
        <f>SUM(C820:C829)</f>
        <v>234</v>
      </c>
      <c r="D819" s="86">
        <v>3</v>
      </c>
      <c r="E819" s="87">
        <v>237</v>
      </c>
      <c r="F819" s="20" t="str">
        <f t="shared" si="24"/>
        <v>是</v>
      </c>
      <c r="G819" s="6" t="str">
        <f t="shared" si="25"/>
        <v>款</v>
      </c>
    </row>
    <row r="820" s="4" customFormat="1" ht="35.45" customHeight="1" spans="1:7">
      <c r="A820" s="21">
        <v>2120101</v>
      </c>
      <c r="B820" s="23" t="s">
        <v>163</v>
      </c>
      <c r="C820" s="24">
        <v>102</v>
      </c>
      <c r="D820" s="88"/>
      <c r="E820" s="89">
        <v>102</v>
      </c>
      <c r="F820" s="20" t="str">
        <f t="shared" si="24"/>
        <v>是</v>
      </c>
      <c r="G820" s="6" t="str">
        <f t="shared" si="25"/>
        <v>项</v>
      </c>
    </row>
    <row r="821" s="4" customFormat="1" ht="35.45" customHeight="1" spans="1:7">
      <c r="A821" s="21">
        <v>2120102</v>
      </c>
      <c r="B821" s="23" t="s">
        <v>164</v>
      </c>
      <c r="C821" s="24">
        <v>0</v>
      </c>
      <c r="D821" s="88"/>
      <c r="E821" s="89"/>
      <c r="F821" s="20" t="str">
        <f t="shared" si="24"/>
        <v>否</v>
      </c>
      <c r="G821" s="6" t="str">
        <f t="shared" si="25"/>
        <v>项</v>
      </c>
    </row>
    <row r="822" s="4" customFormat="1" ht="35.45" customHeight="1" spans="1:7">
      <c r="A822" s="21">
        <v>2120103</v>
      </c>
      <c r="B822" s="23" t="s">
        <v>165</v>
      </c>
      <c r="C822" s="24">
        <v>0</v>
      </c>
      <c r="D822" s="88"/>
      <c r="E822" s="89"/>
      <c r="F822" s="20" t="str">
        <f t="shared" si="24"/>
        <v>否</v>
      </c>
      <c r="G822" s="6" t="str">
        <f t="shared" si="25"/>
        <v>项</v>
      </c>
    </row>
    <row r="823" s="3" customFormat="1" ht="35.45" customHeight="1" spans="1:7">
      <c r="A823" s="21">
        <v>2120104</v>
      </c>
      <c r="B823" s="23" t="s">
        <v>761</v>
      </c>
      <c r="C823" s="24">
        <v>67</v>
      </c>
      <c r="D823" s="88">
        <v>3</v>
      </c>
      <c r="E823" s="89">
        <v>70</v>
      </c>
      <c r="F823" s="22" t="str">
        <f t="shared" si="24"/>
        <v>是</v>
      </c>
      <c r="G823" s="3" t="str">
        <f t="shared" si="25"/>
        <v>项</v>
      </c>
    </row>
    <row r="824" s="4" customFormat="1" ht="35.45" customHeight="1" spans="1:7">
      <c r="A824" s="21">
        <v>2120105</v>
      </c>
      <c r="B824" s="23" t="s">
        <v>762</v>
      </c>
      <c r="C824" s="24">
        <v>0</v>
      </c>
      <c r="D824" s="88"/>
      <c r="E824" s="89"/>
      <c r="F824" s="20" t="str">
        <f t="shared" si="24"/>
        <v>否</v>
      </c>
      <c r="G824" s="6" t="str">
        <f t="shared" si="25"/>
        <v>项</v>
      </c>
    </row>
    <row r="825" s="3" customFormat="1" ht="35.45" customHeight="1" spans="1:7">
      <c r="A825" s="21">
        <v>2120106</v>
      </c>
      <c r="B825" s="23" t="s">
        <v>763</v>
      </c>
      <c r="C825" s="24">
        <v>65</v>
      </c>
      <c r="D825" s="88"/>
      <c r="E825" s="89">
        <v>65</v>
      </c>
      <c r="F825" s="22" t="str">
        <f t="shared" si="24"/>
        <v>是</v>
      </c>
      <c r="G825" s="3" t="str">
        <f t="shared" si="25"/>
        <v>项</v>
      </c>
    </row>
    <row r="826" s="4" customFormat="1" ht="35.45" customHeight="1" spans="1:7">
      <c r="A826" s="21">
        <v>2120107</v>
      </c>
      <c r="B826" s="23" t="s">
        <v>764</v>
      </c>
      <c r="C826" s="24">
        <v>0</v>
      </c>
      <c r="D826" s="88"/>
      <c r="E826" s="89"/>
      <c r="F826" s="20" t="str">
        <f t="shared" si="24"/>
        <v>否</v>
      </c>
      <c r="G826" s="6" t="str">
        <f t="shared" si="25"/>
        <v>项</v>
      </c>
    </row>
    <row r="827" s="4" customFormat="1" ht="35.45" customHeight="1" spans="1:7">
      <c r="A827" s="21">
        <v>2120109</v>
      </c>
      <c r="B827" s="23" t="s">
        <v>765</v>
      </c>
      <c r="C827" s="24">
        <v>0</v>
      </c>
      <c r="D827" s="88"/>
      <c r="E827" s="89"/>
      <c r="F827" s="20" t="str">
        <f t="shared" si="24"/>
        <v>否</v>
      </c>
      <c r="G827" s="6" t="str">
        <f t="shared" si="25"/>
        <v>项</v>
      </c>
    </row>
    <row r="828" s="3" customFormat="1" ht="35.45" customHeight="1" spans="1:7">
      <c r="A828" s="21">
        <v>2120110</v>
      </c>
      <c r="B828" s="23" t="s">
        <v>766</v>
      </c>
      <c r="C828" s="24">
        <v>0</v>
      </c>
      <c r="D828" s="88"/>
      <c r="E828" s="89"/>
      <c r="F828" s="22" t="str">
        <f t="shared" si="24"/>
        <v>否</v>
      </c>
      <c r="G828" s="3" t="str">
        <f t="shared" si="25"/>
        <v>项</v>
      </c>
    </row>
    <row r="829" s="4" customFormat="1" ht="35.45" customHeight="1" spans="1:7">
      <c r="A829" s="21">
        <v>2120199</v>
      </c>
      <c r="B829" s="23" t="s">
        <v>767</v>
      </c>
      <c r="C829" s="24">
        <v>0</v>
      </c>
      <c r="D829" s="88"/>
      <c r="E829" s="89"/>
      <c r="F829" s="20" t="str">
        <f t="shared" si="24"/>
        <v>否</v>
      </c>
      <c r="G829" s="6" t="str">
        <f t="shared" si="25"/>
        <v>项</v>
      </c>
    </row>
    <row r="830" s="3" customFormat="1" ht="35.45" customHeight="1" spans="1:7">
      <c r="A830" s="17">
        <v>21202</v>
      </c>
      <c r="B830" s="18" t="s">
        <v>768</v>
      </c>
      <c r="C830" s="19">
        <f>SUM(C831)</f>
        <v>60</v>
      </c>
      <c r="D830" s="86"/>
      <c r="E830" s="87">
        <v>60</v>
      </c>
      <c r="F830" s="22" t="str">
        <f t="shared" si="24"/>
        <v>是</v>
      </c>
      <c r="G830" s="3" t="str">
        <f t="shared" si="25"/>
        <v>款</v>
      </c>
    </row>
    <row r="831" s="4" customFormat="1" ht="35.45" customHeight="1" spans="1:7">
      <c r="A831" s="21">
        <v>2120201</v>
      </c>
      <c r="B831" s="23" t="s">
        <v>769</v>
      </c>
      <c r="C831" s="24">
        <v>60</v>
      </c>
      <c r="D831" s="88"/>
      <c r="E831" s="89">
        <v>60</v>
      </c>
      <c r="F831" s="20" t="str">
        <f t="shared" si="24"/>
        <v>是</v>
      </c>
      <c r="G831" s="6" t="str">
        <f t="shared" si="25"/>
        <v>项</v>
      </c>
    </row>
    <row r="832" s="3" customFormat="1" ht="35.45" customHeight="1" spans="1:7">
      <c r="A832" s="17">
        <v>21203</v>
      </c>
      <c r="B832" s="18" t="s">
        <v>770</v>
      </c>
      <c r="C832" s="19">
        <f>SUM(C833:C834)</f>
        <v>3100</v>
      </c>
      <c r="D832" s="86">
        <v>1200</v>
      </c>
      <c r="E832" s="87">
        <v>4300</v>
      </c>
      <c r="F832" s="22" t="str">
        <f t="shared" si="24"/>
        <v>是</v>
      </c>
      <c r="G832" s="3" t="str">
        <f t="shared" si="25"/>
        <v>款</v>
      </c>
    </row>
    <row r="833" s="4" customFormat="1" ht="35.45" customHeight="1" spans="1:7">
      <c r="A833" s="21">
        <v>2120303</v>
      </c>
      <c r="B833" s="23" t="s">
        <v>771</v>
      </c>
      <c r="C833" s="24">
        <v>0</v>
      </c>
      <c r="D833" s="88"/>
      <c r="E833" s="89"/>
      <c r="F833" s="20" t="str">
        <f t="shared" si="24"/>
        <v>否</v>
      </c>
      <c r="G833" s="6" t="str">
        <f t="shared" si="25"/>
        <v>项</v>
      </c>
    </row>
    <row r="834" ht="35.45" customHeight="1" spans="1:7">
      <c r="A834" s="21">
        <v>2120399</v>
      </c>
      <c r="B834" s="23" t="s">
        <v>772</v>
      </c>
      <c r="C834" s="24">
        <v>3100</v>
      </c>
      <c r="D834" s="88">
        <v>1200</v>
      </c>
      <c r="E834" s="89">
        <v>4300</v>
      </c>
      <c r="F834" s="20" t="str">
        <f t="shared" si="24"/>
        <v>是</v>
      </c>
      <c r="G834" s="6" t="str">
        <f t="shared" si="25"/>
        <v>项</v>
      </c>
    </row>
    <row r="835" s="3" customFormat="1" ht="35.45" customHeight="1" spans="1:7">
      <c r="A835" s="17">
        <v>21205</v>
      </c>
      <c r="B835" s="18" t="s">
        <v>773</v>
      </c>
      <c r="C835" s="19">
        <f>SUM(C836)</f>
        <v>206</v>
      </c>
      <c r="D835" s="86">
        <v>344</v>
      </c>
      <c r="E835" s="87">
        <v>550</v>
      </c>
      <c r="F835" s="22" t="str">
        <f t="shared" si="24"/>
        <v>是</v>
      </c>
      <c r="G835" s="3" t="str">
        <f t="shared" si="25"/>
        <v>款</v>
      </c>
    </row>
    <row r="836" s="4" customFormat="1" ht="35.45" customHeight="1" spans="1:7">
      <c r="A836" s="21">
        <v>2120501</v>
      </c>
      <c r="B836" s="23" t="s">
        <v>774</v>
      </c>
      <c r="C836" s="24">
        <v>206</v>
      </c>
      <c r="D836" s="88">
        <v>344</v>
      </c>
      <c r="E836" s="89">
        <v>550</v>
      </c>
      <c r="F836" s="20" t="str">
        <f t="shared" ref="F836:F899" si="26">IF(LEN(A836)=3,"是",IF(B836&lt;&gt;"",IF(SUM(C836:C836)&lt;&gt;0,"是","否"),"是"))</f>
        <v>是</v>
      </c>
      <c r="G836" s="6" t="str">
        <f t="shared" ref="G836:G899" si="27">IF(LEN(A836)=3,"类",IF(LEN(A836)=5,"款","项"))</f>
        <v>项</v>
      </c>
    </row>
    <row r="837" s="4" customFormat="1" ht="35.45" customHeight="1" spans="1:7">
      <c r="A837" s="17">
        <v>21206</v>
      </c>
      <c r="B837" s="18" t="s">
        <v>775</v>
      </c>
      <c r="C837" s="19">
        <f>SUM(C838)</f>
        <v>0</v>
      </c>
      <c r="D837" s="86"/>
      <c r="E837" s="87"/>
      <c r="F837" s="20" t="str">
        <f t="shared" si="26"/>
        <v>否</v>
      </c>
      <c r="G837" s="6" t="str">
        <f t="shared" si="27"/>
        <v>款</v>
      </c>
    </row>
    <row r="838" s="4" customFormat="1" ht="35.45" customHeight="1" spans="1:7">
      <c r="A838" s="21">
        <v>2120601</v>
      </c>
      <c r="B838" s="23" t="s">
        <v>776</v>
      </c>
      <c r="C838" s="24">
        <v>0</v>
      </c>
      <c r="D838" s="88"/>
      <c r="E838" s="89"/>
      <c r="F838" s="20" t="str">
        <f t="shared" si="26"/>
        <v>否</v>
      </c>
      <c r="G838" s="6" t="str">
        <f t="shared" si="27"/>
        <v>项</v>
      </c>
    </row>
    <row r="839" s="4" customFormat="1" ht="35.45" customHeight="1" spans="1:7">
      <c r="A839" s="17">
        <v>21299</v>
      </c>
      <c r="B839" s="18" t="s">
        <v>777</v>
      </c>
      <c r="C839" s="19">
        <f>SUM(C840)</f>
        <v>0</v>
      </c>
      <c r="D839" s="86"/>
      <c r="E839" s="87"/>
      <c r="F839" s="20" t="str">
        <f t="shared" si="26"/>
        <v>否</v>
      </c>
      <c r="G839" s="6" t="str">
        <f t="shared" si="27"/>
        <v>款</v>
      </c>
    </row>
    <row r="840" s="4" customFormat="1" ht="35.45" customHeight="1" spans="1:7">
      <c r="A840" s="21">
        <v>2129999</v>
      </c>
      <c r="B840" s="23" t="s">
        <v>778</v>
      </c>
      <c r="C840" s="24">
        <v>0</v>
      </c>
      <c r="D840" s="88"/>
      <c r="E840" s="89"/>
      <c r="F840" s="20" t="str">
        <f t="shared" si="26"/>
        <v>否</v>
      </c>
      <c r="G840" s="6" t="str">
        <f t="shared" si="27"/>
        <v>项</v>
      </c>
    </row>
    <row r="841" s="4" customFormat="1" ht="35.45" customHeight="1" spans="1:7">
      <c r="A841" s="17">
        <v>213</v>
      </c>
      <c r="B841" s="18" t="s">
        <v>108</v>
      </c>
      <c r="C841" s="19">
        <f>SUM(C842,C868,C893,C921,C932,C939,C946,C949)</f>
        <v>0</v>
      </c>
      <c r="D841" s="86"/>
      <c r="E841" s="87"/>
      <c r="F841" s="20" t="str">
        <f t="shared" si="26"/>
        <v>是</v>
      </c>
      <c r="G841" s="6" t="str">
        <f t="shared" si="27"/>
        <v>类</v>
      </c>
    </row>
    <row r="842" s="4" customFormat="1" ht="35.45" customHeight="1" spans="1:7">
      <c r="A842" s="17">
        <v>21301</v>
      </c>
      <c r="B842" s="18" t="s">
        <v>779</v>
      </c>
      <c r="C842" s="19">
        <f>SUM(C843:C867)</f>
        <v>0</v>
      </c>
      <c r="D842" s="86"/>
      <c r="E842" s="87"/>
      <c r="F842" s="20" t="str">
        <f t="shared" si="26"/>
        <v>否</v>
      </c>
      <c r="G842" s="6" t="str">
        <f t="shared" si="27"/>
        <v>款</v>
      </c>
    </row>
    <row r="843" s="4" customFormat="1" ht="35.45" customHeight="1" spans="1:7">
      <c r="A843" s="21">
        <v>2130101</v>
      </c>
      <c r="B843" s="23" t="s">
        <v>163</v>
      </c>
      <c r="C843" s="24">
        <v>0</v>
      </c>
      <c r="D843" s="88"/>
      <c r="E843" s="89"/>
      <c r="F843" s="20" t="str">
        <f t="shared" si="26"/>
        <v>否</v>
      </c>
      <c r="G843" s="6" t="str">
        <f t="shared" si="27"/>
        <v>项</v>
      </c>
    </row>
    <row r="844" s="4" customFormat="1" ht="35.45" customHeight="1" spans="1:7">
      <c r="A844" s="21">
        <v>2130102</v>
      </c>
      <c r="B844" s="23" t="s">
        <v>164</v>
      </c>
      <c r="C844" s="24">
        <v>0</v>
      </c>
      <c r="D844" s="88"/>
      <c r="E844" s="89"/>
      <c r="F844" s="20" t="str">
        <f t="shared" si="26"/>
        <v>否</v>
      </c>
      <c r="G844" s="6" t="str">
        <f t="shared" si="27"/>
        <v>项</v>
      </c>
    </row>
    <row r="845" s="4" customFormat="1" ht="35.45" customHeight="1" spans="1:7">
      <c r="A845" s="21">
        <v>2130103</v>
      </c>
      <c r="B845" s="23" t="s">
        <v>165</v>
      </c>
      <c r="C845" s="24">
        <v>0</v>
      </c>
      <c r="D845" s="88"/>
      <c r="E845" s="89"/>
      <c r="F845" s="20" t="str">
        <f t="shared" si="26"/>
        <v>否</v>
      </c>
      <c r="G845" s="6" t="str">
        <f t="shared" si="27"/>
        <v>项</v>
      </c>
    </row>
    <row r="846" s="4" customFormat="1" ht="35.45" customHeight="1" spans="1:7">
      <c r="A846" s="21">
        <v>2130104</v>
      </c>
      <c r="B846" s="23" t="s">
        <v>172</v>
      </c>
      <c r="C846" s="24">
        <v>0</v>
      </c>
      <c r="D846" s="88"/>
      <c r="E846" s="89"/>
      <c r="F846" s="20" t="str">
        <f t="shared" si="26"/>
        <v>否</v>
      </c>
      <c r="G846" s="6" t="str">
        <f t="shared" si="27"/>
        <v>项</v>
      </c>
    </row>
    <row r="847" s="4" customFormat="1" ht="35.45" customHeight="1" spans="1:7">
      <c r="A847" s="21">
        <v>2130105</v>
      </c>
      <c r="B847" s="23" t="s">
        <v>780</v>
      </c>
      <c r="C847" s="24">
        <v>0</v>
      </c>
      <c r="D847" s="88"/>
      <c r="E847" s="89"/>
      <c r="F847" s="20" t="str">
        <f t="shared" si="26"/>
        <v>否</v>
      </c>
      <c r="G847" s="6" t="str">
        <f t="shared" si="27"/>
        <v>项</v>
      </c>
    </row>
    <row r="848" s="4" customFormat="1" ht="35.45" customHeight="1" spans="1:7">
      <c r="A848" s="21">
        <v>2130106</v>
      </c>
      <c r="B848" s="23" t="s">
        <v>781</v>
      </c>
      <c r="C848" s="24">
        <v>0</v>
      </c>
      <c r="D848" s="88"/>
      <c r="E848" s="89"/>
      <c r="F848" s="20" t="str">
        <f t="shared" si="26"/>
        <v>否</v>
      </c>
      <c r="G848" s="6" t="str">
        <f t="shared" si="27"/>
        <v>项</v>
      </c>
    </row>
    <row r="849" s="4" customFormat="1" ht="35.45" customHeight="1" spans="1:7">
      <c r="A849" s="21">
        <v>2130108</v>
      </c>
      <c r="B849" s="23" t="s">
        <v>782</v>
      </c>
      <c r="C849" s="24">
        <v>0</v>
      </c>
      <c r="D849" s="88"/>
      <c r="E849" s="89"/>
      <c r="F849" s="20" t="str">
        <f t="shared" si="26"/>
        <v>否</v>
      </c>
      <c r="G849" s="6" t="str">
        <f t="shared" si="27"/>
        <v>项</v>
      </c>
    </row>
    <row r="850" s="4" customFormat="1" ht="35.45" customHeight="1" spans="1:7">
      <c r="A850" s="21">
        <v>2130109</v>
      </c>
      <c r="B850" s="23" t="s">
        <v>783</v>
      </c>
      <c r="C850" s="24">
        <v>0</v>
      </c>
      <c r="D850" s="88"/>
      <c r="E850" s="89"/>
      <c r="F850" s="20" t="str">
        <f t="shared" si="26"/>
        <v>否</v>
      </c>
      <c r="G850" s="6" t="str">
        <f t="shared" si="27"/>
        <v>项</v>
      </c>
    </row>
    <row r="851" s="4" customFormat="1" ht="35.45" customHeight="1" spans="1:7">
      <c r="A851" s="21">
        <v>2130110</v>
      </c>
      <c r="B851" s="23" t="s">
        <v>784</v>
      </c>
      <c r="C851" s="24">
        <v>0</v>
      </c>
      <c r="D851" s="88"/>
      <c r="E851" s="89"/>
      <c r="F851" s="20" t="str">
        <f t="shared" si="26"/>
        <v>否</v>
      </c>
      <c r="G851" s="6" t="str">
        <f t="shared" si="27"/>
        <v>项</v>
      </c>
    </row>
    <row r="852" s="4" customFormat="1" ht="35.45" customHeight="1" spans="1:7">
      <c r="A852" s="21">
        <v>2130111</v>
      </c>
      <c r="B852" s="23" t="s">
        <v>785</v>
      </c>
      <c r="C852" s="24">
        <v>0</v>
      </c>
      <c r="D852" s="88"/>
      <c r="E852" s="89"/>
      <c r="F852" s="20" t="str">
        <f t="shared" si="26"/>
        <v>否</v>
      </c>
      <c r="G852" s="6" t="str">
        <f t="shared" si="27"/>
        <v>项</v>
      </c>
    </row>
    <row r="853" s="4" customFormat="1" ht="35.45" customHeight="1" spans="1:7">
      <c r="A853" s="21">
        <v>2130112</v>
      </c>
      <c r="B853" s="23" t="s">
        <v>786</v>
      </c>
      <c r="C853" s="24">
        <v>0</v>
      </c>
      <c r="D853" s="88"/>
      <c r="E853" s="89"/>
      <c r="F853" s="20" t="str">
        <f t="shared" si="26"/>
        <v>否</v>
      </c>
      <c r="G853" s="6" t="str">
        <f t="shared" si="27"/>
        <v>项</v>
      </c>
    </row>
    <row r="854" s="4" customFormat="1" ht="35.45" customHeight="1" spans="1:7">
      <c r="A854" s="21">
        <v>2130114</v>
      </c>
      <c r="B854" s="23" t="s">
        <v>787</v>
      </c>
      <c r="C854" s="24">
        <v>0</v>
      </c>
      <c r="D854" s="88"/>
      <c r="E854" s="89"/>
      <c r="F854" s="20" t="str">
        <f t="shared" si="26"/>
        <v>否</v>
      </c>
      <c r="G854" s="6" t="str">
        <f t="shared" si="27"/>
        <v>项</v>
      </c>
    </row>
    <row r="855" s="4" customFormat="1" ht="35.45" customHeight="1" spans="1:7">
      <c r="A855" s="21">
        <v>2130119</v>
      </c>
      <c r="B855" s="23" t="s">
        <v>788</v>
      </c>
      <c r="C855" s="24">
        <v>0</v>
      </c>
      <c r="D855" s="88"/>
      <c r="E855" s="89"/>
      <c r="F855" s="20" t="str">
        <f t="shared" si="26"/>
        <v>否</v>
      </c>
      <c r="G855" s="6" t="str">
        <f t="shared" si="27"/>
        <v>项</v>
      </c>
    </row>
    <row r="856" s="4" customFormat="1" ht="35.45" customHeight="1" spans="1:7">
      <c r="A856" s="21">
        <v>2130120</v>
      </c>
      <c r="B856" s="23" t="s">
        <v>789</v>
      </c>
      <c r="C856" s="24">
        <v>0</v>
      </c>
      <c r="D856" s="88"/>
      <c r="E856" s="89"/>
      <c r="F856" s="20" t="str">
        <f t="shared" si="26"/>
        <v>否</v>
      </c>
      <c r="G856" s="6" t="str">
        <f t="shared" si="27"/>
        <v>项</v>
      </c>
    </row>
    <row r="857" s="4" customFormat="1" ht="35.45" customHeight="1" spans="1:7">
      <c r="A857" s="21">
        <v>2130121</v>
      </c>
      <c r="B857" s="23" t="s">
        <v>790</v>
      </c>
      <c r="C857" s="24">
        <v>0</v>
      </c>
      <c r="D857" s="88"/>
      <c r="E857" s="89"/>
      <c r="F857" s="20" t="str">
        <f t="shared" si="26"/>
        <v>否</v>
      </c>
      <c r="G857" s="6" t="str">
        <f t="shared" si="27"/>
        <v>项</v>
      </c>
    </row>
    <row r="858" s="4" customFormat="1" ht="35.45" customHeight="1" spans="1:7">
      <c r="A858" s="21">
        <v>2130122</v>
      </c>
      <c r="B858" s="23" t="s">
        <v>791</v>
      </c>
      <c r="C858" s="24">
        <v>0</v>
      </c>
      <c r="D858" s="88"/>
      <c r="E858" s="89"/>
      <c r="F858" s="20" t="str">
        <f t="shared" si="26"/>
        <v>否</v>
      </c>
      <c r="G858" s="6" t="str">
        <f t="shared" si="27"/>
        <v>项</v>
      </c>
    </row>
    <row r="859" s="4" customFormat="1" ht="35.45" customHeight="1" spans="1:7">
      <c r="A859" s="21">
        <v>2130124</v>
      </c>
      <c r="B859" s="23" t="s">
        <v>792</v>
      </c>
      <c r="C859" s="24">
        <v>0</v>
      </c>
      <c r="D859" s="88"/>
      <c r="E859" s="89"/>
      <c r="F859" s="20" t="str">
        <f t="shared" si="26"/>
        <v>否</v>
      </c>
      <c r="G859" s="6" t="str">
        <f t="shared" si="27"/>
        <v>项</v>
      </c>
    </row>
    <row r="860" s="4" customFormat="1" ht="35.45" customHeight="1" spans="1:7">
      <c r="A860" s="21">
        <v>2130125</v>
      </c>
      <c r="B860" s="23" t="s">
        <v>793</v>
      </c>
      <c r="C860" s="24">
        <v>0</v>
      </c>
      <c r="D860" s="88"/>
      <c r="E860" s="89"/>
      <c r="F860" s="20" t="str">
        <f t="shared" si="26"/>
        <v>否</v>
      </c>
      <c r="G860" s="6" t="str">
        <f t="shared" si="27"/>
        <v>项</v>
      </c>
    </row>
    <row r="861" s="3" customFormat="1" ht="35.45" customHeight="1" spans="1:7">
      <c r="A861" s="21">
        <v>2130126</v>
      </c>
      <c r="B861" s="23" t="s">
        <v>794</v>
      </c>
      <c r="C861" s="24">
        <v>0</v>
      </c>
      <c r="D861" s="88"/>
      <c r="E861" s="89"/>
      <c r="F861" s="22" t="str">
        <f t="shared" si="26"/>
        <v>否</v>
      </c>
      <c r="G861" s="3" t="str">
        <f t="shared" si="27"/>
        <v>项</v>
      </c>
    </row>
    <row r="862" s="4" customFormat="1" ht="35.45" customHeight="1" spans="1:7">
      <c r="A862" s="21">
        <v>2130135</v>
      </c>
      <c r="B862" s="23" t="s">
        <v>795</v>
      </c>
      <c r="C862" s="24">
        <v>0</v>
      </c>
      <c r="D862" s="88"/>
      <c r="E862" s="89"/>
      <c r="F862" s="20" t="str">
        <f t="shared" si="26"/>
        <v>否</v>
      </c>
      <c r="G862" s="6" t="str">
        <f t="shared" si="27"/>
        <v>项</v>
      </c>
    </row>
    <row r="863" s="4" customFormat="1" ht="35.45" customHeight="1" spans="1:7">
      <c r="A863" s="21">
        <v>2130142</v>
      </c>
      <c r="B863" s="23" t="s">
        <v>796</v>
      </c>
      <c r="C863" s="24">
        <v>0</v>
      </c>
      <c r="D863" s="88"/>
      <c r="E863" s="89"/>
      <c r="F863" s="20" t="str">
        <f t="shared" si="26"/>
        <v>否</v>
      </c>
      <c r="G863" s="6" t="str">
        <f t="shared" si="27"/>
        <v>项</v>
      </c>
    </row>
    <row r="864" s="4" customFormat="1" ht="35.45" customHeight="1" spans="1:7">
      <c r="A864" s="21">
        <v>2130148</v>
      </c>
      <c r="B864" s="23" t="s">
        <v>797</v>
      </c>
      <c r="C864" s="24">
        <v>0</v>
      </c>
      <c r="D864" s="88"/>
      <c r="E864" s="89"/>
      <c r="F864" s="20" t="str">
        <f t="shared" si="26"/>
        <v>否</v>
      </c>
      <c r="G864" s="6" t="str">
        <f t="shared" si="27"/>
        <v>项</v>
      </c>
    </row>
    <row r="865" s="4" customFormat="1" ht="35.45" customHeight="1" spans="1:7">
      <c r="A865" s="21">
        <v>2130152</v>
      </c>
      <c r="B865" s="23" t="s">
        <v>798</v>
      </c>
      <c r="C865" s="24">
        <v>0</v>
      </c>
      <c r="D865" s="88"/>
      <c r="E865" s="89"/>
      <c r="F865" s="20" t="str">
        <f t="shared" si="26"/>
        <v>否</v>
      </c>
      <c r="G865" s="6" t="str">
        <f t="shared" si="27"/>
        <v>项</v>
      </c>
    </row>
    <row r="866" s="4" customFormat="1" ht="35.45" customHeight="1" spans="1:7">
      <c r="A866" s="21">
        <v>2130153</v>
      </c>
      <c r="B866" s="23" t="s">
        <v>799</v>
      </c>
      <c r="C866" s="24">
        <v>0</v>
      </c>
      <c r="D866" s="88"/>
      <c r="E866" s="89"/>
      <c r="F866" s="20" t="str">
        <f t="shared" si="26"/>
        <v>否</v>
      </c>
      <c r="G866" s="6" t="str">
        <f t="shared" si="27"/>
        <v>项</v>
      </c>
    </row>
    <row r="867" s="4" customFormat="1" ht="35.45" customHeight="1" spans="1:7">
      <c r="A867" s="21">
        <v>2130199</v>
      </c>
      <c r="B867" s="23" t="s">
        <v>800</v>
      </c>
      <c r="C867" s="24">
        <v>0</v>
      </c>
      <c r="D867" s="88"/>
      <c r="E867" s="89"/>
      <c r="F867" s="20" t="str">
        <f t="shared" si="26"/>
        <v>否</v>
      </c>
      <c r="G867" s="6" t="str">
        <f t="shared" si="27"/>
        <v>项</v>
      </c>
    </row>
    <row r="868" s="4" customFormat="1" ht="35.45" customHeight="1" spans="1:7">
      <c r="A868" s="17">
        <v>21302</v>
      </c>
      <c r="B868" s="18" t="s">
        <v>801</v>
      </c>
      <c r="C868" s="19">
        <f>SUM(C869:C892)</f>
        <v>0</v>
      </c>
      <c r="D868" s="86"/>
      <c r="E868" s="87"/>
      <c r="F868" s="20" t="str">
        <f t="shared" si="26"/>
        <v>否</v>
      </c>
      <c r="G868" s="6" t="str">
        <f t="shared" si="27"/>
        <v>款</v>
      </c>
    </row>
    <row r="869" s="4" customFormat="1" ht="35.45" customHeight="1" spans="1:7">
      <c r="A869" s="21">
        <v>2130201</v>
      </c>
      <c r="B869" s="23" t="s">
        <v>163</v>
      </c>
      <c r="C869" s="24">
        <v>0</v>
      </c>
      <c r="D869" s="88"/>
      <c r="E869" s="89"/>
      <c r="F869" s="20" t="str">
        <f t="shared" si="26"/>
        <v>否</v>
      </c>
      <c r="G869" s="6" t="str">
        <f t="shared" si="27"/>
        <v>项</v>
      </c>
    </row>
    <row r="870" s="4" customFormat="1" ht="35.45" customHeight="1" spans="1:7">
      <c r="A870" s="21">
        <v>2130202</v>
      </c>
      <c r="B870" s="23" t="s">
        <v>164</v>
      </c>
      <c r="C870" s="24">
        <v>0</v>
      </c>
      <c r="D870" s="88"/>
      <c r="E870" s="89"/>
      <c r="F870" s="20" t="str">
        <f t="shared" si="26"/>
        <v>否</v>
      </c>
      <c r="G870" s="6" t="str">
        <f t="shared" si="27"/>
        <v>项</v>
      </c>
    </row>
    <row r="871" s="4" customFormat="1" ht="35.45" customHeight="1" spans="1:7">
      <c r="A871" s="21">
        <v>2130203</v>
      </c>
      <c r="B871" s="23" t="s">
        <v>165</v>
      </c>
      <c r="C871" s="24">
        <v>0</v>
      </c>
      <c r="D871" s="88"/>
      <c r="E871" s="89"/>
      <c r="F871" s="20" t="str">
        <f t="shared" si="26"/>
        <v>否</v>
      </c>
      <c r="G871" s="6" t="str">
        <f t="shared" si="27"/>
        <v>项</v>
      </c>
    </row>
    <row r="872" s="4" customFormat="1" ht="35.45" customHeight="1" spans="1:7">
      <c r="A872" s="21">
        <v>2130204</v>
      </c>
      <c r="B872" s="23" t="s">
        <v>802</v>
      </c>
      <c r="C872" s="24">
        <v>0</v>
      </c>
      <c r="D872" s="88"/>
      <c r="E872" s="89"/>
      <c r="F872" s="20" t="str">
        <f t="shared" si="26"/>
        <v>否</v>
      </c>
      <c r="G872" s="6" t="str">
        <f t="shared" si="27"/>
        <v>项</v>
      </c>
    </row>
    <row r="873" s="4" customFormat="1" ht="35.45" customHeight="1" spans="1:7">
      <c r="A873" s="21">
        <v>2130205</v>
      </c>
      <c r="B873" s="23" t="s">
        <v>803</v>
      </c>
      <c r="C873" s="24">
        <v>0</v>
      </c>
      <c r="D873" s="88"/>
      <c r="E873" s="89"/>
      <c r="F873" s="20" t="str">
        <f t="shared" si="26"/>
        <v>否</v>
      </c>
      <c r="G873" s="6" t="str">
        <f t="shared" si="27"/>
        <v>项</v>
      </c>
    </row>
    <row r="874" s="4" customFormat="1" ht="35.45" customHeight="1" spans="1:7">
      <c r="A874" s="21">
        <v>2130206</v>
      </c>
      <c r="B874" s="23" t="s">
        <v>804</v>
      </c>
      <c r="C874" s="24">
        <v>0</v>
      </c>
      <c r="D874" s="88"/>
      <c r="E874" s="89"/>
      <c r="F874" s="20" t="str">
        <f t="shared" si="26"/>
        <v>否</v>
      </c>
      <c r="G874" s="6" t="str">
        <f t="shared" si="27"/>
        <v>项</v>
      </c>
    </row>
    <row r="875" s="4" customFormat="1" ht="35.45" customHeight="1" spans="1:7">
      <c r="A875" s="21">
        <v>2130207</v>
      </c>
      <c r="B875" s="23" t="s">
        <v>805</v>
      </c>
      <c r="C875" s="24">
        <v>0</v>
      </c>
      <c r="D875" s="88"/>
      <c r="E875" s="89"/>
      <c r="F875" s="20" t="str">
        <f t="shared" si="26"/>
        <v>否</v>
      </c>
      <c r="G875" s="6" t="str">
        <f t="shared" si="27"/>
        <v>项</v>
      </c>
    </row>
    <row r="876" s="4" customFormat="1" ht="35.45" customHeight="1" spans="1:7">
      <c r="A876" s="21">
        <v>2130209</v>
      </c>
      <c r="B876" s="23" t="s">
        <v>806</v>
      </c>
      <c r="C876" s="24">
        <v>0</v>
      </c>
      <c r="D876" s="88"/>
      <c r="E876" s="89"/>
      <c r="F876" s="20" t="str">
        <f t="shared" si="26"/>
        <v>否</v>
      </c>
      <c r="G876" s="6" t="str">
        <f t="shared" si="27"/>
        <v>项</v>
      </c>
    </row>
    <row r="877" s="4" customFormat="1" ht="35.45" customHeight="1" spans="1:7">
      <c r="A877" s="21">
        <v>2130210</v>
      </c>
      <c r="B877" s="23" t="s">
        <v>807</v>
      </c>
      <c r="C877" s="24">
        <v>0</v>
      </c>
      <c r="D877" s="88"/>
      <c r="E877" s="89"/>
      <c r="F877" s="20" t="str">
        <f t="shared" si="26"/>
        <v>否</v>
      </c>
      <c r="G877" s="6" t="str">
        <f t="shared" si="27"/>
        <v>项</v>
      </c>
    </row>
    <row r="878" s="4" customFormat="1" ht="35.45" customHeight="1" spans="1:7">
      <c r="A878" s="21">
        <v>2130211</v>
      </c>
      <c r="B878" s="23" t="s">
        <v>808</v>
      </c>
      <c r="C878" s="24">
        <v>0</v>
      </c>
      <c r="D878" s="88"/>
      <c r="E878" s="89"/>
      <c r="F878" s="20" t="str">
        <f t="shared" si="26"/>
        <v>否</v>
      </c>
      <c r="G878" s="6" t="str">
        <f t="shared" si="27"/>
        <v>项</v>
      </c>
    </row>
    <row r="879" s="4" customFormat="1" ht="35.45" customHeight="1" spans="1:7">
      <c r="A879" s="21">
        <v>2130212</v>
      </c>
      <c r="B879" s="23" t="s">
        <v>809</v>
      </c>
      <c r="C879" s="24">
        <v>0</v>
      </c>
      <c r="D879" s="88"/>
      <c r="E879" s="89"/>
      <c r="F879" s="20" t="str">
        <f t="shared" si="26"/>
        <v>否</v>
      </c>
      <c r="G879" s="6" t="str">
        <f t="shared" si="27"/>
        <v>项</v>
      </c>
    </row>
    <row r="880" s="4" customFormat="1" ht="35.45" customHeight="1" spans="1:7">
      <c r="A880" s="21">
        <v>2130213</v>
      </c>
      <c r="B880" s="23" t="s">
        <v>810</v>
      </c>
      <c r="C880" s="24">
        <v>0</v>
      </c>
      <c r="D880" s="88"/>
      <c r="E880" s="89"/>
      <c r="F880" s="20" t="str">
        <f t="shared" si="26"/>
        <v>否</v>
      </c>
      <c r="G880" s="6" t="str">
        <f t="shared" si="27"/>
        <v>项</v>
      </c>
    </row>
    <row r="881" s="4" customFormat="1" ht="35.45" customHeight="1" spans="1:7">
      <c r="A881" s="21">
        <v>2130217</v>
      </c>
      <c r="B881" s="23" t="s">
        <v>811</v>
      </c>
      <c r="C881" s="24">
        <v>0</v>
      </c>
      <c r="D881" s="88"/>
      <c r="E881" s="89"/>
      <c r="F881" s="20" t="str">
        <f t="shared" si="26"/>
        <v>否</v>
      </c>
      <c r="G881" s="6" t="str">
        <f t="shared" si="27"/>
        <v>项</v>
      </c>
    </row>
    <row r="882" s="4" customFormat="1" ht="35.45" customHeight="1" spans="1:7">
      <c r="A882" s="21">
        <v>2130220</v>
      </c>
      <c r="B882" s="23" t="s">
        <v>812</v>
      </c>
      <c r="C882" s="24">
        <v>0</v>
      </c>
      <c r="D882" s="88"/>
      <c r="E882" s="89"/>
      <c r="F882" s="20" t="str">
        <f t="shared" si="26"/>
        <v>否</v>
      </c>
      <c r="G882" s="6" t="str">
        <f t="shared" si="27"/>
        <v>项</v>
      </c>
    </row>
    <row r="883" s="4" customFormat="1" ht="35.45" customHeight="1" spans="1:7">
      <c r="A883" s="21">
        <v>2130221</v>
      </c>
      <c r="B883" s="23" t="s">
        <v>813</v>
      </c>
      <c r="C883" s="24">
        <v>0</v>
      </c>
      <c r="D883" s="88"/>
      <c r="E883" s="89"/>
      <c r="F883" s="20" t="str">
        <f t="shared" si="26"/>
        <v>否</v>
      </c>
      <c r="G883" s="6" t="str">
        <f t="shared" si="27"/>
        <v>项</v>
      </c>
    </row>
    <row r="884" s="4" customFormat="1" ht="35.45" customHeight="1" spans="1:7">
      <c r="A884" s="21">
        <v>2130223</v>
      </c>
      <c r="B884" s="23" t="s">
        <v>814</v>
      </c>
      <c r="C884" s="24">
        <v>0</v>
      </c>
      <c r="D884" s="88"/>
      <c r="E884" s="89"/>
      <c r="F884" s="20" t="str">
        <f t="shared" si="26"/>
        <v>否</v>
      </c>
      <c r="G884" s="6" t="str">
        <f t="shared" si="27"/>
        <v>项</v>
      </c>
    </row>
    <row r="885" s="4" customFormat="1" ht="35.45" customHeight="1" spans="1:7">
      <c r="A885" s="21">
        <v>2130226</v>
      </c>
      <c r="B885" s="23" t="s">
        <v>815</v>
      </c>
      <c r="C885" s="24">
        <v>0</v>
      </c>
      <c r="D885" s="88"/>
      <c r="E885" s="89"/>
      <c r="F885" s="20" t="str">
        <f t="shared" si="26"/>
        <v>否</v>
      </c>
      <c r="G885" s="6" t="str">
        <f t="shared" si="27"/>
        <v>项</v>
      </c>
    </row>
    <row r="886" s="3" customFormat="1" ht="35.45" customHeight="1" spans="1:7">
      <c r="A886" s="21">
        <v>2130227</v>
      </c>
      <c r="B886" s="23" t="s">
        <v>816</v>
      </c>
      <c r="C886" s="24">
        <v>0</v>
      </c>
      <c r="D886" s="88"/>
      <c r="E886" s="89"/>
      <c r="F886" s="22" t="str">
        <f t="shared" si="26"/>
        <v>否</v>
      </c>
      <c r="G886" s="3" t="str">
        <f t="shared" si="27"/>
        <v>项</v>
      </c>
    </row>
    <row r="887" s="4" customFormat="1" ht="35.45" customHeight="1" spans="1:7">
      <c r="A887" s="21">
        <v>2130232</v>
      </c>
      <c r="B887" s="23" t="s">
        <v>817</v>
      </c>
      <c r="C887" s="24">
        <v>0</v>
      </c>
      <c r="D887" s="88"/>
      <c r="E887" s="89"/>
      <c r="F887" s="20" t="str">
        <f t="shared" si="26"/>
        <v>否</v>
      </c>
      <c r="G887" s="6" t="str">
        <f t="shared" si="27"/>
        <v>项</v>
      </c>
    </row>
    <row r="888" s="4" customFormat="1" ht="35.45" customHeight="1" spans="1:7">
      <c r="A888" s="21">
        <v>2130234</v>
      </c>
      <c r="B888" s="23" t="s">
        <v>818</v>
      </c>
      <c r="C888" s="24">
        <v>0</v>
      </c>
      <c r="D888" s="88"/>
      <c r="E888" s="89"/>
      <c r="F888" s="20" t="str">
        <f t="shared" si="26"/>
        <v>否</v>
      </c>
      <c r="G888" s="6" t="str">
        <f t="shared" si="27"/>
        <v>项</v>
      </c>
    </row>
    <row r="889" s="4" customFormat="1" ht="35.45" customHeight="1" spans="1:7">
      <c r="A889" s="21">
        <v>2130235</v>
      </c>
      <c r="B889" s="23" t="s">
        <v>819</v>
      </c>
      <c r="C889" s="24">
        <v>0</v>
      </c>
      <c r="D889" s="88"/>
      <c r="E889" s="89"/>
      <c r="F889" s="20" t="str">
        <f t="shared" si="26"/>
        <v>否</v>
      </c>
      <c r="G889" s="6" t="str">
        <f t="shared" si="27"/>
        <v>项</v>
      </c>
    </row>
    <row r="890" s="4" customFormat="1" ht="35.45" customHeight="1" spans="1:7">
      <c r="A890" s="21">
        <v>2130236</v>
      </c>
      <c r="B890" s="23" t="s">
        <v>820</v>
      </c>
      <c r="C890" s="24">
        <v>0</v>
      </c>
      <c r="D890" s="88"/>
      <c r="E890" s="89"/>
      <c r="F890" s="20" t="str">
        <f t="shared" si="26"/>
        <v>否</v>
      </c>
      <c r="G890" s="6" t="str">
        <f t="shared" si="27"/>
        <v>项</v>
      </c>
    </row>
    <row r="891" s="4" customFormat="1" ht="35.45" customHeight="1" spans="1:7">
      <c r="A891" s="21">
        <v>2130237</v>
      </c>
      <c r="B891" s="23" t="s">
        <v>786</v>
      </c>
      <c r="C891" s="24">
        <v>0</v>
      </c>
      <c r="D891" s="88"/>
      <c r="E891" s="89"/>
      <c r="F891" s="20" t="str">
        <f t="shared" si="26"/>
        <v>否</v>
      </c>
      <c r="G891" s="6" t="str">
        <f t="shared" si="27"/>
        <v>项</v>
      </c>
    </row>
    <row r="892" s="4" customFormat="1" ht="35.45" customHeight="1" spans="1:7">
      <c r="A892" s="21">
        <v>2130299</v>
      </c>
      <c r="B892" s="23" t="s">
        <v>821</v>
      </c>
      <c r="C892" s="24">
        <v>0</v>
      </c>
      <c r="D892" s="88"/>
      <c r="E892" s="89"/>
      <c r="F892" s="20" t="str">
        <f t="shared" si="26"/>
        <v>否</v>
      </c>
      <c r="G892" s="6" t="str">
        <f t="shared" si="27"/>
        <v>项</v>
      </c>
    </row>
    <row r="893" s="4" customFormat="1" ht="35.45" customHeight="1" spans="1:7">
      <c r="A893" s="17">
        <v>21303</v>
      </c>
      <c r="B893" s="18" t="s">
        <v>822</v>
      </c>
      <c r="C893" s="19">
        <f>SUM(C894:C920)</f>
        <v>0</v>
      </c>
      <c r="D893" s="86"/>
      <c r="E893" s="87"/>
      <c r="F893" s="20" t="str">
        <f t="shared" si="26"/>
        <v>否</v>
      </c>
      <c r="G893" s="6" t="str">
        <f t="shared" si="27"/>
        <v>款</v>
      </c>
    </row>
    <row r="894" s="4" customFormat="1" ht="35.45" customHeight="1" spans="1:7">
      <c r="A894" s="21">
        <v>2130301</v>
      </c>
      <c r="B894" s="23" t="s">
        <v>163</v>
      </c>
      <c r="C894" s="24">
        <v>0</v>
      </c>
      <c r="D894" s="88"/>
      <c r="E894" s="89"/>
      <c r="F894" s="20" t="str">
        <f t="shared" si="26"/>
        <v>否</v>
      </c>
      <c r="G894" s="6" t="str">
        <f t="shared" si="27"/>
        <v>项</v>
      </c>
    </row>
    <row r="895" s="4" customFormat="1" ht="35.45" customHeight="1" spans="1:7">
      <c r="A895" s="21">
        <v>2130302</v>
      </c>
      <c r="B895" s="23" t="s">
        <v>164</v>
      </c>
      <c r="C895" s="24">
        <v>0</v>
      </c>
      <c r="D895" s="88"/>
      <c r="E895" s="89"/>
      <c r="F895" s="20" t="str">
        <f t="shared" si="26"/>
        <v>否</v>
      </c>
      <c r="G895" s="6" t="str">
        <f t="shared" si="27"/>
        <v>项</v>
      </c>
    </row>
    <row r="896" s="4" customFormat="1" ht="35.45" customHeight="1" spans="1:7">
      <c r="A896" s="21">
        <v>2130303</v>
      </c>
      <c r="B896" s="23" t="s">
        <v>165</v>
      </c>
      <c r="C896" s="24">
        <v>0</v>
      </c>
      <c r="D896" s="88"/>
      <c r="E896" s="89"/>
      <c r="F896" s="20" t="str">
        <f t="shared" si="26"/>
        <v>否</v>
      </c>
      <c r="G896" s="6" t="str">
        <f t="shared" si="27"/>
        <v>项</v>
      </c>
    </row>
    <row r="897" s="4" customFormat="1" ht="35.45" customHeight="1" spans="1:7">
      <c r="A897" s="21">
        <v>2130304</v>
      </c>
      <c r="B897" s="23" t="s">
        <v>823</v>
      </c>
      <c r="C897" s="24">
        <v>0</v>
      </c>
      <c r="D897" s="88"/>
      <c r="E897" s="89"/>
      <c r="F897" s="20" t="str">
        <f t="shared" si="26"/>
        <v>否</v>
      </c>
      <c r="G897" s="6" t="str">
        <f t="shared" si="27"/>
        <v>项</v>
      </c>
    </row>
    <row r="898" s="4" customFormat="1" ht="35.45" customHeight="1" spans="1:7">
      <c r="A898" s="21">
        <v>2130305</v>
      </c>
      <c r="B898" s="23" t="s">
        <v>824</v>
      </c>
      <c r="C898" s="24">
        <v>0</v>
      </c>
      <c r="D898" s="88"/>
      <c r="E898" s="89"/>
      <c r="F898" s="20" t="str">
        <f t="shared" si="26"/>
        <v>否</v>
      </c>
      <c r="G898" s="6" t="str">
        <f t="shared" si="27"/>
        <v>项</v>
      </c>
    </row>
    <row r="899" s="4" customFormat="1" ht="35.45" customHeight="1" spans="1:7">
      <c r="A899" s="21">
        <v>2130306</v>
      </c>
      <c r="B899" s="23" t="s">
        <v>825</v>
      </c>
      <c r="C899" s="24">
        <v>0</v>
      </c>
      <c r="D899" s="88"/>
      <c r="E899" s="89"/>
      <c r="F899" s="20" t="str">
        <f t="shared" si="26"/>
        <v>否</v>
      </c>
      <c r="G899" s="6" t="str">
        <f t="shared" si="27"/>
        <v>项</v>
      </c>
    </row>
    <row r="900" s="4" customFormat="1" ht="35.45" customHeight="1" spans="1:7">
      <c r="A900" s="21">
        <v>2130307</v>
      </c>
      <c r="B900" s="23" t="s">
        <v>826</v>
      </c>
      <c r="C900" s="24">
        <v>0</v>
      </c>
      <c r="D900" s="88"/>
      <c r="E900" s="89"/>
      <c r="F900" s="20" t="str">
        <f t="shared" ref="F900:F963" si="28">IF(LEN(A900)=3,"是",IF(B900&lt;&gt;"",IF(SUM(C900:C900)&lt;&gt;0,"是","否"),"是"))</f>
        <v>否</v>
      </c>
      <c r="G900" s="6" t="str">
        <f t="shared" ref="G900:G963" si="29">IF(LEN(A900)=3,"类",IF(LEN(A900)=5,"款","项"))</f>
        <v>项</v>
      </c>
    </row>
    <row r="901" s="4" customFormat="1" ht="35.45" customHeight="1" spans="1:7">
      <c r="A901" s="21">
        <v>2130308</v>
      </c>
      <c r="B901" s="23" t="s">
        <v>827</v>
      </c>
      <c r="C901" s="24">
        <v>0</v>
      </c>
      <c r="D901" s="88"/>
      <c r="E901" s="89"/>
      <c r="F901" s="20" t="str">
        <f t="shared" si="28"/>
        <v>否</v>
      </c>
      <c r="G901" s="6" t="str">
        <f t="shared" si="29"/>
        <v>项</v>
      </c>
    </row>
    <row r="902" s="4" customFormat="1" ht="35.45" customHeight="1" spans="1:7">
      <c r="A902" s="21">
        <v>2130309</v>
      </c>
      <c r="B902" s="23" t="s">
        <v>828</v>
      </c>
      <c r="C902" s="24">
        <v>0</v>
      </c>
      <c r="D902" s="88"/>
      <c r="E902" s="89"/>
      <c r="F902" s="20" t="str">
        <f t="shared" si="28"/>
        <v>否</v>
      </c>
      <c r="G902" s="6" t="str">
        <f t="shared" si="29"/>
        <v>项</v>
      </c>
    </row>
    <row r="903" s="4" customFormat="1" ht="35.45" customHeight="1" spans="1:7">
      <c r="A903" s="21">
        <v>2130310</v>
      </c>
      <c r="B903" s="23" t="s">
        <v>829</v>
      </c>
      <c r="C903" s="24">
        <v>0</v>
      </c>
      <c r="D903" s="88"/>
      <c r="E903" s="89"/>
      <c r="F903" s="20" t="str">
        <f t="shared" si="28"/>
        <v>否</v>
      </c>
      <c r="G903" s="6" t="str">
        <f t="shared" si="29"/>
        <v>项</v>
      </c>
    </row>
    <row r="904" s="4" customFormat="1" ht="35.45" customHeight="1" spans="1:7">
      <c r="A904" s="21">
        <v>2130311</v>
      </c>
      <c r="B904" s="23" t="s">
        <v>830</v>
      </c>
      <c r="C904" s="24">
        <v>0</v>
      </c>
      <c r="D904" s="88"/>
      <c r="E904" s="89"/>
      <c r="F904" s="20" t="str">
        <f t="shared" si="28"/>
        <v>否</v>
      </c>
      <c r="G904" s="6" t="str">
        <f t="shared" si="29"/>
        <v>项</v>
      </c>
    </row>
    <row r="905" s="4" customFormat="1" ht="35.45" customHeight="1" spans="1:7">
      <c r="A905" s="21">
        <v>2130312</v>
      </c>
      <c r="B905" s="23" t="s">
        <v>831</v>
      </c>
      <c r="C905" s="24">
        <v>0</v>
      </c>
      <c r="D905" s="88"/>
      <c r="E905" s="89"/>
      <c r="F905" s="20" t="str">
        <f t="shared" si="28"/>
        <v>否</v>
      </c>
      <c r="G905" s="6" t="str">
        <f t="shared" si="29"/>
        <v>项</v>
      </c>
    </row>
    <row r="906" s="4" customFormat="1" ht="35.45" customHeight="1" spans="1:7">
      <c r="A906" s="21">
        <v>2130313</v>
      </c>
      <c r="B906" s="23" t="s">
        <v>832</v>
      </c>
      <c r="C906" s="24">
        <v>0</v>
      </c>
      <c r="D906" s="88"/>
      <c r="E906" s="89"/>
      <c r="F906" s="20" t="str">
        <f t="shared" si="28"/>
        <v>否</v>
      </c>
      <c r="G906" s="6" t="str">
        <f t="shared" si="29"/>
        <v>项</v>
      </c>
    </row>
    <row r="907" s="4" customFormat="1" ht="35.45" customHeight="1" spans="1:7">
      <c r="A907" s="21">
        <v>2130314</v>
      </c>
      <c r="B907" s="23" t="s">
        <v>833</v>
      </c>
      <c r="C907" s="24">
        <v>0</v>
      </c>
      <c r="D907" s="88"/>
      <c r="E907" s="89"/>
      <c r="F907" s="20" t="str">
        <f t="shared" si="28"/>
        <v>否</v>
      </c>
      <c r="G907" s="6" t="str">
        <f t="shared" si="29"/>
        <v>项</v>
      </c>
    </row>
    <row r="908" s="4" customFormat="1" ht="35.45" customHeight="1" spans="1:7">
      <c r="A908" s="21">
        <v>2130315</v>
      </c>
      <c r="B908" s="23" t="s">
        <v>834</v>
      </c>
      <c r="C908" s="24">
        <v>0</v>
      </c>
      <c r="D908" s="88"/>
      <c r="E908" s="89"/>
      <c r="F908" s="20" t="str">
        <f t="shared" si="28"/>
        <v>否</v>
      </c>
      <c r="G908" s="6" t="str">
        <f t="shared" si="29"/>
        <v>项</v>
      </c>
    </row>
    <row r="909" s="4" customFormat="1" ht="35.45" customHeight="1" spans="1:7">
      <c r="A909" s="21">
        <v>2130316</v>
      </c>
      <c r="B909" s="23" t="s">
        <v>835</v>
      </c>
      <c r="C909" s="24">
        <v>0</v>
      </c>
      <c r="D909" s="88"/>
      <c r="E909" s="89"/>
      <c r="F909" s="20" t="str">
        <f t="shared" si="28"/>
        <v>否</v>
      </c>
      <c r="G909" s="6" t="str">
        <f t="shared" si="29"/>
        <v>项</v>
      </c>
    </row>
    <row r="910" s="4" customFormat="1" ht="35.45" customHeight="1" spans="1:7">
      <c r="A910" s="21">
        <v>2130317</v>
      </c>
      <c r="B910" s="23" t="s">
        <v>836</v>
      </c>
      <c r="C910" s="24">
        <v>0</v>
      </c>
      <c r="D910" s="88"/>
      <c r="E910" s="89"/>
      <c r="F910" s="20" t="str">
        <f t="shared" si="28"/>
        <v>否</v>
      </c>
      <c r="G910" s="6" t="str">
        <f t="shared" si="29"/>
        <v>项</v>
      </c>
    </row>
    <row r="911" s="4" customFormat="1" ht="35.45" customHeight="1" spans="1:7">
      <c r="A911" s="21">
        <v>2130318</v>
      </c>
      <c r="B911" s="23" t="s">
        <v>837</v>
      </c>
      <c r="C911" s="24">
        <v>0</v>
      </c>
      <c r="D911" s="88"/>
      <c r="E911" s="89"/>
      <c r="F911" s="20" t="str">
        <f t="shared" si="28"/>
        <v>否</v>
      </c>
      <c r="G911" s="6" t="str">
        <f t="shared" si="29"/>
        <v>项</v>
      </c>
    </row>
    <row r="912" s="4" customFormat="1" ht="35.45" customHeight="1" spans="1:7">
      <c r="A912" s="21">
        <v>2130319</v>
      </c>
      <c r="B912" s="23" t="s">
        <v>838</v>
      </c>
      <c r="C912" s="24">
        <v>0</v>
      </c>
      <c r="D912" s="88"/>
      <c r="E912" s="89"/>
      <c r="F912" s="20" t="str">
        <f t="shared" si="28"/>
        <v>否</v>
      </c>
      <c r="G912" s="6" t="str">
        <f t="shared" si="29"/>
        <v>项</v>
      </c>
    </row>
    <row r="913" s="4" customFormat="1" ht="35.45" customHeight="1" spans="1:7">
      <c r="A913" s="21">
        <v>2130321</v>
      </c>
      <c r="B913" s="23" t="s">
        <v>839</v>
      </c>
      <c r="C913" s="24">
        <v>0</v>
      </c>
      <c r="D913" s="88"/>
      <c r="E913" s="89"/>
      <c r="F913" s="20" t="str">
        <f t="shared" si="28"/>
        <v>否</v>
      </c>
      <c r="G913" s="6" t="str">
        <f t="shared" si="29"/>
        <v>项</v>
      </c>
    </row>
    <row r="914" s="3" customFormat="1" ht="35.45" customHeight="1" spans="1:7">
      <c r="A914" s="21">
        <v>2130322</v>
      </c>
      <c r="B914" s="23" t="s">
        <v>840</v>
      </c>
      <c r="C914" s="24">
        <v>0</v>
      </c>
      <c r="D914" s="88"/>
      <c r="E914" s="89"/>
      <c r="F914" s="22" t="str">
        <f t="shared" si="28"/>
        <v>否</v>
      </c>
      <c r="G914" s="3" t="str">
        <f t="shared" si="29"/>
        <v>项</v>
      </c>
    </row>
    <row r="915" s="4" customFormat="1" ht="35.45" customHeight="1" spans="1:7">
      <c r="A915" s="21">
        <v>2130333</v>
      </c>
      <c r="B915" s="23" t="s">
        <v>814</v>
      </c>
      <c r="C915" s="24">
        <v>0</v>
      </c>
      <c r="D915" s="88"/>
      <c r="E915" s="89"/>
      <c r="F915" s="20" t="str">
        <f t="shared" si="28"/>
        <v>否</v>
      </c>
      <c r="G915" s="6" t="str">
        <f t="shared" si="29"/>
        <v>项</v>
      </c>
    </row>
    <row r="916" s="4" customFormat="1" ht="35.45" customHeight="1" spans="1:7">
      <c r="A916" s="21">
        <v>2130334</v>
      </c>
      <c r="B916" s="23" t="s">
        <v>841</v>
      </c>
      <c r="C916" s="24">
        <v>0</v>
      </c>
      <c r="D916" s="88"/>
      <c r="E916" s="89"/>
      <c r="F916" s="20" t="str">
        <f t="shared" si="28"/>
        <v>否</v>
      </c>
      <c r="G916" s="6" t="str">
        <f t="shared" si="29"/>
        <v>项</v>
      </c>
    </row>
    <row r="917" s="4" customFormat="1" ht="35.45" customHeight="1" spans="1:7">
      <c r="A917" s="21">
        <v>2130335</v>
      </c>
      <c r="B917" s="23" t="s">
        <v>842</v>
      </c>
      <c r="C917" s="24">
        <v>0</v>
      </c>
      <c r="D917" s="88"/>
      <c r="E917" s="89"/>
      <c r="F917" s="20" t="str">
        <f t="shared" si="28"/>
        <v>否</v>
      </c>
      <c r="G917" s="6" t="str">
        <f t="shared" si="29"/>
        <v>项</v>
      </c>
    </row>
    <row r="918" s="4" customFormat="1" ht="35.45" customHeight="1" spans="1:7">
      <c r="A918" s="21">
        <v>2130336</v>
      </c>
      <c r="B918" s="23" t="s">
        <v>843</v>
      </c>
      <c r="C918" s="24">
        <v>0</v>
      </c>
      <c r="D918" s="88"/>
      <c r="E918" s="89"/>
      <c r="F918" s="20" t="str">
        <f t="shared" si="28"/>
        <v>否</v>
      </c>
      <c r="G918" s="6" t="str">
        <f t="shared" si="29"/>
        <v>项</v>
      </c>
    </row>
    <row r="919" s="4" customFormat="1" ht="35.45" customHeight="1" spans="1:7">
      <c r="A919" s="21">
        <v>2130337</v>
      </c>
      <c r="B919" s="23" t="s">
        <v>844</v>
      </c>
      <c r="C919" s="24">
        <v>0</v>
      </c>
      <c r="D919" s="88"/>
      <c r="E919" s="89"/>
      <c r="F919" s="20" t="str">
        <f t="shared" si="28"/>
        <v>否</v>
      </c>
      <c r="G919" s="6" t="str">
        <f t="shared" si="29"/>
        <v>项</v>
      </c>
    </row>
    <row r="920" s="4" customFormat="1" ht="35.45" customHeight="1" spans="1:7">
      <c r="A920" s="21">
        <v>2130399</v>
      </c>
      <c r="B920" s="23" t="s">
        <v>845</v>
      </c>
      <c r="C920" s="24">
        <v>0</v>
      </c>
      <c r="D920" s="88"/>
      <c r="E920" s="89"/>
      <c r="F920" s="20" t="str">
        <f t="shared" si="28"/>
        <v>否</v>
      </c>
      <c r="G920" s="6" t="str">
        <f t="shared" si="29"/>
        <v>项</v>
      </c>
    </row>
    <row r="921" s="4" customFormat="1" ht="35.45" customHeight="1" spans="1:7">
      <c r="A921" s="17">
        <v>21305</v>
      </c>
      <c r="B921" s="18" t="s">
        <v>846</v>
      </c>
      <c r="C921" s="19">
        <f>SUM(C922:C931)</f>
        <v>0</v>
      </c>
      <c r="D921" s="86"/>
      <c r="E921" s="87"/>
      <c r="F921" s="20" t="str">
        <f t="shared" si="28"/>
        <v>否</v>
      </c>
      <c r="G921" s="6" t="str">
        <f t="shared" si="29"/>
        <v>款</v>
      </c>
    </row>
    <row r="922" s="4" customFormat="1" ht="35.45" customHeight="1" spans="1:7">
      <c r="A922" s="21">
        <v>2130501</v>
      </c>
      <c r="B922" s="23" t="s">
        <v>163</v>
      </c>
      <c r="C922" s="24">
        <v>0</v>
      </c>
      <c r="D922" s="88"/>
      <c r="E922" s="89"/>
      <c r="F922" s="20" t="str">
        <f t="shared" si="28"/>
        <v>否</v>
      </c>
      <c r="G922" s="6" t="str">
        <f t="shared" si="29"/>
        <v>项</v>
      </c>
    </row>
    <row r="923" s="4" customFormat="1" ht="35.45" customHeight="1" spans="1:7">
      <c r="A923" s="21">
        <v>2130502</v>
      </c>
      <c r="B923" s="23" t="s">
        <v>164</v>
      </c>
      <c r="C923" s="24">
        <v>0</v>
      </c>
      <c r="D923" s="88"/>
      <c r="E923" s="89"/>
      <c r="F923" s="20" t="str">
        <f t="shared" si="28"/>
        <v>否</v>
      </c>
      <c r="G923" s="6" t="str">
        <f t="shared" si="29"/>
        <v>项</v>
      </c>
    </row>
    <row r="924" s="4" customFormat="1" ht="35.45" customHeight="1" spans="1:7">
      <c r="A924" s="21">
        <v>2130503</v>
      </c>
      <c r="B924" s="23" t="s">
        <v>165</v>
      </c>
      <c r="C924" s="24">
        <v>0</v>
      </c>
      <c r="D924" s="88"/>
      <c r="E924" s="89"/>
      <c r="F924" s="20" t="str">
        <f t="shared" si="28"/>
        <v>否</v>
      </c>
      <c r="G924" s="6" t="str">
        <f t="shared" si="29"/>
        <v>项</v>
      </c>
    </row>
    <row r="925" s="3" customFormat="1" ht="35.45" customHeight="1" spans="1:7">
      <c r="A925" s="21">
        <v>2130504</v>
      </c>
      <c r="B925" s="23" t="s">
        <v>847</v>
      </c>
      <c r="C925" s="24">
        <v>0</v>
      </c>
      <c r="D925" s="88"/>
      <c r="E925" s="89"/>
      <c r="F925" s="22" t="str">
        <f t="shared" si="28"/>
        <v>否</v>
      </c>
      <c r="G925" s="3" t="str">
        <f t="shared" si="29"/>
        <v>项</v>
      </c>
    </row>
    <row r="926" s="4" customFormat="1" ht="35.45" customHeight="1" spans="1:7">
      <c r="A926" s="21">
        <v>2130505</v>
      </c>
      <c r="B926" s="23" t="s">
        <v>848</v>
      </c>
      <c r="C926" s="24">
        <v>0</v>
      </c>
      <c r="D926" s="88"/>
      <c r="E926" s="89"/>
      <c r="F926" s="20" t="str">
        <f t="shared" si="28"/>
        <v>否</v>
      </c>
      <c r="G926" s="6" t="str">
        <f t="shared" si="29"/>
        <v>项</v>
      </c>
    </row>
    <row r="927" s="4" customFormat="1" ht="35.45" customHeight="1" spans="1:7">
      <c r="A927" s="21">
        <v>2130506</v>
      </c>
      <c r="B927" s="23" t="s">
        <v>849</v>
      </c>
      <c r="C927" s="24">
        <v>0</v>
      </c>
      <c r="D927" s="88"/>
      <c r="E927" s="89"/>
      <c r="F927" s="20" t="str">
        <f t="shared" si="28"/>
        <v>否</v>
      </c>
      <c r="G927" s="6" t="str">
        <f t="shared" si="29"/>
        <v>项</v>
      </c>
    </row>
    <row r="928" s="4" customFormat="1" ht="35.45" customHeight="1" spans="1:7">
      <c r="A928" s="21">
        <v>2130507</v>
      </c>
      <c r="B928" s="23" t="s">
        <v>850</v>
      </c>
      <c r="C928" s="24">
        <v>0</v>
      </c>
      <c r="D928" s="88"/>
      <c r="E928" s="89"/>
      <c r="F928" s="20" t="str">
        <f t="shared" si="28"/>
        <v>否</v>
      </c>
      <c r="G928" s="6" t="str">
        <f t="shared" si="29"/>
        <v>项</v>
      </c>
    </row>
    <row r="929" s="4" customFormat="1" ht="35.45" customHeight="1" spans="1:7">
      <c r="A929" s="21">
        <v>2130508</v>
      </c>
      <c r="B929" s="23" t="s">
        <v>851</v>
      </c>
      <c r="C929" s="24">
        <v>0</v>
      </c>
      <c r="D929" s="88"/>
      <c r="E929" s="89"/>
      <c r="F929" s="20" t="str">
        <f t="shared" si="28"/>
        <v>否</v>
      </c>
      <c r="G929" s="6" t="str">
        <f t="shared" si="29"/>
        <v>项</v>
      </c>
    </row>
    <row r="930" s="4" customFormat="1" ht="35.45" customHeight="1" spans="1:7">
      <c r="A930" s="21">
        <v>2130550</v>
      </c>
      <c r="B930" s="23" t="s">
        <v>172</v>
      </c>
      <c r="C930" s="24">
        <v>0</v>
      </c>
      <c r="D930" s="88"/>
      <c r="E930" s="89"/>
      <c r="F930" s="20" t="str">
        <f t="shared" si="28"/>
        <v>否</v>
      </c>
      <c r="G930" s="6" t="str">
        <f t="shared" si="29"/>
        <v>项</v>
      </c>
    </row>
    <row r="931" s="4" customFormat="1" ht="35.45" customHeight="1" spans="1:7">
      <c r="A931" s="21">
        <v>2130599</v>
      </c>
      <c r="B931" s="23" t="s">
        <v>852</v>
      </c>
      <c r="C931" s="24">
        <v>0</v>
      </c>
      <c r="D931" s="88"/>
      <c r="E931" s="89"/>
      <c r="F931" s="20" t="str">
        <f t="shared" si="28"/>
        <v>否</v>
      </c>
      <c r="G931" s="6" t="str">
        <f t="shared" si="29"/>
        <v>项</v>
      </c>
    </row>
    <row r="932" s="3" customFormat="1" ht="35.45" customHeight="1" spans="1:7">
      <c r="A932" s="17">
        <v>21307</v>
      </c>
      <c r="B932" s="18" t="s">
        <v>853</v>
      </c>
      <c r="C932" s="19">
        <f>SUM(C933:C938)</f>
        <v>0</v>
      </c>
      <c r="D932" s="86"/>
      <c r="E932" s="87"/>
      <c r="F932" s="22" t="str">
        <f t="shared" si="28"/>
        <v>否</v>
      </c>
      <c r="G932" s="3" t="str">
        <f t="shared" si="29"/>
        <v>款</v>
      </c>
    </row>
    <row r="933" s="4" customFormat="1" ht="35.45" customHeight="1" spans="1:7">
      <c r="A933" s="21">
        <v>2130701</v>
      </c>
      <c r="B933" s="23" t="s">
        <v>854</v>
      </c>
      <c r="C933" s="24">
        <v>0</v>
      </c>
      <c r="D933" s="88"/>
      <c r="E933" s="89"/>
      <c r="F933" s="20" t="str">
        <f t="shared" si="28"/>
        <v>否</v>
      </c>
      <c r="G933" s="6" t="str">
        <f t="shared" si="29"/>
        <v>项</v>
      </c>
    </row>
    <row r="934" s="4" customFormat="1" ht="35.45" customHeight="1" spans="1:7">
      <c r="A934" s="21">
        <v>2130704</v>
      </c>
      <c r="B934" s="23" t="s">
        <v>855</v>
      </c>
      <c r="C934" s="24">
        <v>0</v>
      </c>
      <c r="D934" s="88"/>
      <c r="E934" s="89"/>
      <c r="F934" s="20" t="str">
        <f t="shared" si="28"/>
        <v>否</v>
      </c>
      <c r="G934" s="6" t="str">
        <f t="shared" si="29"/>
        <v>项</v>
      </c>
    </row>
    <row r="935" s="4" customFormat="1" ht="35.45" customHeight="1" spans="1:7">
      <c r="A935" s="21">
        <v>2130705</v>
      </c>
      <c r="B935" s="23" t="s">
        <v>856</v>
      </c>
      <c r="C935" s="24">
        <v>0</v>
      </c>
      <c r="D935" s="88"/>
      <c r="E935" s="89"/>
      <c r="F935" s="20" t="str">
        <f t="shared" si="28"/>
        <v>否</v>
      </c>
      <c r="G935" s="6" t="str">
        <f t="shared" si="29"/>
        <v>项</v>
      </c>
    </row>
    <row r="936" s="4" customFormat="1" ht="35.45" customHeight="1" spans="1:7">
      <c r="A936" s="21">
        <v>2130706</v>
      </c>
      <c r="B936" s="23" t="s">
        <v>857</v>
      </c>
      <c r="C936" s="24">
        <v>0</v>
      </c>
      <c r="D936" s="88"/>
      <c r="E936" s="89"/>
      <c r="F936" s="20" t="str">
        <f t="shared" si="28"/>
        <v>否</v>
      </c>
      <c r="G936" s="6" t="str">
        <f t="shared" si="29"/>
        <v>项</v>
      </c>
    </row>
    <row r="937" s="4" customFormat="1" ht="35.45" customHeight="1" spans="1:7">
      <c r="A937" s="21">
        <v>2130707</v>
      </c>
      <c r="B937" s="23" t="s">
        <v>858</v>
      </c>
      <c r="C937" s="24">
        <v>0</v>
      </c>
      <c r="D937" s="88"/>
      <c r="E937" s="89"/>
      <c r="F937" s="20" t="str">
        <f t="shared" si="28"/>
        <v>否</v>
      </c>
      <c r="G937" s="6" t="str">
        <f t="shared" si="29"/>
        <v>项</v>
      </c>
    </row>
    <row r="938" s="4" customFormat="1" ht="35.45" customHeight="1" spans="1:7">
      <c r="A938" s="21">
        <v>2130799</v>
      </c>
      <c r="B938" s="23" t="s">
        <v>859</v>
      </c>
      <c r="C938" s="24">
        <v>0</v>
      </c>
      <c r="D938" s="88"/>
      <c r="E938" s="89"/>
      <c r="F938" s="20" t="str">
        <f t="shared" si="28"/>
        <v>否</v>
      </c>
      <c r="G938" s="6" t="str">
        <f t="shared" si="29"/>
        <v>项</v>
      </c>
    </row>
    <row r="939" s="3" customFormat="1" ht="35.45" customHeight="1" spans="1:7">
      <c r="A939" s="17">
        <v>21308</v>
      </c>
      <c r="B939" s="18" t="s">
        <v>860</v>
      </c>
      <c r="C939" s="19">
        <f>SUM(C940:C945)</f>
        <v>0</v>
      </c>
      <c r="D939" s="86"/>
      <c r="E939" s="87"/>
      <c r="F939" s="22" t="str">
        <f t="shared" si="28"/>
        <v>否</v>
      </c>
      <c r="G939" s="3" t="str">
        <f t="shared" si="29"/>
        <v>款</v>
      </c>
    </row>
    <row r="940" s="4" customFormat="1" ht="35.45" customHeight="1" spans="1:7">
      <c r="A940" s="21">
        <v>2130801</v>
      </c>
      <c r="B940" s="23" t="s">
        <v>861</v>
      </c>
      <c r="C940" s="24">
        <v>0</v>
      </c>
      <c r="D940" s="88"/>
      <c r="E940" s="89"/>
      <c r="F940" s="20" t="str">
        <f t="shared" si="28"/>
        <v>否</v>
      </c>
      <c r="G940" s="6" t="str">
        <f t="shared" si="29"/>
        <v>项</v>
      </c>
    </row>
    <row r="941" s="4" customFormat="1" ht="35.45" customHeight="1" spans="1:7">
      <c r="A941" s="21">
        <v>2130802</v>
      </c>
      <c r="B941" s="23" t="s">
        <v>862</v>
      </c>
      <c r="C941" s="24">
        <v>0</v>
      </c>
      <c r="D941" s="88"/>
      <c r="E941" s="89"/>
      <c r="F941" s="20" t="str">
        <f t="shared" si="28"/>
        <v>否</v>
      </c>
      <c r="G941" s="6" t="str">
        <f t="shared" si="29"/>
        <v>项</v>
      </c>
    </row>
    <row r="942" s="3" customFormat="1" ht="35.45" customHeight="1" spans="1:7">
      <c r="A942" s="21">
        <v>2130803</v>
      </c>
      <c r="B942" s="23" t="s">
        <v>863</v>
      </c>
      <c r="C942" s="24">
        <v>0</v>
      </c>
      <c r="D942" s="88"/>
      <c r="E942" s="89"/>
      <c r="F942" s="22" t="str">
        <f t="shared" si="28"/>
        <v>否</v>
      </c>
      <c r="G942" s="3" t="str">
        <f t="shared" si="29"/>
        <v>项</v>
      </c>
    </row>
    <row r="943" s="4" customFormat="1" ht="35.45" customHeight="1" spans="1:7">
      <c r="A943" s="21">
        <v>2130804</v>
      </c>
      <c r="B943" s="23" t="s">
        <v>864</v>
      </c>
      <c r="C943" s="24">
        <v>0</v>
      </c>
      <c r="D943" s="88"/>
      <c r="E943" s="89"/>
      <c r="F943" s="20" t="str">
        <f t="shared" si="28"/>
        <v>否</v>
      </c>
      <c r="G943" s="6" t="str">
        <f t="shared" si="29"/>
        <v>项</v>
      </c>
    </row>
    <row r="944" s="4" customFormat="1" ht="35.45" customHeight="1" spans="1:7">
      <c r="A944" s="21">
        <v>2130805</v>
      </c>
      <c r="B944" s="23" t="s">
        <v>865</v>
      </c>
      <c r="C944" s="24">
        <v>0</v>
      </c>
      <c r="D944" s="88"/>
      <c r="E944" s="89"/>
      <c r="F944" s="20" t="str">
        <f t="shared" si="28"/>
        <v>否</v>
      </c>
      <c r="G944" s="6" t="str">
        <f t="shared" si="29"/>
        <v>项</v>
      </c>
    </row>
    <row r="945" ht="35.45" customHeight="1" spans="1:7">
      <c r="A945" s="21">
        <v>2130899</v>
      </c>
      <c r="B945" s="23" t="s">
        <v>866</v>
      </c>
      <c r="C945" s="24">
        <v>0</v>
      </c>
      <c r="D945" s="88"/>
      <c r="E945" s="89"/>
      <c r="F945" s="20" t="str">
        <f t="shared" si="28"/>
        <v>否</v>
      </c>
      <c r="G945" s="6" t="str">
        <f t="shared" si="29"/>
        <v>项</v>
      </c>
    </row>
    <row r="946" s="3" customFormat="1" ht="35.45" customHeight="1" spans="1:7">
      <c r="A946" s="17">
        <v>21309</v>
      </c>
      <c r="B946" s="18" t="s">
        <v>867</v>
      </c>
      <c r="C946" s="19">
        <f>SUM(C947:C948)</f>
        <v>0</v>
      </c>
      <c r="D946" s="86"/>
      <c r="E946" s="87"/>
      <c r="F946" s="22" t="str">
        <f t="shared" si="28"/>
        <v>否</v>
      </c>
      <c r="G946" s="3" t="str">
        <f t="shared" si="29"/>
        <v>款</v>
      </c>
    </row>
    <row r="947" s="4" customFormat="1" ht="35.45" customHeight="1" spans="1:7">
      <c r="A947" s="21">
        <v>2130901</v>
      </c>
      <c r="B947" s="23" t="s">
        <v>868</v>
      </c>
      <c r="C947" s="24">
        <v>0</v>
      </c>
      <c r="D947" s="88"/>
      <c r="E947" s="89"/>
      <c r="F947" s="20" t="str">
        <f t="shared" si="28"/>
        <v>否</v>
      </c>
      <c r="G947" s="6" t="str">
        <f t="shared" si="29"/>
        <v>项</v>
      </c>
    </row>
    <row r="948" s="4" customFormat="1" ht="35.45" customHeight="1" spans="1:7">
      <c r="A948" s="21">
        <v>2130999</v>
      </c>
      <c r="B948" s="23" t="s">
        <v>869</v>
      </c>
      <c r="C948" s="24">
        <v>0</v>
      </c>
      <c r="D948" s="88"/>
      <c r="E948" s="89"/>
      <c r="F948" s="20" t="str">
        <f t="shared" si="28"/>
        <v>否</v>
      </c>
      <c r="G948" s="6" t="str">
        <f t="shared" si="29"/>
        <v>项</v>
      </c>
    </row>
    <row r="949" s="4" customFormat="1" ht="35.45" customHeight="1" spans="1:7">
      <c r="A949" s="17">
        <v>21399</v>
      </c>
      <c r="B949" s="18" t="s">
        <v>870</v>
      </c>
      <c r="C949" s="19">
        <f>SUM(C950:C951)</f>
        <v>0</v>
      </c>
      <c r="D949" s="86"/>
      <c r="E949" s="87"/>
      <c r="F949" s="20" t="str">
        <f t="shared" si="28"/>
        <v>否</v>
      </c>
      <c r="G949" s="6" t="str">
        <f t="shared" si="29"/>
        <v>款</v>
      </c>
    </row>
    <row r="950" s="4" customFormat="1" ht="35.45" customHeight="1" spans="1:7">
      <c r="A950" s="21">
        <v>2139901</v>
      </c>
      <c r="B950" s="23" t="s">
        <v>871</v>
      </c>
      <c r="C950" s="24">
        <v>0</v>
      </c>
      <c r="D950" s="88"/>
      <c r="E950" s="89"/>
      <c r="F950" s="20" t="str">
        <f t="shared" si="28"/>
        <v>否</v>
      </c>
      <c r="G950" s="6" t="str">
        <f t="shared" si="29"/>
        <v>项</v>
      </c>
    </row>
    <row r="951" s="4" customFormat="1" ht="35.45" customHeight="1" spans="1:7">
      <c r="A951" s="21">
        <v>2139999</v>
      </c>
      <c r="B951" s="23" t="s">
        <v>872</v>
      </c>
      <c r="C951" s="24">
        <v>0</v>
      </c>
      <c r="D951" s="88"/>
      <c r="E951" s="89"/>
      <c r="F951" s="20" t="str">
        <f t="shared" si="28"/>
        <v>否</v>
      </c>
      <c r="G951" s="6" t="str">
        <f t="shared" si="29"/>
        <v>项</v>
      </c>
    </row>
    <row r="952" s="4" customFormat="1" ht="35.45" customHeight="1" spans="1:7">
      <c r="A952" s="17">
        <v>214</v>
      </c>
      <c r="B952" s="18" t="s">
        <v>110</v>
      </c>
      <c r="C952" s="19">
        <f>SUM(C953,C976,C986,C996,C1001,C1008,C1013)</f>
        <v>0</v>
      </c>
      <c r="D952" s="86"/>
      <c r="E952" s="87"/>
      <c r="F952" s="20" t="str">
        <f t="shared" si="28"/>
        <v>是</v>
      </c>
      <c r="G952" s="6" t="str">
        <f t="shared" si="29"/>
        <v>类</v>
      </c>
    </row>
    <row r="953" s="4" customFormat="1" ht="35.45" customHeight="1" spans="1:7">
      <c r="A953" s="17">
        <v>21401</v>
      </c>
      <c r="B953" s="18" t="s">
        <v>873</v>
      </c>
      <c r="C953" s="19">
        <f>SUM(C954:C975)</f>
        <v>0</v>
      </c>
      <c r="D953" s="86"/>
      <c r="E953" s="87"/>
      <c r="F953" s="20" t="str">
        <f t="shared" si="28"/>
        <v>否</v>
      </c>
      <c r="G953" s="6" t="str">
        <f t="shared" si="29"/>
        <v>款</v>
      </c>
    </row>
    <row r="954" s="4" customFormat="1" ht="35.45" customHeight="1" spans="1:7">
      <c r="A954" s="21">
        <v>2140101</v>
      </c>
      <c r="B954" s="23" t="s">
        <v>163</v>
      </c>
      <c r="C954" s="24">
        <v>0</v>
      </c>
      <c r="D954" s="88"/>
      <c r="E954" s="89"/>
      <c r="F954" s="20" t="str">
        <f t="shared" si="28"/>
        <v>否</v>
      </c>
      <c r="G954" s="6" t="str">
        <f t="shared" si="29"/>
        <v>项</v>
      </c>
    </row>
    <row r="955" s="4" customFormat="1" ht="35.45" customHeight="1" spans="1:7">
      <c r="A955" s="21">
        <v>2140102</v>
      </c>
      <c r="B955" s="23" t="s">
        <v>164</v>
      </c>
      <c r="C955" s="24">
        <v>0</v>
      </c>
      <c r="D955" s="88"/>
      <c r="E955" s="89"/>
      <c r="F955" s="20" t="str">
        <f t="shared" si="28"/>
        <v>否</v>
      </c>
      <c r="G955" s="6" t="str">
        <f t="shared" si="29"/>
        <v>项</v>
      </c>
    </row>
    <row r="956" s="4" customFormat="1" ht="35.45" customHeight="1" spans="1:7">
      <c r="A956" s="21">
        <v>2140103</v>
      </c>
      <c r="B956" s="23" t="s">
        <v>165</v>
      </c>
      <c r="C956" s="24">
        <v>0</v>
      </c>
      <c r="D956" s="88"/>
      <c r="E956" s="89"/>
      <c r="F956" s="20" t="str">
        <f t="shared" si="28"/>
        <v>否</v>
      </c>
      <c r="G956" s="6" t="str">
        <f t="shared" si="29"/>
        <v>项</v>
      </c>
    </row>
    <row r="957" s="4" customFormat="1" ht="35.45" customHeight="1" spans="1:7">
      <c r="A957" s="21">
        <v>2140104</v>
      </c>
      <c r="B957" s="23" t="s">
        <v>874</v>
      </c>
      <c r="C957" s="24">
        <v>0</v>
      </c>
      <c r="D957" s="88"/>
      <c r="E957" s="89"/>
      <c r="F957" s="20" t="str">
        <f t="shared" si="28"/>
        <v>否</v>
      </c>
      <c r="G957" s="6" t="str">
        <f t="shared" si="29"/>
        <v>项</v>
      </c>
    </row>
    <row r="958" s="4" customFormat="1" ht="35.45" customHeight="1" spans="1:7">
      <c r="A958" s="21">
        <v>2140106</v>
      </c>
      <c r="B958" s="23" t="s">
        <v>875</v>
      </c>
      <c r="C958" s="24">
        <v>0</v>
      </c>
      <c r="D958" s="88"/>
      <c r="E958" s="89"/>
      <c r="F958" s="20" t="str">
        <f t="shared" si="28"/>
        <v>否</v>
      </c>
      <c r="G958" s="6" t="str">
        <f t="shared" si="29"/>
        <v>项</v>
      </c>
    </row>
    <row r="959" s="4" customFormat="1" ht="35.45" customHeight="1" spans="1:7">
      <c r="A959" s="21">
        <v>2140109</v>
      </c>
      <c r="B959" s="23" t="s">
        <v>876</v>
      </c>
      <c r="C959" s="24">
        <v>0</v>
      </c>
      <c r="D959" s="88"/>
      <c r="E959" s="89"/>
      <c r="F959" s="20" t="str">
        <f t="shared" si="28"/>
        <v>否</v>
      </c>
      <c r="G959" s="6" t="str">
        <f t="shared" si="29"/>
        <v>项</v>
      </c>
    </row>
    <row r="960" s="4" customFormat="1" ht="35.45" customHeight="1" spans="1:7">
      <c r="A960" s="21">
        <v>2140110</v>
      </c>
      <c r="B960" s="23" t="s">
        <v>877</v>
      </c>
      <c r="C960" s="24">
        <v>0</v>
      </c>
      <c r="D960" s="88"/>
      <c r="E960" s="89"/>
      <c r="F960" s="20" t="str">
        <f t="shared" si="28"/>
        <v>否</v>
      </c>
      <c r="G960" s="6" t="str">
        <f t="shared" si="29"/>
        <v>项</v>
      </c>
    </row>
    <row r="961" s="4" customFormat="1" ht="35.45" customHeight="1" spans="1:7">
      <c r="A961" s="21">
        <v>2140111</v>
      </c>
      <c r="B961" s="23" t="s">
        <v>878</v>
      </c>
      <c r="C961" s="24">
        <v>0</v>
      </c>
      <c r="D961" s="88"/>
      <c r="E961" s="89"/>
      <c r="F961" s="20" t="str">
        <f t="shared" si="28"/>
        <v>否</v>
      </c>
      <c r="G961" s="6" t="str">
        <f t="shared" si="29"/>
        <v>项</v>
      </c>
    </row>
    <row r="962" s="4" customFormat="1" ht="35.45" customHeight="1" spans="1:7">
      <c r="A962" s="21">
        <v>2140112</v>
      </c>
      <c r="B962" s="23" t="s">
        <v>879</v>
      </c>
      <c r="C962" s="24">
        <v>0</v>
      </c>
      <c r="D962" s="88"/>
      <c r="E962" s="89"/>
      <c r="F962" s="20" t="str">
        <f t="shared" si="28"/>
        <v>否</v>
      </c>
      <c r="G962" s="6" t="str">
        <f t="shared" si="29"/>
        <v>项</v>
      </c>
    </row>
    <row r="963" s="4" customFormat="1" ht="35.45" customHeight="1" spans="1:7">
      <c r="A963" s="21">
        <v>2140114</v>
      </c>
      <c r="B963" s="23" t="s">
        <v>880</v>
      </c>
      <c r="C963" s="24">
        <v>0</v>
      </c>
      <c r="D963" s="88"/>
      <c r="E963" s="89"/>
      <c r="F963" s="20" t="str">
        <f t="shared" si="28"/>
        <v>否</v>
      </c>
      <c r="G963" s="6" t="str">
        <f t="shared" si="29"/>
        <v>项</v>
      </c>
    </row>
    <row r="964" s="4" customFormat="1" ht="35.45" customHeight="1" spans="1:7">
      <c r="A964" s="21">
        <v>2140122</v>
      </c>
      <c r="B964" s="23" t="s">
        <v>881</v>
      </c>
      <c r="C964" s="24">
        <v>0</v>
      </c>
      <c r="D964" s="88"/>
      <c r="E964" s="89"/>
      <c r="F964" s="20" t="str">
        <f t="shared" ref="F964:F1027" si="30">IF(LEN(A964)=3,"是",IF(B964&lt;&gt;"",IF(SUM(C964:C964)&lt;&gt;0,"是","否"),"是"))</f>
        <v>否</v>
      </c>
      <c r="G964" s="6" t="str">
        <f t="shared" ref="G964:G1027" si="31">IF(LEN(A964)=3,"类",IF(LEN(A964)=5,"款","项"))</f>
        <v>项</v>
      </c>
    </row>
    <row r="965" s="4" customFormat="1" ht="35.45" customHeight="1" spans="1:7">
      <c r="A965" s="21">
        <v>2140123</v>
      </c>
      <c r="B965" s="23" t="s">
        <v>882</v>
      </c>
      <c r="C965" s="24">
        <v>0</v>
      </c>
      <c r="D965" s="88"/>
      <c r="E965" s="89"/>
      <c r="F965" s="20" t="str">
        <f t="shared" si="30"/>
        <v>否</v>
      </c>
      <c r="G965" s="6" t="str">
        <f t="shared" si="31"/>
        <v>项</v>
      </c>
    </row>
    <row r="966" s="4" customFormat="1" ht="35.45" customHeight="1" spans="1:7">
      <c r="A966" s="21">
        <v>2140127</v>
      </c>
      <c r="B966" s="23" t="s">
        <v>883</v>
      </c>
      <c r="C966" s="24">
        <v>0</v>
      </c>
      <c r="D966" s="88"/>
      <c r="E966" s="89"/>
      <c r="F966" s="20" t="str">
        <f t="shared" si="30"/>
        <v>否</v>
      </c>
      <c r="G966" s="6" t="str">
        <f t="shared" si="31"/>
        <v>项</v>
      </c>
    </row>
    <row r="967" s="4" customFormat="1" ht="35.45" customHeight="1" spans="1:7">
      <c r="A967" s="21">
        <v>2140128</v>
      </c>
      <c r="B967" s="23" t="s">
        <v>884</v>
      </c>
      <c r="C967" s="24">
        <v>0</v>
      </c>
      <c r="D967" s="88"/>
      <c r="E967" s="89"/>
      <c r="F967" s="20" t="str">
        <f t="shared" si="30"/>
        <v>否</v>
      </c>
      <c r="G967" s="6" t="str">
        <f t="shared" si="31"/>
        <v>项</v>
      </c>
    </row>
    <row r="968" s="4" customFormat="1" ht="35.45" customHeight="1" spans="1:7">
      <c r="A968" s="21">
        <v>2140129</v>
      </c>
      <c r="B968" s="23" t="s">
        <v>885</v>
      </c>
      <c r="C968" s="24">
        <v>0</v>
      </c>
      <c r="D968" s="88"/>
      <c r="E968" s="89"/>
      <c r="F968" s="20" t="str">
        <f t="shared" si="30"/>
        <v>否</v>
      </c>
      <c r="G968" s="6" t="str">
        <f t="shared" si="31"/>
        <v>项</v>
      </c>
    </row>
    <row r="969" s="3" customFormat="1" ht="35.45" customHeight="1" spans="1:7">
      <c r="A969" s="21">
        <v>2140130</v>
      </c>
      <c r="B969" s="23" t="s">
        <v>886</v>
      </c>
      <c r="C969" s="24">
        <v>0</v>
      </c>
      <c r="D969" s="88"/>
      <c r="E969" s="89"/>
      <c r="F969" s="22" t="str">
        <f t="shared" si="30"/>
        <v>否</v>
      </c>
      <c r="G969" s="3" t="str">
        <f t="shared" si="31"/>
        <v>项</v>
      </c>
    </row>
    <row r="970" s="4" customFormat="1" ht="35.45" customHeight="1" spans="1:7">
      <c r="A970" s="21">
        <v>2140131</v>
      </c>
      <c r="B970" s="23" t="s">
        <v>887</v>
      </c>
      <c r="C970" s="24">
        <v>0</v>
      </c>
      <c r="D970" s="88"/>
      <c r="E970" s="89"/>
      <c r="F970" s="20" t="str">
        <f t="shared" si="30"/>
        <v>否</v>
      </c>
      <c r="G970" s="6" t="str">
        <f t="shared" si="31"/>
        <v>项</v>
      </c>
    </row>
    <row r="971" s="4" customFormat="1" ht="35.45" customHeight="1" spans="1:7">
      <c r="A971" s="21">
        <v>2140133</v>
      </c>
      <c r="B971" s="23" t="s">
        <v>888</v>
      </c>
      <c r="C971" s="24">
        <v>0</v>
      </c>
      <c r="D971" s="88"/>
      <c r="E971" s="89"/>
      <c r="F971" s="20" t="str">
        <f t="shared" si="30"/>
        <v>否</v>
      </c>
      <c r="G971" s="6" t="str">
        <f t="shared" si="31"/>
        <v>项</v>
      </c>
    </row>
    <row r="972" s="4" customFormat="1" ht="35.45" customHeight="1" spans="1:7">
      <c r="A972" s="21">
        <v>2140136</v>
      </c>
      <c r="B972" s="23" t="s">
        <v>889</v>
      </c>
      <c r="C972" s="24">
        <v>0</v>
      </c>
      <c r="D972" s="88"/>
      <c r="E972" s="89"/>
      <c r="F972" s="20" t="str">
        <f t="shared" si="30"/>
        <v>否</v>
      </c>
      <c r="G972" s="6" t="str">
        <f t="shared" si="31"/>
        <v>项</v>
      </c>
    </row>
    <row r="973" s="4" customFormat="1" ht="35.45" customHeight="1" spans="1:7">
      <c r="A973" s="21">
        <v>2140138</v>
      </c>
      <c r="B973" s="23" t="s">
        <v>890</v>
      </c>
      <c r="C973" s="24">
        <v>0</v>
      </c>
      <c r="D973" s="88"/>
      <c r="E973" s="89"/>
      <c r="F973" s="20" t="str">
        <f t="shared" si="30"/>
        <v>否</v>
      </c>
      <c r="G973" s="6" t="str">
        <f t="shared" si="31"/>
        <v>项</v>
      </c>
    </row>
    <row r="974" s="4" customFormat="1" ht="35.45" customHeight="1" spans="1:7">
      <c r="A974" s="21">
        <v>2140139</v>
      </c>
      <c r="B974" s="23" t="s">
        <v>891</v>
      </c>
      <c r="C974" s="24">
        <v>0</v>
      </c>
      <c r="D974" s="88"/>
      <c r="E974" s="89"/>
      <c r="F974" s="20" t="str">
        <f t="shared" si="30"/>
        <v>否</v>
      </c>
      <c r="G974" s="6" t="str">
        <f t="shared" si="31"/>
        <v>项</v>
      </c>
    </row>
    <row r="975" s="4" customFormat="1" ht="35.45" customHeight="1" spans="1:7">
      <c r="A975" s="21">
        <v>2140199</v>
      </c>
      <c r="B975" s="23" t="s">
        <v>892</v>
      </c>
      <c r="C975" s="24">
        <v>0</v>
      </c>
      <c r="D975" s="88"/>
      <c r="E975" s="89"/>
      <c r="F975" s="20" t="str">
        <f t="shared" si="30"/>
        <v>否</v>
      </c>
      <c r="G975" s="6" t="str">
        <f t="shared" si="31"/>
        <v>项</v>
      </c>
    </row>
    <row r="976" s="4" customFormat="1" ht="35.45" customHeight="1" spans="1:7">
      <c r="A976" s="17">
        <v>21402</v>
      </c>
      <c r="B976" s="18" t="s">
        <v>893</v>
      </c>
      <c r="C976" s="19">
        <f>SUM(C977:C985)</f>
        <v>0</v>
      </c>
      <c r="D976" s="86"/>
      <c r="E976" s="87"/>
      <c r="F976" s="20" t="str">
        <f t="shared" si="30"/>
        <v>否</v>
      </c>
      <c r="G976" s="6" t="str">
        <f t="shared" si="31"/>
        <v>款</v>
      </c>
    </row>
    <row r="977" s="4" customFormat="1" ht="35.45" customHeight="1" spans="1:7">
      <c r="A977" s="21">
        <v>2140201</v>
      </c>
      <c r="B977" s="23" t="s">
        <v>163</v>
      </c>
      <c r="C977" s="24">
        <v>0</v>
      </c>
      <c r="D977" s="88"/>
      <c r="E977" s="89"/>
      <c r="F977" s="20" t="str">
        <f t="shared" si="30"/>
        <v>否</v>
      </c>
      <c r="G977" s="6" t="str">
        <f t="shared" si="31"/>
        <v>项</v>
      </c>
    </row>
    <row r="978" s="4" customFormat="1" ht="35.45" customHeight="1" spans="1:7">
      <c r="A978" s="21">
        <v>2140202</v>
      </c>
      <c r="B978" s="23" t="s">
        <v>164</v>
      </c>
      <c r="C978" s="24">
        <v>0</v>
      </c>
      <c r="D978" s="88"/>
      <c r="E978" s="89"/>
      <c r="F978" s="20" t="str">
        <f t="shared" si="30"/>
        <v>否</v>
      </c>
      <c r="G978" s="6" t="str">
        <f t="shared" si="31"/>
        <v>项</v>
      </c>
    </row>
    <row r="979" s="3" customFormat="1" ht="35.45" customHeight="1" spans="1:7">
      <c r="A979" s="21">
        <v>2140203</v>
      </c>
      <c r="B979" s="23" t="s">
        <v>165</v>
      </c>
      <c r="C979" s="24">
        <v>0</v>
      </c>
      <c r="D979" s="88"/>
      <c r="E979" s="89"/>
      <c r="F979" s="22" t="str">
        <f t="shared" si="30"/>
        <v>否</v>
      </c>
      <c r="G979" s="3" t="str">
        <f t="shared" si="31"/>
        <v>项</v>
      </c>
    </row>
    <row r="980" s="4" customFormat="1" ht="35.45" customHeight="1" spans="1:7">
      <c r="A980" s="21">
        <v>2140204</v>
      </c>
      <c r="B980" s="23" t="s">
        <v>894</v>
      </c>
      <c r="C980" s="24">
        <v>0</v>
      </c>
      <c r="D980" s="88"/>
      <c r="E980" s="89"/>
      <c r="F980" s="20" t="str">
        <f t="shared" si="30"/>
        <v>否</v>
      </c>
      <c r="G980" s="6" t="str">
        <f t="shared" si="31"/>
        <v>项</v>
      </c>
    </row>
    <row r="981" s="4" customFormat="1" ht="35.45" customHeight="1" spans="1:7">
      <c r="A981" s="21">
        <v>2140205</v>
      </c>
      <c r="B981" s="23" t="s">
        <v>895</v>
      </c>
      <c r="C981" s="24">
        <v>0</v>
      </c>
      <c r="D981" s="88"/>
      <c r="E981" s="89"/>
      <c r="F981" s="20" t="str">
        <f t="shared" si="30"/>
        <v>否</v>
      </c>
      <c r="G981" s="6" t="str">
        <f t="shared" si="31"/>
        <v>项</v>
      </c>
    </row>
    <row r="982" s="4" customFormat="1" ht="35.45" customHeight="1" spans="1:7">
      <c r="A982" s="21">
        <v>2140206</v>
      </c>
      <c r="B982" s="23" t="s">
        <v>896</v>
      </c>
      <c r="C982" s="24">
        <v>0</v>
      </c>
      <c r="D982" s="88"/>
      <c r="E982" s="89"/>
      <c r="F982" s="20" t="str">
        <f t="shared" si="30"/>
        <v>否</v>
      </c>
      <c r="G982" s="6" t="str">
        <f t="shared" si="31"/>
        <v>项</v>
      </c>
    </row>
    <row r="983" s="4" customFormat="1" ht="35.45" customHeight="1" spans="1:7">
      <c r="A983" s="21">
        <v>2140207</v>
      </c>
      <c r="B983" s="23" t="s">
        <v>897</v>
      </c>
      <c r="C983" s="24">
        <v>0</v>
      </c>
      <c r="D983" s="88"/>
      <c r="E983" s="89"/>
      <c r="F983" s="20" t="str">
        <f t="shared" si="30"/>
        <v>否</v>
      </c>
      <c r="G983" s="6" t="str">
        <f t="shared" si="31"/>
        <v>项</v>
      </c>
    </row>
    <row r="984" s="4" customFormat="1" ht="35.45" customHeight="1" spans="1:7">
      <c r="A984" s="21">
        <v>2140208</v>
      </c>
      <c r="B984" s="23" t="s">
        <v>898</v>
      </c>
      <c r="C984" s="24">
        <v>0</v>
      </c>
      <c r="D984" s="88"/>
      <c r="E984" s="89"/>
      <c r="F984" s="20" t="str">
        <f t="shared" si="30"/>
        <v>否</v>
      </c>
      <c r="G984" s="6" t="str">
        <f t="shared" si="31"/>
        <v>项</v>
      </c>
    </row>
    <row r="985" s="4" customFormat="1" ht="35.45" customHeight="1" spans="1:7">
      <c r="A985" s="21">
        <v>2140299</v>
      </c>
      <c r="B985" s="23" t="s">
        <v>899</v>
      </c>
      <c r="C985" s="24">
        <v>0</v>
      </c>
      <c r="D985" s="88"/>
      <c r="E985" s="89"/>
      <c r="F985" s="20" t="str">
        <f t="shared" si="30"/>
        <v>否</v>
      </c>
      <c r="G985" s="6" t="str">
        <f t="shared" si="31"/>
        <v>项</v>
      </c>
    </row>
    <row r="986" s="4" customFormat="1" ht="35.45" customHeight="1" spans="1:7">
      <c r="A986" s="17">
        <v>21403</v>
      </c>
      <c r="B986" s="18" t="s">
        <v>900</v>
      </c>
      <c r="C986" s="19">
        <f>SUM(C987:C995)</f>
        <v>0</v>
      </c>
      <c r="D986" s="86"/>
      <c r="E986" s="87"/>
      <c r="F986" s="20" t="str">
        <f t="shared" si="30"/>
        <v>否</v>
      </c>
      <c r="G986" s="6" t="str">
        <f t="shared" si="31"/>
        <v>款</v>
      </c>
    </row>
    <row r="987" s="4" customFormat="1" ht="35.45" customHeight="1" spans="1:7">
      <c r="A987" s="21">
        <v>2140301</v>
      </c>
      <c r="B987" s="23" t="s">
        <v>163</v>
      </c>
      <c r="C987" s="24">
        <v>0</v>
      </c>
      <c r="D987" s="88"/>
      <c r="E987" s="89"/>
      <c r="F987" s="20" t="str">
        <f t="shared" si="30"/>
        <v>否</v>
      </c>
      <c r="G987" s="6" t="str">
        <f t="shared" si="31"/>
        <v>项</v>
      </c>
    </row>
    <row r="988" s="4" customFormat="1" ht="35.45" customHeight="1" spans="1:7">
      <c r="A988" s="21">
        <v>2140302</v>
      </c>
      <c r="B988" s="23" t="s">
        <v>164</v>
      </c>
      <c r="C988" s="24">
        <v>0</v>
      </c>
      <c r="D988" s="88"/>
      <c r="E988" s="89"/>
      <c r="F988" s="20" t="str">
        <f t="shared" si="30"/>
        <v>否</v>
      </c>
      <c r="G988" s="6" t="str">
        <f t="shared" si="31"/>
        <v>项</v>
      </c>
    </row>
    <row r="989" s="3" customFormat="1" ht="35.45" customHeight="1" spans="1:7">
      <c r="A989" s="21">
        <v>2140303</v>
      </c>
      <c r="B989" s="23" t="s">
        <v>165</v>
      </c>
      <c r="C989" s="24">
        <v>0</v>
      </c>
      <c r="D989" s="88"/>
      <c r="E989" s="89"/>
      <c r="F989" s="22" t="str">
        <f t="shared" si="30"/>
        <v>否</v>
      </c>
      <c r="G989" s="3" t="str">
        <f t="shared" si="31"/>
        <v>项</v>
      </c>
    </row>
    <row r="990" s="4" customFormat="1" ht="35.45" customHeight="1" spans="1:7">
      <c r="A990" s="21">
        <v>2140304</v>
      </c>
      <c r="B990" s="23" t="s">
        <v>901</v>
      </c>
      <c r="C990" s="24">
        <v>0</v>
      </c>
      <c r="D990" s="88"/>
      <c r="E990" s="89"/>
      <c r="F990" s="20" t="str">
        <f t="shared" si="30"/>
        <v>否</v>
      </c>
      <c r="G990" s="6" t="str">
        <f t="shared" si="31"/>
        <v>项</v>
      </c>
    </row>
    <row r="991" s="4" customFormat="1" ht="35.45" customHeight="1" spans="1:7">
      <c r="A991" s="21">
        <v>2140305</v>
      </c>
      <c r="B991" s="23" t="s">
        <v>902</v>
      </c>
      <c r="C991" s="24">
        <v>0</v>
      </c>
      <c r="D991" s="88"/>
      <c r="E991" s="89"/>
      <c r="F991" s="20" t="str">
        <f t="shared" si="30"/>
        <v>否</v>
      </c>
      <c r="G991" s="6" t="str">
        <f t="shared" si="31"/>
        <v>项</v>
      </c>
    </row>
    <row r="992" s="4" customFormat="1" ht="35.45" customHeight="1" spans="1:7">
      <c r="A992" s="21">
        <v>2140306</v>
      </c>
      <c r="B992" s="23" t="s">
        <v>903</v>
      </c>
      <c r="C992" s="24">
        <v>0</v>
      </c>
      <c r="D992" s="88"/>
      <c r="E992" s="89"/>
      <c r="F992" s="20" t="str">
        <f t="shared" si="30"/>
        <v>否</v>
      </c>
      <c r="G992" s="6" t="str">
        <f t="shared" si="31"/>
        <v>项</v>
      </c>
    </row>
    <row r="993" s="4" customFormat="1" ht="35.45" customHeight="1" spans="1:7">
      <c r="A993" s="21">
        <v>2140307</v>
      </c>
      <c r="B993" s="23" t="s">
        <v>904</v>
      </c>
      <c r="C993" s="24">
        <v>0</v>
      </c>
      <c r="D993" s="88"/>
      <c r="E993" s="89"/>
      <c r="F993" s="20" t="str">
        <f t="shared" si="30"/>
        <v>否</v>
      </c>
      <c r="G993" s="6" t="str">
        <f t="shared" si="31"/>
        <v>项</v>
      </c>
    </row>
    <row r="994" s="3" customFormat="1" ht="35.45" customHeight="1" spans="1:7">
      <c r="A994" s="21">
        <v>2140308</v>
      </c>
      <c r="B994" s="23" t="s">
        <v>905</v>
      </c>
      <c r="C994" s="24">
        <v>0</v>
      </c>
      <c r="D994" s="88"/>
      <c r="E994" s="89"/>
      <c r="F994" s="22" t="str">
        <f t="shared" si="30"/>
        <v>否</v>
      </c>
      <c r="G994" s="3" t="str">
        <f t="shared" si="31"/>
        <v>项</v>
      </c>
    </row>
    <row r="995" s="4" customFormat="1" ht="35.45" customHeight="1" spans="1:7">
      <c r="A995" s="21">
        <v>2140399</v>
      </c>
      <c r="B995" s="23" t="s">
        <v>906</v>
      </c>
      <c r="C995" s="24">
        <v>0</v>
      </c>
      <c r="D995" s="88"/>
      <c r="E995" s="89"/>
      <c r="F995" s="20" t="str">
        <f t="shared" si="30"/>
        <v>否</v>
      </c>
      <c r="G995" s="6" t="str">
        <f t="shared" si="31"/>
        <v>项</v>
      </c>
    </row>
    <row r="996" s="4" customFormat="1" ht="35.45" customHeight="1" spans="1:7">
      <c r="A996" s="17">
        <v>21404</v>
      </c>
      <c r="B996" s="18" t="s">
        <v>907</v>
      </c>
      <c r="C996" s="19">
        <f>SUM(C997:C1000)</f>
        <v>0</v>
      </c>
      <c r="D996" s="86"/>
      <c r="E996" s="87"/>
      <c r="F996" s="20" t="str">
        <f t="shared" si="30"/>
        <v>否</v>
      </c>
      <c r="G996" s="6" t="str">
        <f t="shared" si="31"/>
        <v>款</v>
      </c>
    </row>
    <row r="997" s="4" customFormat="1" ht="35.45" customHeight="1" spans="1:7">
      <c r="A997" s="21">
        <v>2140401</v>
      </c>
      <c r="B997" s="23" t="s">
        <v>908</v>
      </c>
      <c r="C997" s="24">
        <v>0</v>
      </c>
      <c r="D997" s="88"/>
      <c r="E997" s="89"/>
      <c r="F997" s="20" t="str">
        <f t="shared" si="30"/>
        <v>否</v>
      </c>
      <c r="G997" s="6" t="str">
        <f t="shared" si="31"/>
        <v>项</v>
      </c>
    </row>
    <row r="998" s="4" customFormat="1" ht="35.45" customHeight="1" spans="1:7">
      <c r="A998" s="21">
        <v>2140402</v>
      </c>
      <c r="B998" s="23" t="s">
        <v>909</v>
      </c>
      <c r="C998" s="24">
        <v>0</v>
      </c>
      <c r="D998" s="88"/>
      <c r="E998" s="89"/>
      <c r="F998" s="20" t="str">
        <f t="shared" si="30"/>
        <v>否</v>
      </c>
      <c r="G998" s="6" t="str">
        <f t="shared" si="31"/>
        <v>项</v>
      </c>
    </row>
    <row r="999" s="4" customFormat="1" ht="35.45" customHeight="1" spans="1:7">
      <c r="A999" s="21">
        <v>2140403</v>
      </c>
      <c r="B999" s="23" t="s">
        <v>910</v>
      </c>
      <c r="C999" s="24">
        <v>0</v>
      </c>
      <c r="D999" s="88"/>
      <c r="E999" s="89"/>
      <c r="F999" s="20" t="str">
        <f t="shared" si="30"/>
        <v>否</v>
      </c>
      <c r="G999" s="6" t="str">
        <f t="shared" si="31"/>
        <v>项</v>
      </c>
    </row>
    <row r="1000" s="4" customFormat="1" ht="35.45" customHeight="1" spans="1:7">
      <c r="A1000" s="21">
        <v>2140499</v>
      </c>
      <c r="B1000" s="23" t="s">
        <v>911</v>
      </c>
      <c r="C1000" s="24">
        <v>0</v>
      </c>
      <c r="D1000" s="88"/>
      <c r="E1000" s="89"/>
      <c r="F1000" s="20" t="str">
        <f t="shared" si="30"/>
        <v>否</v>
      </c>
      <c r="G1000" s="6" t="str">
        <f t="shared" si="31"/>
        <v>项</v>
      </c>
    </row>
    <row r="1001" s="3" customFormat="1" ht="35.45" customHeight="1" spans="1:7">
      <c r="A1001" s="17">
        <v>21405</v>
      </c>
      <c r="B1001" s="18" t="s">
        <v>912</v>
      </c>
      <c r="C1001" s="19">
        <f>SUM(C1002:C1007)</f>
        <v>0</v>
      </c>
      <c r="D1001" s="86"/>
      <c r="E1001" s="87"/>
      <c r="F1001" s="22" t="str">
        <f t="shared" si="30"/>
        <v>否</v>
      </c>
      <c r="G1001" s="3" t="str">
        <f t="shared" si="31"/>
        <v>款</v>
      </c>
    </row>
    <row r="1002" s="4" customFormat="1" ht="35.45" customHeight="1" spans="1:7">
      <c r="A1002" s="21">
        <v>2140501</v>
      </c>
      <c r="B1002" s="23" t="s">
        <v>163</v>
      </c>
      <c r="C1002" s="24">
        <v>0</v>
      </c>
      <c r="D1002" s="88"/>
      <c r="E1002" s="89"/>
      <c r="F1002" s="20" t="str">
        <f t="shared" si="30"/>
        <v>否</v>
      </c>
      <c r="G1002" s="6" t="str">
        <f t="shared" si="31"/>
        <v>项</v>
      </c>
    </row>
    <row r="1003" s="4" customFormat="1" ht="35.45" customHeight="1" spans="1:7">
      <c r="A1003" s="21">
        <v>2140502</v>
      </c>
      <c r="B1003" s="23" t="s">
        <v>164</v>
      </c>
      <c r="C1003" s="24">
        <v>0</v>
      </c>
      <c r="D1003" s="88"/>
      <c r="E1003" s="89"/>
      <c r="F1003" s="20" t="str">
        <f t="shared" si="30"/>
        <v>否</v>
      </c>
      <c r="G1003" s="6" t="str">
        <f t="shared" si="31"/>
        <v>项</v>
      </c>
    </row>
    <row r="1004" s="4" customFormat="1" ht="35.45" customHeight="1" spans="1:7">
      <c r="A1004" s="21">
        <v>2140503</v>
      </c>
      <c r="B1004" s="23" t="s">
        <v>165</v>
      </c>
      <c r="C1004" s="24">
        <v>0</v>
      </c>
      <c r="D1004" s="88"/>
      <c r="E1004" s="89"/>
      <c r="F1004" s="20" t="str">
        <f t="shared" si="30"/>
        <v>否</v>
      </c>
      <c r="G1004" s="6" t="str">
        <f t="shared" si="31"/>
        <v>项</v>
      </c>
    </row>
    <row r="1005" s="4" customFormat="1" ht="35.45" customHeight="1" spans="1:7">
      <c r="A1005" s="21">
        <v>2140504</v>
      </c>
      <c r="B1005" s="23" t="s">
        <v>898</v>
      </c>
      <c r="C1005" s="24">
        <v>0</v>
      </c>
      <c r="D1005" s="88"/>
      <c r="E1005" s="89"/>
      <c r="F1005" s="20" t="str">
        <f t="shared" si="30"/>
        <v>否</v>
      </c>
      <c r="G1005" s="6" t="str">
        <f t="shared" si="31"/>
        <v>项</v>
      </c>
    </row>
    <row r="1006" s="3" customFormat="1" ht="35.45" customHeight="1" spans="1:7">
      <c r="A1006" s="21">
        <v>2140505</v>
      </c>
      <c r="B1006" s="23" t="s">
        <v>913</v>
      </c>
      <c r="C1006" s="24">
        <v>0</v>
      </c>
      <c r="D1006" s="88"/>
      <c r="E1006" s="89"/>
      <c r="F1006" s="22" t="str">
        <f t="shared" si="30"/>
        <v>否</v>
      </c>
      <c r="G1006" s="3" t="str">
        <f t="shared" si="31"/>
        <v>项</v>
      </c>
    </row>
    <row r="1007" s="4" customFormat="1" ht="35.45" customHeight="1" spans="1:7">
      <c r="A1007" s="21">
        <v>2140599</v>
      </c>
      <c r="B1007" s="23" t="s">
        <v>914</v>
      </c>
      <c r="C1007" s="24">
        <v>0</v>
      </c>
      <c r="D1007" s="88"/>
      <c r="E1007" s="89"/>
      <c r="F1007" s="20" t="str">
        <f t="shared" si="30"/>
        <v>否</v>
      </c>
      <c r="G1007" s="6" t="str">
        <f t="shared" si="31"/>
        <v>项</v>
      </c>
    </row>
    <row r="1008" s="4" customFormat="1" ht="35.45" customHeight="1" spans="1:7">
      <c r="A1008" s="17">
        <v>21406</v>
      </c>
      <c r="B1008" s="18" t="s">
        <v>915</v>
      </c>
      <c r="C1008" s="19">
        <f>SUM(C1009:C1012)</f>
        <v>0</v>
      </c>
      <c r="D1008" s="86"/>
      <c r="E1008" s="87"/>
      <c r="F1008" s="20" t="str">
        <f t="shared" si="30"/>
        <v>否</v>
      </c>
      <c r="G1008" s="6" t="str">
        <f t="shared" si="31"/>
        <v>款</v>
      </c>
    </row>
    <row r="1009" ht="35.45" customHeight="1" spans="1:7">
      <c r="A1009" s="21">
        <v>2140601</v>
      </c>
      <c r="B1009" s="23" t="s">
        <v>916</v>
      </c>
      <c r="C1009" s="24">
        <v>0</v>
      </c>
      <c r="D1009" s="88"/>
      <c r="E1009" s="89"/>
      <c r="F1009" s="20" t="str">
        <f t="shared" si="30"/>
        <v>否</v>
      </c>
      <c r="G1009" s="6" t="str">
        <f t="shared" si="31"/>
        <v>项</v>
      </c>
    </row>
    <row r="1010" s="3" customFormat="1" ht="35.45" customHeight="1" spans="1:7">
      <c r="A1010" s="21">
        <v>2140602</v>
      </c>
      <c r="B1010" s="23" t="s">
        <v>917</v>
      </c>
      <c r="C1010" s="24">
        <v>0</v>
      </c>
      <c r="D1010" s="88"/>
      <c r="E1010" s="89"/>
      <c r="F1010" s="22" t="str">
        <f t="shared" si="30"/>
        <v>否</v>
      </c>
      <c r="G1010" s="3" t="str">
        <f t="shared" si="31"/>
        <v>项</v>
      </c>
    </row>
    <row r="1011" s="4" customFormat="1" ht="35.45" customHeight="1" spans="1:7">
      <c r="A1011" s="21">
        <v>2140603</v>
      </c>
      <c r="B1011" s="23" t="s">
        <v>918</v>
      </c>
      <c r="C1011" s="24">
        <v>0</v>
      </c>
      <c r="D1011" s="88"/>
      <c r="E1011" s="89"/>
      <c r="F1011" s="20" t="str">
        <f t="shared" si="30"/>
        <v>否</v>
      </c>
      <c r="G1011" s="6" t="str">
        <f t="shared" si="31"/>
        <v>项</v>
      </c>
    </row>
    <row r="1012" s="4" customFormat="1" ht="35.45" customHeight="1" spans="1:7">
      <c r="A1012" s="21">
        <v>2140699</v>
      </c>
      <c r="B1012" s="23" t="s">
        <v>919</v>
      </c>
      <c r="C1012" s="24">
        <v>0</v>
      </c>
      <c r="D1012" s="88"/>
      <c r="E1012" s="89"/>
      <c r="F1012" s="20" t="str">
        <f t="shared" si="30"/>
        <v>否</v>
      </c>
      <c r="G1012" s="6" t="str">
        <f t="shared" si="31"/>
        <v>项</v>
      </c>
    </row>
    <row r="1013" s="4" customFormat="1" ht="35.45" customHeight="1" spans="1:7">
      <c r="A1013" s="17">
        <v>21499</v>
      </c>
      <c r="B1013" s="18" t="s">
        <v>920</v>
      </c>
      <c r="C1013" s="19">
        <f>SUM(C1014:C1015)</f>
        <v>0</v>
      </c>
      <c r="D1013" s="86"/>
      <c r="E1013" s="87"/>
      <c r="F1013" s="20" t="str">
        <f t="shared" si="30"/>
        <v>否</v>
      </c>
      <c r="G1013" s="6" t="str">
        <f t="shared" si="31"/>
        <v>款</v>
      </c>
    </row>
    <row r="1014" s="4" customFormat="1" ht="35.45" customHeight="1" spans="1:7">
      <c r="A1014" s="21">
        <v>2149901</v>
      </c>
      <c r="B1014" s="23" t="s">
        <v>921</v>
      </c>
      <c r="C1014" s="24">
        <v>0</v>
      </c>
      <c r="D1014" s="88"/>
      <c r="E1014" s="89"/>
      <c r="F1014" s="20" t="str">
        <f t="shared" si="30"/>
        <v>否</v>
      </c>
      <c r="G1014" s="6" t="str">
        <f t="shared" si="31"/>
        <v>项</v>
      </c>
    </row>
    <row r="1015" s="4" customFormat="1" ht="35.45" customHeight="1" spans="1:7">
      <c r="A1015" s="21">
        <v>2149999</v>
      </c>
      <c r="B1015" s="23" t="s">
        <v>922</v>
      </c>
      <c r="C1015" s="24">
        <v>0</v>
      </c>
      <c r="D1015" s="88"/>
      <c r="E1015" s="89"/>
      <c r="F1015" s="20" t="str">
        <f t="shared" si="30"/>
        <v>否</v>
      </c>
      <c r="G1015" s="6" t="str">
        <f t="shared" si="31"/>
        <v>项</v>
      </c>
    </row>
    <row r="1016" s="4" customFormat="1" ht="35.45" customHeight="1" spans="1:7">
      <c r="A1016" s="17">
        <v>215</v>
      </c>
      <c r="B1016" s="18" t="s">
        <v>112</v>
      </c>
      <c r="C1016" s="19">
        <f>SUM(C1017,C1027,C1043,C1048,C1065,C1072,C1080)</f>
        <v>5650</v>
      </c>
      <c r="D1016" s="19">
        <f>SUM(D1017,D1027,D1043,D1048,D1065,D1072,D1080)</f>
        <v>-346</v>
      </c>
      <c r="E1016" s="19">
        <f>SUM(E1017,E1027,E1043,E1048,E1065,E1072,E1080)</f>
        <v>5304</v>
      </c>
      <c r="F1016" s="20" t="str">
        <f t="shared" si="30"/>
        <v>是</v>
      </c>
      <c r="G1016" s="6" t="str">
        <f t="shared" si="31"/>
        <v>类</v>
      </c>
    </row>
    <row r="1017" s="4" customFormat="1" ht="35.45" customHeight="1" spans="1:7">
      <c r="A1017" s="21">
        <v>21501</v>
      </c>
      <c r="B1017" s="18" t="s">
        <v>923</v>
      </c>
      <c r="C1017" s="19">
        <f>SUM(C1018:C1026)</f>
        <v>0</v>
      </c>
      <c r="D1017" s="86"/>
      <c r="E1017" s="87"/>
      <c r="F1017" s="20" t="str">
        <f t="shared" si="30"/>
        <v>否</v>
      </c>
      <c r="G1017" s="6" t="str">
        <f t="shared" si="31"/>
        <v>款</v>
      </c>
    </row>
    <row r="1018" s="4" customFormat="1" ht="35.45" customHeight="1" spans="1:7">
      <c r="A1018" s="21">
        <v>2150101</v>
      </c>
      <c r="B1018" s="23" t="s">
        <v>163</v>
      </c>
      <c r="C1018" s="24">
        <v>0</v>
      </c>
      <c r="D1018" s="88"/>
      <c r="E1018" s="89"/>
      <c r="F1018" s="20" t="str">
        <f t="shared" si="30"/>
        <v>否</v>
      </c>
      <c r="G1018" s="6" t="str">
        <f t="shared" si="31"/>
        <v>项</v>
      </c>
    </row>
    <row r="1019" s="4" customFormat="1" ht="35.45" customHeight="1" spans="1:7">
      <c r="A1019" s="21">
        <v>2150102</v>
      </c>
      <c r="B1019" s="23" t="s">
        <v>164</v>
      </c>
      <c r="C1019" s="24">
        <v>0</v>
      </c>
      <c r="D1019" s="88"/>
      <c r="E1019" s="89"/>
      <c r="F1019" s="20" t="str">
        <f t="shared" si="30"/>
        <v>否</v>
      </c>
      <c r="G1019" s="6" t="str">
        <f t="shared" si="31"/>
        <v>项</v>
      </c>
    </row>
    <row r="1020" s="3" customFormat="1" ht="35.45" customHeight="1" spans="1:7">
      <c r="A1020" s="21">
        <v>2150103</v>
      </c>
      <c r="B1020" s="23" t="s">
        <v>165</v>
      </c>
      <c r="C1020" s="24">
        <v>0</v>
      </c>
      <c r="D1020" s="88"/>
      <c r="E1020" s="89"/>
      <c r="F1020" s="22" t="str">
        <f t="shared" si="30"/>
        <v>否</v>
      </c>
      <c r="G1020" s="3" t="str">
        <f t="shared" si="31"/>
        <v>项</v>
      </c>
    </row>
    <row r="1021" s="4" customFormat="1" ht="35.45" customHeight="1" spans="1:7">
      <c r="A1021" s="21">
        <v>2150104</v>
      </c>
      <c r="B1021" s="23" t="s">
        <v>924</v>
      </c>
      <c r="C1021" s="24">
        <v>0</v>
      </c>
      <c r="D1021" s="88"/>
      <c r="E1021" s="89"/>
      <c r="F1021" s="20" t="str">
        <f t="shared" si="30"/>
        <v>否</v>
      </c>
      <c r="G1021" s="6" t="str">
        <f t="shared" si="31"/>
        <v>项</v>
      </c>
    </row>
    <row r="1022" s="4" customFormat="1" ht="35.45" customHeight="1" spans="1:7">
      <c r="A1022" s="21">
        <v>2150105</v>
      </c>
      <c r="B1022" s="23" t="s">
        <v>925</v>
      </c>
      <c r="C1022" s="24">
        <v>0</v>
      </c>
      <c r="D1022" s="88"/>
      <c r="E1022" s="89"/>
      <c r="F1022" s="20" t="str">
        <f t="shared" si="30"/>
        <v>否</v>
      </c>
      <c r="G1022" s="6" t="str">
        <f t="shared" si="31"/>
        <v>项</v>
      </c>
    </row>
    <row r="1023" s="4" customFormat="1" ht="35.45" customHeight="1" spans="1:7">
      <c r="A1023" s="21">
        <v>2150106</v>
      </c>
      <c r="B1023" s="23" t="s">
        <v>926</v>
      </c>
      <c r="C1023" s="24">
        <v>0</v>
      </c>
      <c r="D1023" s="88"/>
      <c r="E1023" s="89"/>
      <c r="F1023" s="20" t="str">
        <f t="shared" si="30"/>
        <v>否</v>
      </c>
      <c r="G1023" s="6" t="str">
        <f t="shared" si="31"/>
        <v>项</v>
      </c>
    </row>
    <row r="1024" s="4" customFormat="1" ht="35.45" customHeight="1" spans="1:7">
      <c r="A1024" s="21">
        <v>2150107</v>
      </c>
      <c r="B1024" s="23" t="s">
        <v>927</v>
      </c>
      <c r="C1024" s="24">
        <v>0</v>
      </c>
      <c r="D1024" s="88"/>
      <c r="E1024" s="89"/>
      <c r="F1024" s="20" t="str">
        <f t="shared" si="30"/>
        <v>否</v>
      </c>
      <c r="G1024" s="6" t="str">
        <f t="shared" si="31"/>
        <v>项</v>
      </c>
    </row>
    <row r="1025" s="4" customFormat="1" ht="35.45" customHeight="1" spans="1:7">
      <c r="A1025" s="21">
        <v>2150108</v>
      </c>
      <c r="B1025" s="23" t="s">
        <v>928</v>
      </c>
      <c r="C1025" s="24">
        <v>0</v>
      </c>
      <c r="D1025" s="88"/>
      <c r="E1025" s="89"/>
      <c r="F1025" s="20" t="str">
        <f t="shared" si="30"/>
        <v>否</v>
      </c>
      <c r="G1025" s="6" t="str">
        <f t="shared" si="31"/>
        <v>项</v>
      </c>
    </row>
    <row r="1026" s="4" customFormat="1" ht="35.45" customHeight="1" spans="1:7">
      <c r="A1026" s="21">
        <v>2150199</v>
      </c>
      <c r="B1026" s="23" t="s">
        <v>929</v>
      </c>
      <c r="C1026" s="24">
        <v>0</v>
      </c>
      <c r="D1026" s="88"/>
      <c r="E1026" s="89"/>
      <c r="F1026" s="20" t="str">
        <f t="shared" si="30"/>
        <v>否</v>
      </c>
      <c r="G1026" s="6" t="str">
        <f t="shared" si="31"/>
        <v>项</v>
      </c>
    </row>
    <row r="1027" s="4" customFormat="1" ht="35.45" customHeight="1" spans="1:7">
      <c r="A1027" s="17">
        <v>21502</v>
      </c>
      <c r="B1027" s="18" t="s">
        <v>930</v>
      </c>
      <c r="C1027" s="19">
        <f>SUM(C1028:C1042)</f>
        <v>0</v>
      </c>
      <c r="D1027" s="86"/>
      <c r="E1027" s="87"/>
      <c r="F1027" s="20" t="str">
        <f t="shared" si="30"/>
        <v>否</v>
      </c>
      <c r="G1027" s="6" t="str">
        <f t="shared" si="31"/>
        <v>款</v>
      </c>
    </row>
    <row r="1028" s="4" customFormat="1" ht="35.45" customHeight="1" spans="1:7">
      <c r="A1028" s="21">
        <v>2150201</v>
      </c>
      <c r="B1028" s="23" t="s">
        <v>163</v>
      </c>
      <c r="C1028" s="24">
        <v>0</v>
      </c>
      <c r="D1028" s="88"/>
      <c r="E1028" s="89"/>
      <c r="F1028" s="20" t="str">
        <f t="shared" ref="F1028:F1091" si="32">IF(LEN(A1028)=3,"是",IF(B1028&lt;&gt;"",IF(SUM(C1028:C1028)&lt;&gt;0,"是","否"),"是"))</f>
        <v>否</v>
      </c>
      <c r="G1028" s="6" t="str">
        <f t="shared" ref="G1028:G1091" si="33">IF(LEN(A1028)=3,"类",IF(LEN(A1028)=5,"款","项"))</f>
        <v>项</v>
      </c>
    </row>
    <row r="1029" s="4" customFormat="1" ht="35.45" customHeight="1" spans="1:7">
      <c r="A1029" s="21">
        <v>2150202</v>
      </c>
      <c r="B1029" s="23" t="s">
        <v>164</v>
      </c>
      <c r="C1029" s="24">
        <v>0</v>
      </c>
      <c r="D1029" s="88"/>
      <c r="E1029" s="89"/>
      <c r="F1029" s="20" t="str">
        <f t="shared" si="32"/>
        <v>否</v>
      </c>
      <c r="G1029" s="6" t="str">
        <f t="shared" si="33"/>
        <v>项</v>
      </c>
    </row>
    <row r="1030" s="4" customFormat="1" ht="35.45" customHeight="1" spans="1:7">
      <c r="A1030" s="21">
        <v>2150203</v>
      </c>
      <c r="B1030" s="23" t="s">
        <v>165</v>
      </c>
      <c r="C1030" s="24">
        <v>0</v>
      </c>
      <c r="D1030" s="88"/>
      <c r="E1030" s="89"/>
      <c r="F1030" s="20" t="str">
        <f t="shared" si="32"/>
        <v>否</v>
      </c>
      <c r="G1030" s="6" t="str">
        <f t="shared" si="33"/>
        <v>项</v>
      </c>
    </row>
    <row r="1031" s="4" customFormat="1" ht="35.45" customHeight="1" spans="1:7">
      <c r="A1031" s="21">
        <v>2150204</v>
      </c>
      <c r="B1031" s="23" t="s">
        <v>931</v>
      </c>
      <c r="C1031" s="24">
        <v>0</v>
      </c>
      <c r="D1031" s="88"/>
      <c r="E1031" s="89"/>
      <c r="F1031" s="20" t="str">
        <f t="shared" si="32"/>
        <v>否</v>
      </c>
      <c r="G1031" s="6" t="str">
        <f t="shared" si="33"/>
        <v>项</v>
      </c>
    </row>
    <row r="1032" s="4" customFormat="1" ht="35.45" customHeight="1" spans="1:7">
      <c r="A1032" s="21">
        <v>2150205</v>
      </c>
      <c r="B1032" s="23" t="s">
        <v>932</v>
      </c>
      <c r="C1032" s="24">
        <v>0</v>
      </c>
      <c r="D1032" s="88"/>
      <c r="E1032" s="89"/>
      <c r="F1032" s="20" t="str">
        <f t="shared" si="32"/>
        <v>否</v>
      </c>
      <c r="G1032" s="6" t="str">
        <f t="shared" si="33"/>
        <v>项</v>
      </c>
    </row>
    <row r="1033" s="4" customFormat="1" ht="35.45" customHeight="1" spans="1:7">
      <c r="A1033" s="21">
        <v>2150206</v>
      </c>
      <c r="B1033" s="23" t="s">
        <v>933</v>
      </c>
      <c r="C1033" s="24">
        <v>0</v>
      </c>
      <c r="D1033" s="88"/>
      <c r="E1033" s="89"/>
      <c r="F1033" s="20" t="str">
        <f t="shared" si="32"/>
        <v>否</v>
      </c>
      <c r="G1033" s="6" t="str">
        <f t="shared" si="33"/>
        <v>项</v>
      </c>
    </row>
    <row r="1034" s="4" customFormat="1" ht="35.45" customHeight="1" spans="1:7">
      <c r="A1034" s="21">
        <v>2150207</v>
      </c>
      <c r="B1034" s="23" t="s">
        <v>934</v>
      </c>
      <c r="C1034" s="24">
        <v>0</v>
      </c>
      <c r="D1034" s="88"/>
      <c r="E1034" s="89"/>
      <c r="F1034" s="20" t="str">
        <f t="shared" si="32"/>
        <v>否</v>
      </c>
      <c r="G1034" s="6" t="str">
        <f t="shared" si="33"/>
        <v>项</v>
      </c>
    </row>
    <row r="1035" s="4" customFormat="1" ht="35.45" customHeight="1" spans="1:7">
      <c r="A1035" s="21">
        <v>2150208</v>
      </c>
      <c r="B1035" s="23" t="s">
        <v>935</v>
      </c>
      <c r="C1035" s="24">
        <v>0</v>
      </c>
      <c r="D1035" s="88"/>
      <c r="E1035" s="89"/>
      <c r="F1035" s="20" t="str">
        <f t="shared" si="32"/>
        <v>否</v>
      </c>
      <c r="G1035" s="6" t="str">
        <f t="shared" si="33"/>
        <v>项</v>
      </c>
    </row>
    <row r="1036" s="3" customFormat="1" ht="35.45" customHeight="1" spans="1:7">
      <c r="A1036" s="21">
        <v>2150209</v>
      </c>
      <c r="B1036" s="23" t="s">
        <v>936</v>
      </c>
      <c r="C1036" s="24">
        <v>0</v>
      </c>
      <c r="D1036" s="88"/>
      <c r="E1036" s="89"/>
      <c r="F1036" s="22" t="str">
        <f t="shared" si="32"/>
        <v>否</v>
      </c>
      <c r="G1036" s="3" t="str">
        <f t="shared" si="33"/>
        <v>项</v>
      </c>
    </row>
    <row r="1037" s="4" customFormat="1" ht="35.45" customHeight="1" spans="1:7">
      <c r="A1037" s="21">
        <v>2150210</v>
      </c>
      <c r="B1037" s="23" t="s">
        <v>937</v>
      </c>
      <c r="C1037" s="24">
        <v>0</v>
      </c>
      <c r="D1037" s="88"/>
      <c r="E1037" s="89"/>
      <c r="F1037" s="20" t="str">
        <f t="shared" si="32"/>
        <v>否</v>
      </c>
      <c r="G1037" s="6" t="str">
        <f t="shared" si="33"/>
        <v>项</v>
      </c>
    </row>
    <row r="1038" s="4" customFormat="1" ht="35.45" customHeight="1" spans="1:7">
      <c r="A1038" s="21">
        <v>2150212</v>
      </c>
      <c r="B1038" s="23" t="s">
        <v>938</v>
      </c>
      <c r="C1038" s="24">
        <v>0</v>
      </c>
      <c r="D1038" s="88"/>
      <c r="E1038" s="89"/>
      <c r="F1038" s="20" t="str">
        <f t="shared" si="32"/>
        <v>否</v>
      </c>
      <c r="G1038" s="6" t="str">
        <f t="shared" si="33"/>
        <v>项</v>
      </c>
    </row>
    <row r="1039" s="4" customFormat="1" ht="35.45" customHeight="1" spans="1:7">
      <c r="A1039" s="21">
        <v>2150213</v>
      </c>
      <c r="B1039" s="23" t="s">
        <v>939</v>
      </c>
      <c r="C1039" s="24">
        <v>0</v>
      </c>
      <c r="D1039" s="88"/>
      <c r="E1039" s="89"/>
      <c r="F1039" s="20" t="str">
        <f t="shared" si="32"/>
        <v>否</v>
      </c>
      <c r="G1039" s="6" t="str">
        <f t="shared" si="33"/>
        <v>项</v>
      </c>
    </row>
    <row r="1040" s="4" customFormat="1" ht="35.45" customHeight="1" spans="1:7">
      <c r="A1040" s="21">
        <v>2150214</v>
      </c>
      <c r="B1040" s="23" t="s">
        <v>940</v>
      </c>
      <c r="C1040" s="24">
        <v>0</v>
      </c>
      <c r="D1040" s="88"/>
      <c r="E1040" s="89"/>
      <c r="F1040" s="20" t="str">
        <f t="shared" si="32"/>
        <v>否</v>
      </c>
      <c r="G1040" s="6" t="str">
        <f t="shared" si="33"/>
        <v>项</v>
      </c>
    </row>
    <row r="1041" s="3" customFormat="1" ht="35.45" customHeight="1" spans="1:7">
      <c r="A1041" s="21">
        <v>2150215</v>
      </c>
      <c r="B1041" s="23" t="s">
        <v>941</v>
      </c>
      <c r="C1041" s="24">
        <v>0</v>
      </c>
      <c r="D1041" s="88"/>
      <c r="E1041" s="89"/>
      <c r="F1041" s="22" t="str">
        <f t="shared" si="32"/>
        <v>否</v>
      </c>
      <c r="G1041" s="3" t="str">
        <f t="shared" si="33"/>
        <v>项</v>
      </c>
    </row>
    <row r="1042" s="4" customFormat="1" ht="35.45" customHeight="1" spans="1:7">
      <c r="A1042" s="21">
        <v>2150299</v>
      </c>
      <c r="B1042" s="23" t="s">
        <v>942</v>
      </c>
      <c r="C1042" s="24">
        <v>0</v>
      </c>
      <c r="D1042" s="88"/>
      <c r="E1042" s="89"/>
      <c r="F1042" s="20" t="str">
        <f t="shared" si="32"/>
        <v>否</v>
      </c>
      <c r="G1042" s="6" t="str">
        <f t="shared" si="33"/>
        <v>项</v>
      </c>
    </row>
    <row r="1043" s="4" customFormat="1" ht="35.45" customHeight="1" spans="1:7">
      <c r="A1043" s="17">
        <v>21503</v>
      </c>
      <c r="B1043" s="18" t="s">
        <v>943</v>
      </c>
      <c r="C1043" s="19">
        <f>SUM(C1044:C1047)</f>
        <v>0</v>
      </c>
      <c r="D1043" s="86"/>
      <c r="E1043" s="87"/>
      <c r="F1043" s="20" t="str">
        <f t="shared" si="32"/>
        <v>否</v>
      </c>
      <c r="G1043" s="6" t="str">
        <f t="shared" si="33"/>
        <v>款</v>
      </c>
    </row>
    <row r="1044" s="4" customFormat="1" ht="35.45" customHeight="1" spans="1:7">
      <c r="A1044" s="21">
        <v>2150301</v>
      </c>
      <c r="B1044" s="23" t="s">
        <v>163</v>
      </c>
      <c r="C1044" s="24">
        <v>0</v>
      </c>
      <c r="D1044" s="88"/>
      <c r="E1044" s="89"/>
      <c r="F1044" s="20" t="str">
        <f t="shared" si="32"/>
        <v>否</v>
      </c>
      <c r="G1044" s="6" t="str">
        <f t="shared" si="33"/>
        <v>项</v>
      </c>
    </row>
    <row r="1045" s="4" customFormat="1" ht="35.45" customHeight="1" spans="1:7">
      <c r="A1045" s="21">
        <v>2150302</v>
      </c>
      <c r="B1045" s="23" t="s">
        <v>164</v>
      </c>
      <c r="C1045" s="24">
        <v>0</v>
      </c>
      <c r="D1045" s="88"/>
      <c r="E1045" s="89"/>
      <c r="F1045" s="20" t="str">
        <f t="shared" si="32"/>
        <v>否</v>
      </c>
      <c r="G1045" s="6" t="str">
        <f t="shared" si="33"/>
        <v>项</v>
      </c>
    </row>
    <row r="1046" s="4" customFormat="1" ht="35.45" customHeight="1" spans="1:7">
      <c r="A1046" s="21">
        <v>2150303</v>
      </c>
      <c r="B1046" s="23" t="s">
        <v>165</v>
      </c>
      <c r="C1046" s="24">
        <v>0</v>
      </c>
      <c r="D1046" s="88"/>
      <c r="E1046" s="89"/>
      <c r="F1046" s="20" t="str">
        <f t="shared" si="32"/>
        <v>否</v>
      </c>
      <c r="G1046" s="6" t="str">
        <f t="shared" si="33"/>
        <v>项</v>
      </c>
    </row>
    <row r="1047" s="4" customFormat="1" ht="35.45" customHeight="1" spans="1:7">
      <c r="A1047" s="21">
        <v>2150399</v>
      </c>
      <c r="B1047" s="23" t="s">
        <v>944</v>
      </c>
      <c r="C1047" s="24">
        <v>0</v>
      </c>
      <c r="D1047" s="88"/>
      <c r="E1047" s="89"/>
      <c r="F1047" s="20" t="str">
        <f t="shared" si="32"/>
        <v>否</v>
      </c>
      <c r="G1047" s="6" t="str">
        <f t="shared" si="33"/>
        <v>项</v>
      </c>
    </row>
    <row r="1048" s="4" customFormat="1" ht="35.45" customHeight="1" spans="1:7">
      <c r="A1048" s="17">
        <v>21505</v>
      </c>
      <c r="B1048" s="18" t="s">
        <v>945</v>
      </c>
      <c r="C1048" s="19">
        <f>SUM(C1049:C1064)</f>
        <v>1800</v>
      </c>
      <c r="D1048" s="86">
        <v>-1217</v>
      </c>
      <c r="E1048" s="87">
        <v>583</v>
      </c>
      <c r="F1048" s="20" t="str">
        <f t="shared" si="32"/>
        <v>是</v>
      </c>
      <c r="G1048" s="6" t="str">
        <f t="shared" si="33"/>
        <v>款</v>
      </c>
    </row>
    <row r="1049" s="4" customFormat="1" ht="35.45" customHeight="1" spans="1:7">
      <c r="A1049" s="21">
        <v>2150501</v>
      </c>
      <c r="B1049" s="23" t="s">
        <v>163</v>
      </c>
      <c r="C1049" s="24">
        <v>0</v>
      </c>
      <c r="D1049" s="88"/>
      <c r="E1049" s="89"/>
      <c r="F1049" s="20" t="str">
        <f t="shared" si="32"/>
        <v>否</v>
      </c>
      <c r="G1049" s="6" t="str">
        <f t="shared" si="33"/>
        <v>项</v>
      </c>
    </row>
    <row r="1050" s="4" customFormat="1" ht="35.45" customHeight="1" spans="1:7">
      <c r="A1050" s="21">
        <v>2150502</v>
      </c>
      <c r="B1050" s="23" t="s">
        <v>164</v>
      </c>
      <c r="C1050" s="24">
        <v>0</v>
      </c>
      <c r="D1050" s="88"/>
      <c r="E1050" s="89"/>
      <c r="F1050" s="20" t="str">
        <f t="shared" si="32"/>
        <v>否</v>
      </c>
      <c r="G1050" s="6" t="str">
        <f t="shared" si="33"/>
        <v>项</v>
      </c>
    </row>
    <row r="1051" s="4" customFormat="1" ht="35.45" customHeight="1" spans="1:7">
      <c r="A1051" s="21">
        <v>2150503</v>
      </c>
      <c r="B1051" s="23" t="s">
        <v>165</v>
      </c>
      <c r="C1051" s="24">
        <v>0</v>
      </c>
      <c r="D1051" s="88"/>
      <c r="E1051" s="89"/>
      <c r="F1051" s="20" t="str">
        <f t="shared" si="32"/>
        <v>否</v>
      </c>
      <c r="G1051" s="6" t="str">
        <f t="shared" si="33"/>
        <v>项</v>
      </c>
    </row>
    <row r="1052" s="4" customFormat="1" ht="35.45" customHeight="1" spans="1:7">
      <c r="A1052" s="21">
        <v>2150505</v>
      </c>
      <c r="B1052" s="23" t="s">
        <v>946</v>
      </c>
      <c r="C1052" s="24">
        <v>0</v>
      </c>
      <c r="D1052" s="88"/>
      <c r="E1052" s="89"/>
      <c r="F1052" s="20" t="str">
        <f t="shared" si="32"/>
        <v>否</v>
      </c>
      <c r="G1052" s="6" t="str">
        <f t="shared" si="33"/>
        <v>项</v>
      </c>
    </row>
    <row r="1053" s="4" customFormat="1" ht="35.45" customHeight="1" spans="1:7">
      <c r="A1053" s="21">
        <v>2150506</v>
      </c>
      <c r="B1053" s="23" t="s">
        <v>947</v>
      </c>
      <c r="C1053" s="24">
        <v>0</v>
      </c>
      <c r="D1053" s="88"/>
      <c r="E1053" s="89"/>
      <c r="F1053" s="20" t="str">
        <f t="shared" si="32"/>
        <v>否</v>
      </c>
      <c r="G1053" s="6" t="str">
        <f t="shared" si="33"/>
        <v>项</v>
      </c>
    </row>
    <row r="1054" s="4" customFormat="1" ht="35.45" customHeight="1" spans="1:7">
      <c r="A1054" s="21">
        <v>2150507</v>
      </c>
      <c r="B1054" s="23" t="s">
        <v>948</v>
      </c>
      <c r="C1054" s="24">
        <v>0</v>
      </c>
      <c r="D1054" s="88"/>
      <c r="E1054" s="89"/>
      <c r="F1054" s="20" t="str">
        <f t="shared" si="32"/>
        <v>否</v>
      </c>
      <c r="G1054" s="6" t="str">
        <f t="shared" si="33"/>
        <v>项</v>
      </c>
    </row>
    <row r="1055" s="4" customFormat="1" ht="35.45" customHeight="1" spans="1:7">
      <c r="A1055" s="21">
        <v>2150508</v>
      </c>
      <c r="B1055" s="23" t="s">
        <v>949</v>
      </c>
      <c r="C1055" s="24">
        <v>0</v>
      </c>
      <c r="D1055" s="88"/>
      <c r="E1055" s="89"/>
      <c r="F1055" s="20" t="str">
        <f t="shared" si="32"/>
        <v>否</v>
      </c>
      <c r="G1055" s="6" t="str">
        <f t="shared" si="33"/>
        <v>项</v>
      </c>
    </row>
    <row r="1056" s="4" customFormat="1" ht="35.45" customHeight="1" spans="1:7">
      <c r="A1056" s="21">
        <v>2150509</v>
      </c>
      <c r="B1056" s="23" t="s">
        <v>950</v>
      </c>
      <c r="C1056" s="24">
        <v>0</v>
      </c>
      <c r="D1056" s="88"/>
      <c r="E1056" s="89"/>
      <c r="F1056" s="20" t="str">
        <f t="shared" si="32"/>
        <v>否</v>
      </c>
      <c r="G1056" s="6" t="str">
        <f t="shared" si="33"/>
        <v>项</v>
      </c>
    </row>
    <row r="1057" s="4" customFormat="1" ht="35.45" customHeight="1" spans="1:7">
      <c r="A1057" s="21">
        <v>2150510</v>
      </c>
      <c r="B1057" s="23" t="s">
        <v>951</v>
      </c>
      <c r="C1057" s="24">
        <v>0</v>
      </c>
      <c r="D1057" s="88"/>
      <c r="E1057" s="89"/>
      <c r="F1057" s="20" t="str">
        <f t="shared" si="32"/>
        <v>否</v>
      </c>
      <c r="G1057" s="6" t="str">
        <f t="shared" si="33"/>
        <v>项</v>
      </c>
    </row>
    <row r="1058" s="3" customFormat="1" ht="35.45" customHeight="1" spans="1:7">
      <c r="A1058" s="21">
        <v>2150511</v>
      </c>
      <c r="B1058" s="23" t="s">
        <v>952</v>
      </c>
      <c r="C1058" s="24">
        <v>0</v>
      </c>
      <c r="D1058" s="88"/>
      <c r="E1058" s="89"/>
      <c r="F1058" s="22" t="str">
        <f t="shared" si="32"/>
        <v>否</v>
      </c>
      <c r="G1058" s="3" t="str">
        <f t="shared" si="33"/>
        <v>项</v>
      </c>
    </row>
    <row r="1059" s="4" customFormat="1" ht="35.45" customHeight="1" spans="1:7">
      <c r="A1059" s="21">
        <v>2150513</v>
      </c>
      <c r="B1059" s="23" t="s">
        <v>898</v>
      </c>
      <c r="C1059" s="24">
        <v>0</v>
      </c>
      <c r="D1059" s="88"/>
      <c r="E1059" s="89"/>
      <c r="F1059" s="20" t="str">
        <f t="shared" si="32"/>
        <v>否</v>
      </c>
      <c r="G1059" s="6" t="str">
        <f t="shared" si="33"/>
        <v>项</v>
      </c>
    </row>
    <row r="1060" s="4" customFormat="1" ht="35.45" customHeight="1" spans="1:7">
      <c r="A1060" s="21">
        <v>2150515</v>
      </c>
      <c r="B1060" s="23" t="s">
        <v>953</v>
      </c>
      <c r="C1060" s="24">
        <v>0</v>
      </c>
      <c r="D1060" s="88"/>
      <c r="E1060" s="89"/>
      <c r="F1060" s="20" t="str">
        <f t="shared" si="32"/>
        <v>否</v>
      </c>
      <c r="G1060" s="6" t="str">
        <f t="shared" si="33"/>
        <v>项</v>
      </c>
    </row>
    <row r="1061" s="4" customFormat="1" ht="35.45" customHeight="1" spans="1:7">
      <c r="A1061" s="21">
        <v>2150516</v>
      </c>
      <c r="B1061" s="23" t="s">
        <v>954</v>
      </c>
      <c r="C1061" s="24">
        <v>0</v>
      </c>
      <c r="D1061" s="88"/>
      <c r="E1061" s="89"/>
      <c r="F1061" s="20" t="str">
        <f t="shared" si="32"/>
        <v>否</v>
      </c>
      <c r="G1061" s="6" t="str">
        <f t="shared" si="33"/>
        <v>项</v>
      </c>
    </row>
    <row r="1062" s="4" customFormat="1" ht="35.45" customHeight="1" spans="1:7">
      <c r="A1062" s="21">
        <v>2150517</v>
      </c>
      <c r="B1062" s="23" t="s">
        <v>955</v>
      </c>
      <c r="C1062" s="24">
        <v>1800</v>
      </c>
      <c r="D1062" s="88">
        <v>-1217</v>
      </c>
      <c r="E1062" s="89">
        <v>583</v>
      </c>
      <c r="F1062" s="20" t="str">
        <f t="shared" si="32"/>
        <v>是</v>
      </c>
      <c r="G1062" s="6" t="str">
        <f t="shared" si="33"/>
        <v>项</v>
      </c>
    </row>
    <row r="1063" s="4" customFormat="1" ht="35.45" customHeight="1" spans="1:7">
      <c r="A1063" s="21">
        <v>2150550</v>
      </c>
      <c r="B1063" s="23" t="s">
        <v>172</v>
      </c>
      <c r="C1063" s="24">
        <v>0</v>
      </c>
      <c r="D1063" s="88"/>
      <c r="E1063" s="89"/>
      <c r="F1063" s="20" t="str">
        <f t="shared" si="32"/>
        <v>否</v>
      </c>
      <c r="G1063" s="6" t="str">
        <f t="shared" si="33"/>
        <v>项</v>
      </c>
    </row>
    <row r="1064" s="4" customFormat="1" ht="35.45" customHeight="1" spans="1:7">
      <c r="A1064" s="21">
        <v>2150599</v>
      </c>
      <c r="B1064" s="23" t="s">
        <v>956</v>
      </c>
      <c r="C1064" s="24">
        <v>0</v>
      </c>
      <c r="D1064" s="88"/>
      <c r="E1064" s="89"/>
      <c r="F1064" s="20" t="str">
        <f t="shared" si="32"/>
        <v>否</v>
      </c>
      <c r="G1064" s="6" t="str">
        <f t="shared" si="33"/>
        <v>项</v>
      </c>
    </row>
    <row r="1065" s="3" customFormat="1" ht="35.45" customHeight="1" spans="1:7">
      <c r="A1065" s="17">
        <v>21507</v>
      </c>
      <c r="B1065" s="18" t="s">
        <v>957</v>
      </c>
      <c r="C1065" s="19">
        <f>SUM(C1066:C1071)</f>
        <v>0</v>
      </c>
      <c r="D1065" s="86"/>
      <c r="E1065" s="87"/>
      <c r="F1065" s="22" t="str">
        <f t="shared" si="32"/>
        <v>否</v>
      </c>
      <c r="G1065" s="3" t="str">
        <f t="shared" si="33"/>
        <v>款</v>
      </c>
    </row>
    <row r="1066" s="4" customFormat="1" ht="35.45" customHeight="1" spans="1:7">
      <c r="A1066" s="21">
        <v>2150701</v>
      </c>
      <c r="B1066" s="23" t="s">
        <v>163</v>
      </c>
      <c r="C1066" s="24">
        <v>0</v>
      </c>
      <c r="D1066" s="88"/>
      <c r="E1066" s="89"/>
      <c r="F1066" s="20" t="str">
        <f t="shared" si="32"/>
        <v>否</v>
      </c>
      <c r="G1066" s="6" t="str">
        <f t="shared" si="33"/>
        <v>项</v>
      </c>
    </row>
    <row r="1067" s="4" customFormat="1" ht="35.45" customHeight="1" spans="1:7">
      <c r="A1067" s="21">
        <v>2150702</v>
      </c>
      <c r="B1067" s="23" t="s">
        <v>164</v>
      </c>
      <c r="C1067" s="24">
        <v>0</v>
      </c>
      <c r="D1067" s="88"/>
      <c r="E1067" s="89"/>
      <c r="F1067" s="20" t="str">
        <f t="shared" si="32"/>
        <v>否</v>
      </c>
      <c r="G1067" s="6" t="str">
        <f t="shared" si="33"/>
        <v>项</v>
      </c>
    </row>
    <row r="1068" s="4" customFormat="1" ht="35.45" customHeight="1" spans="1:7">
      <c r="A1068" s="21">
        <v>2150703</v>
      </c>
      <c r="B1068" s="23" t="s">
        <v>165</v>
      </c>
      <c r="C1068" s="24">
        <v>0</v>
      </c>
      <c r="D1068" s="88"/>
      <c r="E1068" s="89"/>
      <c r="F1068" s="20" t="str">
        <f t="shared" si="32"/>
        <v>否</v>
      </c>
      <c r="G1068" s="6" t="str">
        <f t="shared" si="33"/>
        <v>项</v>
      </c>
    </row>
    <row r="1069" s="4" customFormat="1" ht="35.45" customHeight="1" spans="1:7">
      <c r="A1069" s="21">
        <v>2150704</v>
      </c>
      <c r="B1069" s="23" t="s">
        <v>958</v>
      </c>
      <c r="C1069" s="24">
        <v>0</v>
      </c>
      <c r="D1069" s="88"/>
      <c r="E1069" s="89"/>
      <c r="F1069" s="20" t="str">
        <f t="shared" si="32"/>
        <v>否</v>
      </c>
      <c r="G1069" s="6" t="str">
        <f t="shared" si="33"/>
        <v>项</v>
      </c>
    </row>
    <row r="1070" s="4" customFormat="1" ht="35.45" customHeight="1" spans="1:7">
      <c r="A1070" s="21">
        <v>2150705</v>
      </c>
      <c r="B1070" s="23" t="s">
        <v>959</v>
      </c>
      <c r="C1070" s="24">
        <v>0</v>
      </c>
      <c r="D1070" s="88"/>
      <c r="E1070" s="89"/>
      <c r="F1070" s="20" t="str">
        <f t="shared" si="32"/>
        <v>否</v>
      </c>
      <c r="G1070" s="6" t="str">
        <f t="shared" si="33"/>
        <v>项</v>
      </c>
    </row>
    <row r="1071" s="4" customFormat="1" ht="35.45" customHeight="1" spans="1:7">
      <c r="A1071" s="21">
        <v>2150799</v>
      </c>
      <c r="B1071" s="23" t="s">
        <v>960</v>
      </c>
      <c r="C1071" s="24">
        <v>0</v>
      </c>
      <c r="D1071" s="88"/>
      <c r="E1071" s="89"/>
      <c r="F1071" s="20" t="str">
        <f t="shared" si="32"/>
        <v>否</v>
      </c>
      <c r="G1071" s="6" t="str">
        <f t="shared" si="33"/>
        <v>项</v>
      </c>
    </row>
    <row r="1072" s="4" customFormat="1" ht="35.45" customHeight="1" spans="1:7">
      <c r="A1072" s="17">
        <v>21508</v>
      </c>
      <c r="B1072" s="18" t="s">
        <v>961</v>
      </c>
      <c r="C1072" s="19">
        <f>SUM(C1073:C1079)</f>
        <v>3850</v>
      </c>
      <c r="D1072" s="86">
        <v>871</v>
      </c>
      <c r="E1072" s="87">
        <v>4721</v>
      </c>
      <c r="F1072" s="20" t="str">
        <f t="shared" si="32"/>
        <v>是</v>
      </c>
      <c r="G1072" s="6" t="str">
        <f t="shared" si="33"/>
        <v>款</v>
      </c>
    </row>
    <row r="1073" s="3" customFormat="1" ht="35.45" customHeight="1" spans="1:7">
      <c r="A1073" s="21">
        <v>2150801</v>
      </c>
      <c r="B1073" s="23" t="s">
        <v>163</v>
      </c>
      <c r="C1073" s="24">
        <v>0</v>
      </c>
      <c r="D1073" s="88"/>
      <c r="E1073" s="89"/>
      <c r="F1073" s="22" t="str">
        <f t="shared" si="32"/>
        <v>否</v>
      </c>
      <c r="G1073" s="3" t="str">
        <f t="shared" si="33"/>
        <v>项</v>
      </c>
    </row>
    <row r="1074" s="4" customFormat="1" ht="35.45" customHeight="1" spans="1:7">
      <c r="A1074" s="21">
        <v>2150802</v>
      </c>
      <c r="B1074" s="23" t="s">
        <v>164</v>
      </c>
      <c r="C1074" s="24">
        <v>0</v>
      </c>
      <c r="D1074" s="88"/>
      <c r="E1074" s="89"/>
      <c r="F1074" s="20" t="str">
        <f t="shared" si="32"/>
        <v>否</v>
      </c>
      <c r="G1074" s="6" t="str">
        <f t="shared" si="33"/>
        <v>项</v>
      </c>
    </row>
    <row r="1075" s="4" customFormat="1" ht="35.45" customHeight="1" spans="1:7">
      <c r="A1075" s="21">
        <v>2150803</v>
      </c>
      <c r="B1075" s="23" t="s">
        <v>165</v>
      </c>
      <c r="C1075" s="24">
        <v>0</v>
      </c>
      <c r="D1075" s="88"/>
      <c r="E1075" s="89"/>
      <c r="F1075" s="20" t="str">
        <f t="shared" si="32"/>
        <v>否</v>
      </c>
      <c r="G1075" s="6" t="str">
        <f t="shared" si="33"/>
        <v>项</v>
      </c>
    </row>
    <row r="1076" s="4" customFormat="1" ht="35.45" customHeight="1" spans="1:7">
      <c r="A1076" s="21">
        <v>2150804</v>
      </c>
      <c r="B1076" s="23" t="s">
        <v>962</v>
      </c>
      <c r="C1076" s="24">
        <v>0</v>
      </c>
      <c r="D1076" s="88"/>
      <c r="E1076" s="89"/>
      <c r="F1076" s="20" t="str">
        <f t="shared" si="32"/>
        <v>否</v>
      </c>
      <c r="G1076" s="6" t="str">
        <f t="shared" si="33"/>
        <v>项</v>
      </c>
    </row>
    <row r="1077" s="4" customFormat="1" ht="35.45" customHeight="1" spans="1:7">
      <c r="A1077" s="21">
        <v>2150805</v>
      </c>
      <c r="B1077" s="23" t="s">
        <v>963</v>
      </c>
      <c r="C1077" s="24">
        <v>0</v>
      </c>
      <c r="D1077" s="88">
        <v>1071</v>
      </c>
      <c r="E1077" s="89">
        <v>1071</v>
      </c>
      <c r="F1077" s="20" t="str">
        <f t="shared" si="32"/>
        <v>否</v>
      </c>
      <c r="G1077" s="6" t="str">
        <f t="shared" si="33"/>
        <v>项</v>
      </c>
    </row>
    <row r="1078" s="4" customFormat="1" ht="35.45" customHeight="1" spans="1:7">
      <c r="A1078" s="21">
        <v>2150806</v>
      </c>
      <c r="B1078" s="23" t="s">
        <v>964</v>
      </c>
      <c r="C1078" s="24">
        <v>0</v>
      </c>
      <c r="D1078" s="88"/>
      <c r="E1078" s="89"/>
      <c r="F1078" s="20" t="str">
        <f t="shared" si="32"/>
        <v>否</v>
      </c>
      <c r="G1078" s="6" t="str">
        <f t="shared" si="33"/>
        <v>项</v>
      </c>
    </row>
    <row r="1079" ht="35.45" customHeight="1" spans="1:7">
      <c r="A1079" s="21">
        <v>2150899</v>
      </c>
      <c r="B1079" s="23" t="s">
        <v>965</v>
      </c>
      <c r="C1079" s="24">
        <v>3850</v>
      </c>
      <c r="D1079" s="88">
        <v>-200</v>
      </c>
      <c r="E1079" s="89">
        <v>3650</v>
      </c>
      <c r="F1079" s="20" t="str">
        <f t="shared" si="32"/>
        <v>是</v>
      </c>
      <c r="G1079" s="6" t="str">
        <f t="shared" si="33"/>
        <v>项</v>
      </c>
    </row>
    <row r="1080" s="3" customFormat="1" ht="35.45" customHeight="1" spans="1:7">
      <c r="A1080" s="17">
        <v>21599</v>
      </c>
      <c r="B1080" s="18" t="s">
        <v>966</v>
      </c>
      <c r="C1080" s="19">
        <f>SUM(C1081:C1085)</f>
        <v>0</v>
      </c>
      <c r="D1080" s="86"/>
      <c r="E1080" s="87"/>
      <c r="F1080" s="22" t="str">
        <f t="shared" si="32"/>
        <v>否</v>
      </c>
      <c r="G1080" s="3" t="str">
        <f t="shared" si="33"/>
        <v>款</v>
      </c>
    </row>
    <row r="1081" s="4" customFormat="1" ht="35.45" customHeight="1" spans="1:7">
      <c r="A1081" s="21">
        <v>2159901</v>
      </c>
      <c r="B1081" s="23" t="s">
        <v>967</v>
      </c>
      <c r="C1081" s="24">
        <v>0</v>
      </c>
      <c r="D1081" s="88"/>
      <c r="E1081" s="89"/>
      <c r="F1081" s="20" t="str">
        <f t="shared" si="32"/>
        <v>否</v>
      </c>
      <c r="G1081" s="6" t="str">
        <f t="shared" si="33"/>
        <v>项</v>
      </c>
    </row>
    <row r="1082" s="4" customFormat="1" ht="35.45" customHeight="1" spans="1:7">
      <c r="A1082" s="21">
        <v>2159904</v>
      </c>
      <c r="B1082" s="23" t="s">
        <v>968</v>
      </c>
      <c r="C1082" s="24">
        <v>0</v>
      </c>
      <c r="D1082" s="88"/>
      <c r="E1082" s="89"/>
      <c r="F1082" s="20" t="str">
        <f t="shared" si="32"/>
        <v>否</v>
      </c>
      <c r="G1082" s="6" t="str">
        <f t="shared" si="33"/>
        <v>项</v>
      </c>
    </row>
    <row r="1083" s="4" customFormat="1" ht="35.45" customHeight="1" spans="1:7">
      <c r="A1083" s="21">
        <v>2159905</v>
      </c>
      <c r="B1083" s="23" t="s">
        <v>969</v>
      </c>
      <c r="C1083" s="24">
        <v>0</v>
      </c>
      <c r="D1083" s="88"/>
      <c r="E1083" s="89"/>
      <c r="F1083" s="20" t="str">
        <f t="shared" si="32"/>
        <v>否</v>
      </c>
      <c r="G1083" s="6" t="str">
        <f t="shared" si="33"/>
        <v>项</v>
      </c>
    </row>
    <row r="1084" s="4" customFormat="1" ht="35.45" customHeight="1" spans="1:7">
      <c r="A1084" s="21">
        <v>2159906</v>
      </c>
      <c r="B1084" s="23" t="s">
        <v>970</v>
      </c>
      <c r="C1084" s="24">
        <v>0</v>
      </c>
      <c r="D1084" s="88"/>
      <c r="E1084" s="89"/>
      <c r="F1084" s="20" t="str">
        <f t="shared" si="32"/>
        <v>否</v>
      </c>
      <c r="G1084" s="6" t="str">
        <f t="shared" si="33"/>
        <v>项</v>
      </c>
    </row>
    <row r="1085" s="4" customFormat="1" ht="35.45" customHeight="1" spans="1:7">
      <c r="A1085" s="21">
        <v>2159999</v>
      </c>
      <c r="B1085" s="23" t="s">
        <v>971</v>
      </c>
      <c r="C1085" s="24">
        <v>0</v>
      </c>
      <c r="D1085" s="88"/>
      <c r="E1085" s="89"/>
      <c r="F1085" s="20" t="str">
        <f t="shared" si="32"/>
        <v>否</v>
      </c>
      <c r="G1085" s="6" t="str">
        <f t="shared" si="33"/>
        <v>项</v>
      </c>
    </row>
    <row r="1086" s="4" customFormat="1" ht="35.45" customHeight="1" spans="1:7">
      <c r="A1086" s="17">
        <v>216</v>
      </c>
      <c r="B1086" s="18" t="s">
        <v>114</v>
      </c>
      <c r="C1086" s="19">
        <f>SUM(C1087,C1097,C1103)</f>
        <v>0</v>
      </c>
      <c r="D1086" s="86"/>
      <c r="E1086" s="87"/>
      <c r="F1086" s="20" t="str">
        <f t="shared" si="32"/>
        <v>是</v>
      </c>
      <c r="G1086" s="6" t="str">
        <f t="shared" si="33"/>
        <v>类</v>
      </c>
    </row>
    <row r="1087" s="4" customFormat="1" ht="35.45" customHeight="1" spans="1:7">
      <c r="A1087" s="17">
        <v>21602</v>
      </c>
      <c r="B1087" s="18" t="s">
        <v>972</v>
      </c>
      <c r="C1087" s="19">
        <f>SUM(C1088:C1096)</f>
        <v>0</v>
      </c>
      <c r="D1087" s="86"/>
      <c r="E1087" s="87"/>
      <c r="F1087" s="20" t="str">
        <f t="shared" si="32"/>
        <v>否</v>
      </c>
      <c r="G1087" s="6" t="str">
        <f t="shared" si="33"/>
        <v>款</v>
      </c>
    </row>
    <row r="1088" s="4" customFormat="1" ht="35.45" customHeight="1" spans="1:7">
      <c r="A1088" s="21">
        <v>2160201</v>
      </c>
      <c r="B1088" s="23" t="s">
        <v>163</v>
      </c>
      <c r="C1088" s="24">
        <v>0</v>
      </c>
      <c r="D1088" s="88"/>
      <c r="E1088" s="89"/>
      <c r="F1088" s="20" t="str">
        <f t="shared" si="32"/>
        <v>否</v>
      </c>
      <c r="G1088" s="6" t="str">
        <f t="shared" si="33"/>
        <v>项</v>
      </c>
    </row>
    <row r="1089" s="4" customFormat="1" ht="35.45" customHeight="1" spans="1:7">
      <c r="A1089" s="21">
        <v>2160202</v>
      </c>
      <c r="B1089" s="23" t="s">
        <v>164</v>
      </c>
      <c r="C1089" s="24">
        <v>0</v>
      </c>
      <c r="D1089" s="88"/>
      <c r="E1089" s="89"/>
      <c r="F1089" s="20" t="str">
        <f t="shared" si="32"/>
        <v>否</v>
      </c>
      <c r="G1089" s="6" t="str">
        <f t="shared" si="33"/>
        <v>项</v>
      </c>
    </row>
    <row r="1090" s="3" customFormat="1" ht="35.45" customHeight="1" spans="1:7">
      <c r="A1090" s="21">
        <v>2160203</v>
      </c>
      <c r="B1090" s="23" t="s">
        <v>165</v>
      </c>
      <c r="C1090" s="24">
        <v>0</v>
      </c>
      <c r="D1090" s="88"/>
      <c r="E1090" s="89"/>
      <c r="F1090" s="22" t="str">
        <f t="shared" si="32"/>
        <v>否</v>
      </c>
      <c r="G1090" s="3" t="str">
        <f t="shared" si="33"/>
        <v>项</v>
      </c>
    </row>
    <row r="1091" s="4" customFormat="1" ht="35.45" customHeight="1" spans="1:7">
      <c r="A1091" s="21">
        <v>2160216</v>
      </c>
      <c r="B1091" s="23" t="s">
        <v>973</v>
      </c>
      <c r="C1091" s="24">
        <v>0</v>
      </c>
      <c r="D1091" s="88"/>
      <c r="E1091" s="89"/>
      <c r="F1091" s="20" t="str">
        <f t="shared" si="32"/>
        <v>否</v>
      </c>
      <c r="G1091" s="6" t="str">
        <f t="shared" si="33"/>
        <v>项</v>
      </c>
    </row>
    <row r="1092" s="4" customFormat="1" ht="35.45" customHeight="1" spans="1:7">
      <c r="A1092" s="21">
        <v>2160217</v>
      </c>
      <c r="B1092" s="23" t="s">
        <v>974</v>
      </c>
      <c r="C1092" s="24">
        <v>0</v>
      </c>
      <c r="D1092" s="88"/>
      <c r="E1092" s="89"/>
      <c r="F1092" s="20" t="str">
        <f t="shared" ref="F1092:F1155" si="34">IF(LEN(A1092)=3,"是",IF(B1092&lt;&gt;"",IF(SUM(C1092:C1092)&lt;&gt;0,"是","否"),"是"))</f>
        <v>否</v>
      </c>
      <c r="G1092" s="6" t="str">
        <f t="shared" ref="G1092:G1155" si="35">IF(LEN(A1092)=3,"类",IF(LEN(A1092)=5,"款","项"))</f>
        <v>项</v>
      </c>
    </row>
    <row r="1093" s="4" customFormat="1" ht="35.45" customHeight="1" spans="1:7">
      <c r="A1093" s="21">
        <v>2160218</v>
      </c>
      <c r="B1093" s="23" t="s">
        <v>975</v>
      </c>
      <c r="C1093" s="24">
        <v>0</v>
      </c>
      <c r="D1093" s="88"/>
      <c r="E1093" s="89"/>
      <c r="F1093" s="20" t="str">
        <f t="shared" si="34"/>
        <v>否</v>
      </c>
      <c r="G1093" s="6" t="str">
        <f t="shared" si="35"/>
        <v>项</v>
      </c>
    </row>
    <row r="1094" s="4" customFormat="1" ht="35.45" customHeight="1" spans="1:7">
      <c r="A1094" s="21">
        <v>2160219</v>
      </c>
      <c r="B1094" s="23" t="s">
        <v>976</v>
      </c>
      <c r="C1094" s="24">
        <v>0</v>
      </c>
      <c r="D1094" s="88"/>
      <c r="E1094" s="89"/>
      <c r="F1094" s="20" t="str">
        <f t="shared" si="34"/>
        <v>否</v>
      </c>
      <c r="G1094" s="6" t="str">
        <f t="shared" si="35"/>
        <v>项</v>
      </c>
    </row>
    <row r="1095" s="4" customFormat="1" ht="35.45" customHeight="1" spans="1:7">
      <c r="A1095" s="21">
        <v>2160250</v>
      </c>
      <c r="B1095" s="23" t="s">
        <v>172</v>
      </c>
      <c r="C1095" s="24">
        <v>0</v>
      </c>
      <c r="D1095" s="88"/>
      <c r="E1095" s="89"/>
      <c r="F1095" s="20" t="str">
        <f t="shared" si="34"/>
        <v>否</v>
      </c>
      <c r="G1095" s="6" t="str">
        <f t="shared" si="35"/>
        <v>项</v>
      </c>
    </row>
    <row r="1096" s="3" customFormat="1" ht="35.45" customHeight="1" spans="1:7">
      <c r="A1096" s="21">
        <v>2160299</v>
      </c>
      <c r="B1096" s="23" t="s">
        <v>977</v>
      </c>
      <c r="C1096" s="24">
        <v>0</v>
      </c>
      <c r="D1096" s="88"/>
      <c r="E1096" s="89"/>
      <c r="F1096" s="22" t="str">
        <f t="shared" si="34"/>
        <v>否</v>
      </c>
      <c r="G1096" s="3" t="str">
        <f t="shared" si="35"/>
        <v>项</v>
      </c>
    </row>
    <row r="1097" s="4" customFormat="1" ht="35.45" customHeight="1" spans="1:7">
      <c r="A1097" s="17">
        <v>21606</v>
      </c>
      <c r="B1097" s="18" t="s">
        <v>978</v>
      </c>
      <c r="C1097" s="19">
        <f>SUM(C1098:C1102)</f>
        <v>0</v>
      </c>
      <c r="D1097" s="86"/>
      <c r="E1097" s="87"/>
      <c r="F1097" s="20" t="str">
        <f t="shared" si="34"/>
        <v>否</v>
      </c>
      <c r="G1097" s="6" t="str">
        <f t="shared" si="35"/>
        <v>款</v>
      </c>
    </row>
    <row r="1098" s="4" customFormat="1" ht="35.45" customHeight="1" spans="1:7">
      <c r="A1098" s="21">
        <v>2160601</v>
      </c>
      <c r="B1098" s="23" t="s">
        <v>163</v>
      </c>
      <c r="C1098" s="24">
        <v>0</v>
      </c>
      <c r="D1098" s="88"/>
      <c r="E1098" s="89"/>
      <c r="F1098" s="20" t="str">
        <f t="shared" si="34"/>
        <v>否</v>
      </c>
      <c r="G1098" s="6" t="str">
        <f t="shared" si="35"/>
        <v>项</v>
      </c>
    </row>
    <row r="1099" ht="35.45" customHeight="1" spans="1:7">
      <c r="A1099" s="21">
        <v>2160602</v>
      </c>
      <c r="B1099" s="23" t="s">
        <v>164</v>
      </c>
      <c r="C1099" s="24">
        <v>0</v>
      </c>
      <c r="D1099" s="88"/>
      <c r="E1099" s="89"/>
      <c r="F1099" s="20" t="str">
        <f t="shared" si="34"/>
        <v>否</v>
      </c>
      <c r="G1099" s="6" t="str">
        <f t="shared" si="35"/>
        <v>项</v>
      </c>
    </row>
    <row r="1100" s="3" customFormat="1" ht="35.45" customHeight="1" spans="1:7">
      <c r="A1100" s="21">
        <v>2160603</v>
      </c>
      <c r="B1100" s="23" t="s">
        <v>165</v>
      </c>
      <c r="C1100" s="24">
        <v>0</v>
      </c>
      <c r="D1100" s="88"/>
      <c r="E1100" s="89"/>
      <c r="F1100" s="22" t="str">
        <f t="shared" si="34"/>
        <v>否</v>
      </c>
      <c r="G1100" s="3" t="str">
        <f t="shared" si="35"/>
        <v>项</v>
      </c>
    </row>
    <row r="1101" s="4" customFormat="1" ht="35.45" customHeight="1" spans="1:7">
      <c r="A1101" s="21">
        <v>2160607</v>
      </c>
      <c r="B1101" s="23" t="s">
        <v>979</v>
      </c>
      <c r="C1101" s="24">
        <v>0</v>
      </c>
      <c r="D1101" s="88"/>
      <c r="E1101" s="89"/>
      <c r="F1101" s="20" t="str">
        <f t="shared" si="34"/>
        <v>否</v>
      </c>
      <c r="G1101" s="6" t="str">
        <f t="shared" si="35"/>
        <v>项</v>
      </c>
    </row>
    <row r="1102" s="4" customFormat="1" ht="35.45" customHeight="1" spans="1:7">
      <c r="A1102" s="21">
        <v>2160699</v>
      </c>
      <c r="B1102" s="23" t="s">
        <v>980</v>
      </c>
      <c r="C1102" s="24">
        <v>0</v>
      </c>
      <c r="D1102" s="88"/>
      <c r="E1102" s="89"/>
      <c r="F1102" s="20" t="str">
        <f t="shared" si="34"/>
        <v>否</v>
      </c>
      <c r="G1102" s="6" t="str">
        <f t="shared" si="35"/>
        <v>项</v>
      </c>
    </row>
    <row r="1103" s="4" customFormat="1" ht="35.45" customHeight="1" spans="1:7">
      <c r="A1103" s="17">
        <v>21699</v>
      </c>
      <c r="B1103" s="18" t="s">
        <v>981</v>
      </c>
      <c r="C1103" s="19">
        <f>SUM(C1104:C1105)</f>
        <v>0</v>
      </c>
      <c r="D1103" s="86"/>
      <c r="E1103" s="87"/>
      <c r="F1103" s="20" t="str">
        <f t="shared" si="34"/>
        <v>否</v>
      </c>
      <c r="G1103" s="6" t="str">
        <f t="shared" si="35"/>
        <v>款</v>
      </c>
    </row>
    <row r="1104" s="4" customFormat="1" ht="35.45" customHeight="1" spans="1:7">
      <c r="A1104" s="21">
        <v>2169901</v>
      </c>
      <c r="B1104" s="23" t="s">
        <v>982</v>
      </c>
      <c r="C1104" s="24">
        <v>0</v>
      </c>
      <c r="D1104" s="88"/>
      <c r="E1104" s="89"/>
      <c r="F1104" s="20" t="str">
        <f t="shared" si="34"/>
        <v>否</v>
      </c>
      <c r="G1104" s="6" t="str">
        <f t="shared" si="35"/>
        <v>项</v>
      </c>
    </row>
    <row r="1105" s="4" customFormat="1" ht="35.45" customHeight="1" spans="1:7">
      <c r="A1105" s="21">
        <v>2169999</v>
      </c>
      <c r="B1105" s="23" t="s">
        <v>983</v>
      </c>
      <c r="C1105" s="24">
        <v>0</v>
      </c>
      <c r="D1105" s="88"/>
      <c r="E1105" s="89"/>
      <c r="F1105" s="20" t="str">
        <f t="shared" si="34"/>
        <v>否</v>
      </c>
      <c r="G1105" s="6" t="str">
        <f t="shared" si="35"/>
        <v>项</v>
      </c>
    </row>
    <row r="1106" s="4" customFormat="1" ht="35.45" customHeight="1" spans="1:7">
      <c r="A1106" s="17">
        <v>217</v>
      </c>
      <c r="B1106" s="18" t="s">
        <v>116</v>
      </c>
      <c r="C1106" s="19">
        <f>SUM(C1107,C1114,C1124,C1130,C1133)</f>
        <v>0</v>
      </c>
      <c r="D1106" s="86"/>
      <c r="E1106" s="87"/>
      <c r="F1106" s="20" t="str">
        <f t="shared" si="34"/>
        <v>是</v>
      </c>
      <c r="G1106" s="6" t="str">
        <f t="shared" si="35"/>
        <v>类</v>
      </c>
    </row>
    <row r="1107" s="3" customFormat="1" ht="35.45" customHeight="1" spans="1:7">
      <c r="A1107" s="17">
        <v>21701</v>
      </c>
      <c r="B1107" s="18" t="s">
        <v>984</v>
      </c>
      <c r="C1107" s="19">
        <f>SUM(C1108:C1113)</f>
        <v>0</v>
      </c>
      <c r="D1107" s="86"/>
      <c r="E1107" s="87"/>
      <c r="F1107" s="22" t="str">
        <f t="shared" si="34"/>
        <v>否</v>
      </c>
      <c r="G1107" s="3" t="str">
        <f t="shared" si="35"/>
        <v>款</v>
      </c>
    </row>
    <row r="1108" s="4" customFormat="1" ht="35.45" customHeight="1" spans="1:7">
      <c r="A1108" s="21">
        <v>2170101</v>
      </c>
      <c r="B1108" s="30" t="s">
        <v>163</v>
      </c>
      <c r="C1108" s="24">
        <v>0</v>
      </c>
      <c r="D1108" s="88"/>
      <c r="E1108" s="89"/>
      <c r="F1108" s="20" t="str">
        <f t="shared" si="34"/>
        <v>否</v>
      </c>
      <c r="G1108" s="6" t="str">
        <f t="shared" si="35"/>
        <v>项</v>
      </c>
    </row>
    <row r="1109" s="4" customFormat="1" ht="35.45" customHeight="1" spans="1:7">
      <c r="A1109" s="21">
        <v>2170102</v>
      </c>
      <c r="B1109" s="23" t="s">
        <v>164</v>
      </c>
      <c r="C1109" s="24">
        <v>0</v>
      </c>
      <c r="D1109" s="88"/>
      <c r="E1109" s="89"/>
      <c r="F1109" s="20" t="str">
        <f t="shared" si="34"/>
        <v>否</v>
      </c>
      <c r="G1109" s="6" t="str">
        <f t="shared" si="35"/>
        <v>项</v>
      </c>
    </row>
    <row r="1110" s="4" customFormat="1" ht="35.45" customHeight="1" spans="1:7">
      <c r="A1110" s="21">
        <v>2170103</v>
      </c>
      <c r="B1110" s="23" t="s">
        <v>165</v>
      </c>
      <c r="C1110" s="24">
        <v>0</v>
      </c>
      <c r="D1110" s="88"/>
      <c r="E1110" s="89"/>
      <c r="F1110" s="20" t="str">
        <f t="shared" si="34"/>
        <v>否</v>
      </c>
      <c r="G1110" s="6" t="str">
        <f t="shared" si="35"/>
        <v>项</v>
      </c>
    </row>
    <row r="1111" s="4" customFormat="1" ht="35.45" customHeight="1" spans="1:7">
      <c r="A1111" s="21">
        <v>2170104</v>
      </c>
      <c r="B1111" s="23" t="s">
        <v>985</v>
      </c>
      <c r="C1111" s="24">
        <v>0</v>
      </c>
      <c r="D1111" s="88"/>
      <c r="E1111" s="89"/>
      <c r="F1111" s="20" t="str">
        <f t="shared" si="34"/>
        <v>否</v>
      </c>
      <c r="G1111" s="6" t="str">
        <f t="shared" si="35"/>
        <v>项</v>
      </c>
    </row>
    <row r="1112" s="4" customFormat="1" ht="35.45" customHeight="1" spans="1:7">
      <c r="A1112" s="21">
        <v>2170150</v>
      </c>
      <c r="B1112" s="23" t="s">
        <v>172</v>
      </c>
      <c r="C1112" s="24">
        <v>0</v>
      </c>
      <c r="D1112" s="88"/>
      <c r="E1112" s="89"/>
      <c r="F1112" s="20" t="str">
        <f t="shared" si="34"/>
        <v>否</v>
      </c>
      <c r="G1112" s="6" t="str">
        <f t="shared" si="35"/>
        <v>项</v>
      </c>
    </row>
    <row r="1113" s="4" customFormat="1" ht="35.45" customHeight="1" spans="1:7">
      <c r="A1113" s="21">
        <v>2170199</v>
      </c>
      <c r="B1113" s="23" t="s">
        <v>986</v>
      </c>
      <c r="C1113" s="24">
        <v>0</v>
      </c>
      <c r="D1113" s="88"/>
      <c r="E1113" s="89"/>
      <c r="F1113" s="20" t="str">
        <f t="shared" si="34"/>
        <v>否</v>
      </c>
      <c r="G1113" s="6" t="str">
        <f t="shared" si="35"/>
        <v>项</v>
      </c>
    </row>
    <row r="1114" s="4" customFormat="1" ht="35.45" customHeight="1" spans="1:7">
      <c r="A1114" s="17">
        <v>21702</v>
      </c>
      <c r="B1114" s="18" t="s">
        <v>987</v>
      </c>
      <c r="C1114" s="19">
        <f>SUM(C1115:C1123)</f>
        <v>0</v>
      </c>
      <c r="D1114" s="86"/>
      <c r="E1114" s="87"/>
      <c r="F1114" s="20" t="str">
        <f t="shared" si="34"/>
        <v>否</v>
      </c>
      <c r="G1114" s="6" t="str">
        <f t="shared" si="35"/>
        <v>款</v>
      </c>
    </row>
    <row r="1115" s="4" customFormat="1" ht="35.45" customHeight="1" spans="1:7">
      <c r="A1115" s="21">
        <v>2170201</v>
      </c>
      <c r="B1115" s="23" t="s">
        <v>988</v>
      </c>
      <c r="C1115" s="24">
        <v>0</v>
      </c>
      <c r="D1115" s="88"/>
      <c r="E1115" s="89"/>
      <c r="F1115" s="20" t="str">
        <f t="shared" si="34"/>
        <v>否</v>
      </c>
      <c r="G1115" s="6" t="str">
        <f t="shared" si="35"/>
        <v>项</v>
      </c>
    </row>
    <row r="1116" s="4" customFormat="1" ht="35.45" customHeight="1" spans="1:7">
      <c r="A1116" s="21">
        <v>2170202</v>
      </c>
      <c r="B1116" s="23" t="s">
        <v>989</v>
      </c>
      <c r="C1116" s="24">
        <v>0</v>
      </c>
      <c r="D1116" s="88"/>
      <c r="E1116" s="89"/>
      <c r="F1116" s="20" t="str">
        <f t="shared" si="34"/>
        <v>否</v>
      </c>
      <c r="G1116" s="6" t="str">
        <f t="shared" si="35"/>
        <v>项</v>
      </c>
    </row>
    <row r="1117" s="3" customFormat="1" ht="35.45" customHeight="1" spans="1:7">
      <c r="A1117" s="21">
        <v>2170203</v>
      </c>
      <c r="B1117" s="23" t="s">
        <v>990</v>
      </c>
      <c r="C1117" s="24">
        <v>0</v>
      </c>
      <c r="D1117" s="88"/>
      <c r="E1117" s="89"/>
      <c r="F1117" s="22" t="str">
        <f t="shared" si="34"/>
        <v>否</v>
      </c>
      <c r="G1117" s="3" t="str">
        <f t="shared" si="35"/>
        <v>项</v>
      </c>
    </row>
    <row r="1118" s="4" customFormat="1" ht="35.45" customHeight="1" spans="1:7">
      <c r="A1118" s="21">
        <v>2170204</v>
      </c>
      <c r="B1118" s="23" t="s">
        <v>991</v>
      </c>
      <c r="C1118" s="24">
        <v>0</v>
      </c>
      <c r="D1118" s="88"/>
      <c r="E1118" s="89"/>
      <c r="F1118" s="20" t="str">
        <f t="shared" si="34"/>
        <v>否</v>
      </c>
      <c r="G1118" s="6" t="str">
        <f t="shared" si="35"/>
        <v>项</v>
      </c>
    </row>
    <row r="1119" s="4" customFormat="1" ht="35.45" customHeight="1" spans="1:7">
      <c r="A1119" s="21">
        <v>2170205</v>
      </c>
      <c r="B1119" s="23" t="s">
        <v>992</v>
      </c>
      <c r="C1119" s="24">
        <v>0</v>
      </c>
      <c r="D1119" s="88"/>
      <c r="E1119" s="89"/>
      <c r="F1119" s="20" t="str">
        <f t="shared" si="34"/>
        <v>否</v>
      </c>
      <c r="G1119" s="6" t="str">
        <f t="shared" si="35"/>
        <v>项</v>
      </c>
    </row>
    <row r="1120" s="4" customFormat="1" ht="35.45" customHeight="1" spans="1:7">
      <c r="A1120" s="21">
        <v>2170206</v>
      </c>
      <c r="B1120" s="23" t="s">
        <v>993</v>
      </c>
      <c r="C1120" s="24">
        <v>0</v>
      </c>
      <c r="D1120" s="88"/>
      <c r="E1120" s="89"/>
      <c r="F1120" s="20" t="str">
        <f t="shared" si="34"/>
        <v>否</v>
      </c>
      <c r="G1120" s="6" t="str">
        <f t="shared" si="35"/>
        <v>项</v>
      </c>
    </row>
    <row r="1121" s="4" customFormat="1" ht="35.45" customHeight="1" spans="1:7">
      <c r="A1121" s="21">
        <v>2170207</v>
      </c>
      <c r="B1121" s="23" t="s">
        <v>994</v>
      </c>
      <c r="C1121" s="24">
        <v>0</v>
      </c>
      <c r="D1121" s="88"/>
      <c r="E1121" s="89"/>
      <c r="F1121" s="20" t="str">
        <f t="shared" si="34"/>
        <v>否</v>
      </c>
      <c r="G1121" s="6" t="str">
        <f t="shared" si="35"/>
        <v>项</v>
      </c>
    </row>
    <row r="1122" s="4" customFormat="1" ht="35.45" customHeight="1" spans="1:7">
      <c r="A1122" s="21">
        <v>2170208</v>
      </c>
      <c r="B1122" s="23" t="s">
        <v>995</v>
      </c>
      <c r="C1122" s="24">
        <v>0</v>
      </c>
      <c r="D1122" s="88"/>
      <c r="E1122" s="89"/>
      <c r="F1122" s="20" t="str">
        <f t="shared" si="34"/>
        <v>否</v>
      </c>
      <c r="G1122" s="6" t="str">
        <f t="shared" si="35"/>
        <v>项</v>
      </c>
    </row>
    <row r="1123" s="3" customFormat="1" ht="35.45" customHeight="1" spans="1:7">
      <c r="A1123" s="21">
        <v>2170299</v>
      </c>
      <c r="B1123" s="23" t="s">
        <v>996</v>
      </c>
      <c r="C1123" s="24">
        <v>0</v>
      </c>
      <c r="D1123" s="88"/>
      <c r="E1123" s="89"/>
      <c r="F1123" s="22" t="str">
        <f t="shared" si="34"/>
        <v>否</v>
      </c>
      <c r="G1123" s="3" t="str">
        <f t="shared" si="35"/>
        <v>项</v>
      </c>
    </row>
    <row r="1124" s="4" customFormat="1" ht="35.45" customHeight="1" spans="1:7">
      <c r="A1124" s="17">
        <v>21703</v>
      </c>
      <c r="B1124" s="18" t="s">
        <v>997</v>
      </c>
      <c r="C1124" s="19">
        <f>SUM(C1125:C1129)</f>
        <v>0</v>
      </c>
      <c r="D1124" s="86"/>
      <c r="E1124" s="87"/>
      <c r="F1124" s="20" t="str">
        <f t="shared" si="34"/>
        <v>否</v>
      </c>
      <c r="G1124" s="6" t="str">
        <f t="shared" si="35"/>
        <v>款</v>
      </c>
    </row>
    <row r="1125" s="4" customFormat="1" ht="35.45" customHeight="1" spans="1:7">
      <c r="A1125" s="21">
        <v>2170301</v>
      </c>
      <c r="B1125" s="23" t="s">
        <v>998</v>
      </c>
      <c r="C1125" s="24">
        <v>0</v>
      </c>
      <c r="D1125" s="88"/>
      <c r="E1125" s="89"/>
      <c r="F1125" s="20" t="str">
        <f t="shared" si="34"/>
        <v>否</v>
      </c>
      <c r="G1125" s="6" t="str">
        <f t="shared" si="35"/>
        <v>项</v>
      </c>
    </row>
    <row r="1126" ht="35.45" customHeight="1" spans="1:7">
      <c r="A1126" s="21">
        <v>2170302</v>
      </c>
      <c r="B1126" s="23" t="s">
        <v>999</v>
      </c>
      <c r="C1126" s="24">
        <v>0</v>
      </c>
      <c r="D1126" s="88"/>
      <c r="E1126" s="89"/>
      <c r="F1126" s="20" t="str">
        <f t="shared" si="34"/>
        <v>否</v>
      </c>
      <c r="G1126" s="6" t="str">
        <f t="shared" si="35"/>
        <v>项</v>
      </c>
    </row>
    <row r="1127" s="5" customFormat="1" ht="35.45" customHeight="1" spans="1:7">
      <c r="A1127" s="21">
        <v>2170303</v>
      </c>
      <c r="B1127" s="23" t="s">
        <v>1000</v>
      </c>
      <c r="C1127" s="24">
        <v>0</v>
      </c>
      <c r="D1127" s="88"/>
      <c r="E1127" s="89"/>
      <c r="F1127" s="22" t="str">
        <f t="shared" si="34"/>
        <v>否</v>
      </c>
      <c r="G1127" s="3" t="str">
        <f t="shared" si="35"/>
        <v>项</v>
      </c>
    </row>
    <row r="1128" s="5" customFormat="1" ht="35.45" customHeight="1" spans="1:7">
      <c r="A1128" s="21">
        <v>2170304</v>
      </c>
      <c r="B1128" s="23" t="s">
        <v>1001</v>
      </c>
      <c r="C1128" s="24">
        <v>0</v>
      </c>
      <c r="D1128" s="88"/>
      <c r="E1128" s="89"/>
      <c r="F1128" s="22" t="str">
        <f t="shared" si="34"/>
        <v>否</v>
      </c>
      <c r="G1128" s="3" t="str">
        <f t="shared" si="35"/>
        <v>项</v>
      </c>
    </row>
    <row r="1129" s="5" customFormat="1" ht="35.45" customHeight="1" spans="1:7">
      <c r="A1129" s="21">
        <v>2170399</v>
      </c>
      <c r="B1129" s="23" t="s">
        <v>1002</v>
      </c>
      <c r="C1129" s="24">
        <v>0</v>
      </c>
      <c r="D1129" s="88"/>
      <c r="E1129" s="89"/>
      <c r="F1129" s="22" t="str">
        <f t="shared" si="34"/>
        <v>否</v>
      </c>
      <c r="G1129" s="3" t="str">
        <f t="shared" si="35"/>
        <v>项</v>
      </c>
    </row>
    <row r="1130" s="5" customFormat="1" ht="35.45" customHeight="1" spans="1:7">
      <c r="A1130" s="17">
        <v>21704</v>
      </c>
      <c r="B1130" s="18" t="s">
        <v>1003</v>
      </c>
      <c r="C1130" s="19">
        <f>SUM(C1131:C1132)</f>
        <v>0</v>
      </c>
      <c r="D1130" s="86"/>
      <c r="E1130" s="87"/>
      <c r="F1130" s="22" t="str">
        <f t="shared" si="34"/>
        <v>否</v>
      </c>
      <c r="G1130" s="3" t="str">
        <f t="shared" si="35"/>
        <v>款</v>
      </c>
    </row>
    <row r="1131" s="5" customFormat="1" ht="35.45" customHeight="1" spans="1:7">
      <c r="A1131" s="21">
        <v>2170401</v>
      </c>
      <c r="B1131" s="23" t="s">
        <v>1004</v>
      </c>
      <c r="C1131" s="24">
        <v>0</v>
      </c>
      <c r="D1131" s="88"/>
      <c r="E1131" s="89"/>
      <c r="F1131" s="22" t="str">
        <f t="shared" si="34"/>
        <v>否</v>
      </c>
      <c r="G1131" s="3" t="str">
        <f t="shared" si="35"/>
        <v>项</v>
      </c>
    </row>
    <row r="1132" s="5" customFormat="1" ht="35.45" customHeight="1" spans="1:7">
      <c r="A1132" s="21">
        <v>2170499</v>
      </c>
      <c r="B1132" s="23" t="s">
        <v>1005</v>
      </c>
      <c r="C1132" s="24">
        <v>0</v>
      </c>
      <c r="D1132" s="88"/>
      <c r="E1132" s="89"/>
      <c r="F1132" s="22" t="str">
        <f t="shared" si="34"/>
        <v>否</v>
      </c>
      <c r="G1132" s="3" t="str">
        <f t="shared" si="35"/>
        <v>项</v>
      </c>
    </row>
    <row r="1133" s="5" customFormat="1" ht="35.45" customHeight="1" spans="1:7">
      <c r="A1133" s="17">
        <v>21799</v>
      </c>
      <c r="B1133" s="18" t="s">
        <v>1006</v>
      </c>
      <c r="C1133" s="19">
        <f>SUM(C1134:C1135)</f>
        <v>0</v>
      </c>
      <c r="D1133" s="86"/>
      <c r="E1133" s="87"/>
      <c r="F1133" s="22" t="str">
        <f t="shared" si="34"/>
        <v>否</v>
      </c>
      <c r="G1133" s="3" t="str">
        <f t="shared" si="35"/>
        <v>款</v>
      </c>
    </row>
    <row r="1134" s="5" customFormat="1" ht="35.45" customHeight="1" spans="1:7">
      <c r="A1134" s="21">
        <v>2179902</v>
      </c>
      <c r="B1134" s="23" t="s">
        <v>1007</v>
      </c>
      <c r="C1134" s="24">
        <v>0</v>
      </c>
      <c r="D1134" s="88"/>
      <c r="E1134" s="89"/>
      <c r="F1134" s="22" t="str">
        <f t="shared" si="34"/>
        <v>否</v>
      </c>
      <c r="G1134" s="3" t="str">
        <f t="shared" si="35"/>
        <v>项</v>
      </c>
    </row>
    <row r="1135" s="3" customFormat="1" ht="35.45" customHeight="1" spans="1:7">
      <c r="A1135" s="21">
        <v>2179999</v>
      </c>
      <c r="B1135" s="23" t="s">
        <v>1008</v>
      </c>
      <c r="C1135" s="24">
        <v>0</v>
      </c>
      <c r="D1135" s="88"/>
      <c r="E1135" s="89"/>
      <c r="F1135" s="22" t="str">
        <f t="shared" si="34"/>
        <v>否</v>
      </c>
      <c r="G1135" s="3" t="str">
        <f t="shared" si="35"/>
        <v>项</v>
      </c>
    </row>
    <row r="1136" ht="35.45" customHeight="1" spans="1:7">
      <c r="A1136" s="17">
        <v>219</v>
      </c>
      <c r="B1136" s="18" t="s">
        <v>118</v>
      </c>
      <c r="C1136" s="19">
        <f>SUM(C1137:C1145)</f>
        <v>0</v>
      </c>
      <c r="D1136" s="86"/>
      <c r="E1136" s="87"/>
      <c r="F1136" s="20" t="str">
        <f t="shared" si="34"/>
        <v>是</v>
      </c>
      <c r="G1136" s="6" t="str">
        <f t="shared" si="35"/>
        <v>类</v>
      </c>
    </row>
    <row r="1137" s="3" customFormat="1" ht="35.45" customHeight="1" spans="1:7">
      <c r="A1137" s="21">
        <v>21901</v>
      </c>
      <c r="B1137" s="23" t="s">
        <v>1009</v>
      </c>
      <c r="C1137" s="24">
        <v>0</v>
      </c>
      <c r="D1137" s="88"/>
      <c r="E1137" s="89"/>
      <c r="F1137" s="22" t="str">
        <f t="shared" si="34"/>
        <v>否</v>
      </c>
      <c r="G1137" s="3" t="str">
        <f t="shared" si="35"/>
        <v>款</v>
      </c>
    </row>
    <row r="1138" s="4" customFormat="1" ht="35.45" customHeight="1" spans="1:7">
      <c r="A1138" s="21">
        <v>21902</v>
      </c>
      <c r="B1138" s="23" t="s">
        <v>1010</v>
      </c>
      <c r="C1138" s="24">
        <v>0</v>
      </c>
      <c r="D1138" s="88"/>
      <c r="E1138" s="89"/>
      <c r="F1138" s="20" t="str">
        <f t="shared" si="34"/>
        <v>否</v>
      </c>
      <c r="G1138" s="6" t="str">
        <f t="shared" si="35"/>
        <v>款</v>
      </c>
    </row>
    <row r="1139" s="4" customFormat="1" ht="35.45" customHeight="1" spans="1:7">
      <c r="A1139" s="21">
        <v>21903</v>
      </c>
      <c r="B1139" s="23" t="s">
        <v>1011</v>
      </c>
      <c r="C1139" s="24">
        <v>0</v>
      </c>
      <c r="D1139" s="88"/>
      <c r="E1139" s="89"/>
      <c r="F1139" s="20" t="str">
        <f t="shared" si="34"/>
        <v>否</v>
      </c>
      <c r="G1139" s="6" t="str">
        <f t="shared" si="35"/>
        <v>款</v>
      </c>
    </row>
    <row r="1140" s="4" customFormat="1" ht="35.45" customHeight="1" spans="1:7">
      <c r="A1140" s="21">
        <v>21904</v>
      </c>
      <c r="B1140" s="23" t="s">
        <v>1012</v>
      </c>
      <c r="C1140" s="24">
        <v>0</v>
      </c>
      <c r="D1140" s="88"/>
      <c r="E1140" s="89"/>
      <c r="F1140" s="20" t="str">
        <f t="shared" si="34"/>
        <v>否</v>
      </c>
      <c r="G1140" s="6" t="str">
        <f t="shared" si="35"/>
        <v>款</v>
      </c>
    </row>
    <row r="1141" s="4" customFormat="1" ht="35.45" customHeight="1" spans="1:7">
      <c r="A1141" s="21">
        <v>21905</v>
      </c>
      <c r="B1141" s="23" t="s">
        <v>1013</v>
      </c>
      <c r="C1141" s="24">
        <v>0</v>
      </c>
      <c r="D1141" s="88"/>
      <c r="E1141" s="89"/>
      <c r="F1141" s="20" t="str">
        <f t="shared" si="34"/>
        <v>否</v>
      </c>
      <c r="G1141" s="6" t="str">
        <f t="shared" si="35"/>
        <v>款</v>
      </c>
    </row>
    <row r="1142" s="4" customFormat="1" ht="35.45" customHeight="1" spans="1:7">
      <c r="A1142" s="21">
        <v>21906</v>
      </c>
      <c r="B1142" s="23" t="s">
        <v>779</v>
      </c>
      <c r="C1142" s="24">
        <v>0</v>
      </c>
      <c r="D1142" s="88"/>
      <c r="E1142" s="89"/>
      <c r="F1142" s="20" t="str">
        <f t="shared" si="34"/>
        <v>否</v>
      </c>
      <c r="G1142" s="6" t="str">
        <f t="shared" si="35"/>
        <v>款</v>
      </c>
    </row>
    <row r="1143" s="4" customFormat="1" ht="35.45" customHeight="1" spans="1:7">
      <c r="A1143" s="21">
        <v>21907</v>
      </c>
      <c r="B1143" s="23" t="s">
        <v>1014</v>
      </c>
      <c r="C1143" s="24">
        <v>0</v>
      </c>
      <c r="D1143" s="88"/>
      <c r="E1143" s="89"/>
      <c r="F1143" s="20" t="str">
        <f t="shared" si="34"/>
        <v>否</v>
      </c>
      <c r="G1143" s="6" t="str">
        <f t="shared" si="35"/>
        <v>款</v>
      </c>
    </row>
    <row r="1144" s="4" customFormat="1" ht="35.45" customHeight="1" spans="1:7">
      <c r="A1144" s="21">
        <v>21908</v>
      </c>
      <c r="B1144" s="23" t="s">
        <v>1015</v>
      </c>
      <c r="C1144" s="24">
        <v>0</v>
      </c>
      <c r="D1144" s="88"/>
      <c r="E1144" s="89"/>
      <c r="F1144" s="20" t="str">
        <f t="shared" si="34"/>
        <v>否</v>
      </c>
      <c r="G1144" s="6" t="str">
        <f t="shared" si="35"/>
        <v>款</v>
      </c>
    </row>
    <row r="1145" s="4" customFormat="1" ht="35.45" customHeight="1" spans="1:7">
      <c r="A1145" s="21">
        <v>21999</v>
      </c>
      <c r="B1145" s="23" t="s">
        <v>1016</v>
      </c>
      <c r="C1145" s="24">
        <v>0</v>
      </c>
      <c r="D1145" s="88"/>
      <c r="E1145" s="89"/>
      <c r="F1145" s="20" t="str">
        <f t="shared" si="34"/>
        <v>否</v>
      </c>
      <c r="G1145" s="6" t="str">
        <f t="shared" si="35"/>
        <v>款</v>
      </c>
    </row>
    <row r="1146" s="4" customFormat="1" ht="35.45" customHeight="1" spans="1:7">
      <c r="A1146" s="17">
        <v>220</v>
      </c>
      <c r="B1146" s="18" t="s">
        <v>120</v>
      </c>
      <c r="C1146" s="19">
        <f>SUM(C1147,C1174,C1189)</f>
        <v>12376</v>
      </c>
      <c r="D1146" s="19">
        <f>SUM(D1147,D1174,D1189)</f>
        <v>-1149</v>
      </c>
      <c r="E1146" s="19">
        <f>SUM(E1147,E1174,E1189)</f>
        <v>11227</v>
      </c>
      <c r="F1146" s="20" t="str">
        <f t="shared" si="34"/>
        <v>是</v>
      </c>
      <c r="G1146" s="6" t="str">
        <f t="shared" si="35"/>
        <v>类</v>
      </c>
    </row>
    <row r="1147" s="4" customFormat="1" ht="35.45" customHeight="1" spans="1:7">
      <c r="A1147" s="17">
        <v>22001</v>
      </c>
      <c r="B1147" s="18" t="s">
        <v>1017</v>
      </c>
      <c r="C1147" s="19">
        <f>SUM(C1148:C1173)</f>
        <v>12376</v>
      </c>
      <c r="D1147" s="86">
        <v>-1149</v>
      </c>
      <c r="E1147" s="87">
        <v>11227</v>
      </c>
      <c r="F1147" s="20" t="str">
        <f t="shared" si="34"/>
        <v>是</v>
      </c>
      <c r="G1147" s="6" t="str">
        <f t="shared" si="35"/>
        <v>款</v>
      </c>
    </row>
    <row r="1148" s="4" customFormat="1" ht="35.45" customHeight="1" spans="1:7">
      <c r="A1148" s="21">
        <v>2200101</v>
      </c>
      <c r="B1148" s="23" t="s">
        <v>163</v>
      </c>
      <c r="C1148" s="24">
        <v>0</v>
      </c>
      <c r="D1148" s="88"/>
      <c r="E1148" s="89"/>
      <c r="F1148" s="20" t="str">
        <f t="shared" si="34"/>
        <v>否</v>
      </c>
      <c r="G1148" s="6" t="str">
        <f t="shared" si="35"/>
        <v>项</v>
      </c>
    </row>
    <row r="1149" s="4" customFormat="1" ht="35.45" customHeight="1" spans="1:7">
      <c r="A1149" s="21">
        <v>2200102</v>
      </c>
      <c r="B1149" s="23" t="s">
        <v>164</v>
      </c>
      <c r="C1149" s="24">
        <v>0</v>
      </c>
      <c r="D1149" s="88"/>
      <c r="E1149" s="89"/>
      <c r="F1149" s="20" t="str">
        <f t="shared" si="34"/>
        <v>否</v>
      </c>
      <c r="G1149" s="6" t="str">
        <f t="shared" si="35"/>
        <v>项</v>
      </c>
    </row>
    <row r="1150" s="4" customFormat="1" ht="35.45" customHeight="1" spans="1:7">
      <c r="A1150" s="21">
        <v>2200103</v>
      </c>
      <c r="B1150" s="23" t="s">
        <v>165</v>
      </c>
      <c r="C1150" s="24">
        <v>0</v>
      </c>
      <c r="D1150" s="88"/>
      <c r="E1150" s="89"/>
      <c r="F1150" s="20" t="str">
        <f t="shared" si="34"/>
        <v>否</v>
      </c>
      <c r="G1150" s="6" t="str">
        <f t="shared" si="35"/>
        <v>项</v>
      </c>
    </row>
    <row r="1151" s="4" customFormat="1" ht="35.45" customHeight="1" spans="1:7">
      <c r="A1151" s="21">
        <v>2200104</v>
      </c>
      <c r="B1151" s="23" t="s">
        <v>1018</v>
      </c>
      <c r="C1151" s="24">
        <v>0</v>
      </c>
      <c r="D1151" s="88"/>
      <c r="E1151" s="89"/>
      <c r="F1151" s="20" t="str">
        <f t="shared" si="34"/>
        <v>否</v>
      </c>
      <c r="G1151" s="6" t="str">
        <f t="shared" si="35"/>
        <v>项</v>
      </c>
    </row>
    <row r="1152" s="4" customFormat="1" ht="35.45" customHeight="1" spans="1:7">
      <c r="A1152" s="21">
        <v>2200106</v>
      </c>
      <c r="B1152" s="23" t="s">
        <v>1019</v>
      </c>
      <c r="C1152" s="24">
        <v>12</v>
      </c>
      <c r="D1152" s="88"/>
      <c r="E1152" s="89">
        <v>12</v>
      </c>
      <c r="F1152" s="20" t="str">
        <f t="shared" si="34"/>
        <v>是</v>
      </c>
      <c r="G1152" s="6" t="str">
        <f t="shared" si="35"/>
        <v>项</v>
      </c>
    </row>
    <row r="1153" s="4" customFormat="1" ht="35.45" customHeight="1" spans="1:7">
      <c r="A1153" s="21">
        <v>2200107</v>
      </c>
      <c r="B1153" s="23" t="s">
        <v>1020</v>
      </c>
      <c r="C1153" s="24">
        <v>0</v>
      </c>
      <c r="D1153" s="88"/>
      <c r="E1153" s="89"/>
      <c r="F1153" s="20" t="str">
        <f t="shared" si="34"/>
        <v>否</v>
      </c>
      <c r="G1153" s="6" t="str">
        <f t="shared" si="35"/>
        <v>项</v>
      </c>
    </row>
    <row r="1154" s="4" customFormat="1" ht="35.45" customHeight="1" spans="1:7">
      <c r="A1154" s="21">
        <v>2200108</v>
      </c>
      <c r="B1154" s="23" t="s">
        <v>1021</v>
      </c>
      <c r="C1154" s="24">
        <v>0</v>
      </c>
      <c r="D1154" s="88"/>
      <c r="E1154" s="89"/>
      <c r="F1154" s="20" t="str">
        <f t="shared" si="34"/>
        <v>否</v>
      </c>
      <c r="G1154" s="6" t="str">
        <f t="shared" si="35"/>
        <v>项</v>
      </c>
    </row>
    <row r="1155" s="4" customFormat="1" ht="35.45" customHeight="1" spans="1:7">
      <c r="A1155" s="21">
        <v>2200109</v>
      </c>
      <c r="B1155" s="23" t="s">
        <v>1022</v>
      </c>
      <c r="C1155" s="24">
        <v>0</v>
      </c>
      <c r="D1155" s="88"/>
      <c r="E1155" s="89"/>
      <c r="F1155" s="20" t="str">
        <f t="shared" si="34"/>
        <v>否</v>
      </c>
      <c r="G1155" s="6" t="str">
        <f t="shared" si="35"/>
        <v>项</v>
      </c>
    </row>
    <row r="1156" s="4" customFormat="1" ht="35.45" customHeight="1" spans="1:7">
      <c r="A1156" s="21">
        <v>2200112</v>
      </c>
      <c r="B1156" s="23" t="s">
        <v>1023</v>
      </c>
      <c r="C1156" s="24">
        <v>12354</v>
      </c>
      <c r="D1156" s="88">
        <v>-1149</v>
      </c>
      <c r="E1156" s="89">
        <v>11205</v>
      </c>
      <c r="F1156" s="20" t="str">
        <f t="shared" ref="F1156:F1219" si="36">IF(LEN(A1156)=3,"是",IF(B1156&lt;&gt;"",IF(SUM(C1156:C1156)&lt;&gt;0,"是","否"),"是"))</f>
        <v>是</v>
      </c>
      <c r="G1156" s="6" t="str">
        <f t="shared" ref="G1156:G1219" si="37">IF(LEN(A1156)=3,"类",IF(LEN(A1156)=5,"款","项"))</f>
        <v>项</v>
      </c>
    </row>
    <row r="1157" s="4" customFormat="1" ht="35.45" customHeight="1" spans="1:7">
      <c r="A1157" s="21">
        <v>2200113</v>
      </c>
      <c r="B1157" s="23" t="s">
        <v>1024</v>
      </c>
      <c r="C1157" s="24">
        <v>0</v>
      </c>
      <c r="D1157" s="88"/>
      <c r="E1157" s="89"/>
      <c r="F1157" s="20" t="str">
        <f t="shared" si="36"/>
        <v>否</v>
      </c>
      <c r="G1157" s="6" t="str">
        <f t="shared" si="37"/>
        <v>项</v>
      </c>
    </row>
    <row r="1158" s="4" customFormat="1" ht="35.45" customHeight="1" spans="1:7">
      <c r="A1158" s="21">
        <v>2200114</v>
      </c>
      <c r="B1158" s="23" t="s">
        <v>1025</v>
      </c>
      <c r="C1158" s="24">
        <v>0</v>
      </c>
      <c r="D1158" s="88"/>
      <c r="E1158" s="89"/>
      <c r="F1158" s="20" t="str">
        <f t="shared" si="36"/>
        <v>否</v>
      </c>
      <c r="G1158" s="6" t="str">
        <f t="shared" si="37"/>
        <v>项</v>
      </c>
    </row>
    <row r="1159" s="4" customFormat="1" ht="35.45" customHeight="1" spans="1:7">
      <c r="A1159" s="21">
        <v>2200115</v>
      </c>
      <c r="B1159" s="23" t="s">
        <v>1026</v>
      </c>
      <c r="C1159" s="24">
        <v>0</v>
      </c>
      <c r="D1159" s="88"/>
      <c r="E1159" s="89"/>
      <c r="F1159" s="20" t="str">
        <f t="shared" si="36"/>
        <v>否</v>
      </c>
      <c r="G1159" s="6" t="str">
        <f t="shared" si="37"/>
        <v>项</v>
      </c>
    </row>
    <row r="1160" s="4" customFormat="1" ht="35.45" customHeight="1" spans="1:7">
      <c r="A1160" s="21">
        <v>2200116</v>
      </c>
      <c r="B1160" s="23" t="s">
        <v>1027</v>
      </c>
      <c r="C1160" s="24">
        <v>0</v>
      </c>
      <c r="D1160" s="88"/>
      <c r="E1160" s="89"/>
      <c r="F1160" s="20" t="str">
        <f t="shared" si="36"/>
        <v>否</v>
      </c>
      <c r="G1160" s="6" t="str">
        <f t="shared" si="37"/>
        <v>项</v>
      </c>
    </row>
    <row r="1161" s="4" customFormat="1" ht="35.45" customHeight="1" spans="1:7">
      <c r="A1161" s="21">
        <v>2200119</v>
      </c>
      <c r="B1161" s="23" t="s">
        <v>1028</v>
      </c>
      <c r="C1161" s="24">
        <v>0</v>
      </c>
      <c r="D1161" s="88"/>
      <c r="E1161" s="89"/>
      <c r="F1161" s="20" t="str">
        <f t="shared" si="36"/>
        <v>否</v>
      </c>
      <c r="G1161" s="6" t="str">
        <f t="shared" si="37"/>
        <v>项</v>
      </c>
    </row>
    <row r="1162" s="4" customFormat="1" ht="35.45" customHeight="1" spans="1:7">
      <c r="A1162" s="21">
        <v>2200120</v>
      </c>
      <c r="B1162" s="23" t="s">
        <v>1029</v>
      </c>
      <c r="C1162" s="24">
        <v>0</v>
      </c>
      <c r="D1162" s="88"/>
      <c r="E1162" s="89"/>
      <c r="F1162" s="20" t="str">
        <f t="shared" si="36"/>
        <v>否</v>
      </c>
      <c r="G1162" s="6" t="str">
        <f t="shared" si="37"/>
        <v>项</v>
      </c>
    </row>
    <row r="1163" s="4" customFormat="1" ht="35.45" customHeight="1" spans="1:7">
      <c r="A1163" s="21">
        <v>2200121</v>
      </c>
      <c r="B1163" s="23" t="s">
        <v>1030</v>
      </c>
      <c r="C1163" s="24">
        <v>0</v>
      </c>
      <c r="D1163" s="88"/>
      <c r="E1163" s="89"/>
      <c r="F1163" s="20" t="str">
        <f t="shared" si="36"/>
        <v>否</v>
      </c>
      <c r="G1163" s="6" t="str">
        <f t="shared" si="37"/>
        <v>项</v>
      </c>
    </row>
    <row r="1164" s="3" customFormat="1" ht="35.45" customHeight="1" spans="1:7">
      <c r="A1164" s="21">
        <v>2200122</v>
      </c>
      <c r="B1164" s="23" t="s">
        <v>1031</v>
      </c>
      <c r="C1164" s="24">
        <v>0</v>
      </c>
      <c r="D1164" s="88"/>
      <c r="E1164" s="89"/>
      <c r="F1164" s="22" t="str">
        <f t="shared" si="36"/>
        <v>否</v>
      </c>
      <c r="G1164" s="3" t="str">
        <f t="shared" si="37"/>
        <v>项</v>
      </c>
    </row>
    <row r="1165" s="4" customFormat="1" ht="35.45" customHeight="1" spans="1:7">
      <c r="A1165" s="21">
        <v>2200123</v>
      </c>
      <c r="B1165" s="23" t="s">
        <v>1032</v>
      </c>
      <c r="C1165" s="24">
        <v>0</v>
      </c>
      <c r="D1165" s="88"/>
      <c r="E1165" s="89"/>
      <c r="F1165" s="20" t="str">
        <f t="shared" si="36"/>
        <v>否</v>
      </c>
      <c r="G1165" s="6" t="str">
        <f t="shared" si="37"/>
        <v>项</v>
      </c>
    </row>
    <row r="1166" s="4" customFormat="1" ht="35.45" customHeight="1" spans="1:7">
      <c r="A1166" s="21">
        <v>2200124</v>
      </c>
      <c r="B1166" s="23" t="s">
        <v>1033</v>
      </c>
      <c r="C1166" s="24">
        <v>0</v>
      </c>
      <c r="D1166" s="88"/>
      <c r="E1166" s="89"/>
      <c r="F1166" s="20" t="str">
        <f t="shared" si="36"/>
        <v>否</v>
      </c>
      <c r="G1166" s="6" t="str">
        <f t="shared" si="37"/>
        <v>项</v>
      </c>
    </row>
    <row r="1167" s="4" customFormat="1" ht="35.45" customHeight="1" spans="1:7">
      <c r="A1167" s="21">
        <v>2200125</v>
      </c>
      <c r="B1167" s="23" t="s">
        <v>1034</v>
      </c>
      <c r="C1167" s="24">
        <v>0</v>
      </c>
      <c r="D1167" s="88"/>
      <c r="E1167" s="89"/>
      <c r="F1167" s="20" t="str">
        <f t="shared" si="36"/>
        <v>否</v>
      </c>
      <c r="G1167" s="6" t="str">
        <f t="shared" si="37"/>
        <v>项</v>
      </c>
    </row>
    <row r="1168" s="4" customFormat="1" ht="35.45" customHeight="1" spans="1:7">
      <c r="A1168" s="21">
        <v>2200126</v>
      </c>
      <c r="B1168" s="23" t="s">
        <v>1035</v>
      </c>
      <c r="C1168" s="24">
        <v>0</v>
      </c>
      <c r="D1168" s="88"/>
      <c r="E1168" s="89"/>
      <c r="F1168" s="20" t="str">
        <f t="shared" si="36"/>
        <v>否</v>
      </c>
      <c r="G1168" s="6" t="str">
        <f t="shared" si="37"/>
        <v>项</v>
      </c>
    </row>
    <row r="1169" s="4" customFormat="1" ht="35.45" customHeight="1" spans="1:7">
      <c r="A1169" s="21">
        <v>2200127</v>
      </c>
      <c r="B1169" s="23" t="s">
        <v>1036</v>
      </c>
      <c r="C1169" s="24">
        <v>0</v>
      </c>
      <c r="D1169" s="88"/>
      <c r="E1169" s="89"/>
      <c r="F1169" s="20" t="str">
        <f t="shared" si="36"/>
        <v>否</v>
      </c>
      <c r="G1169" s="6" t="str">
        <f t="shared" si="37"/>
        <v>项</v>
      </c>
    </row>
    <row r="1170" s="4" customFormat="1" ht="35.45" customHeight="1" spans="1:7">
      <c r="A1170" s="21">
        <v>2200128</v>
      </c>
      <c r="B1170" s="23" t="s">
        <v>1037</v>
      </c>
      <c r="C1170" s="24">
        <v>0</v>
      </c>
      <c r="D1170" s="88"/>
      <c r="E1170" s="89"/>
      <c r="F1170" s="20" t="str">
        <f t="shared" si="36"/>
        <v>否</v>
      </c>
      <c r="G1170" s="6" t="str">
        <f t="shared" si="37"/>
        <v>项</v>
      </c>
    </row>
    <row r="1171" s="4" customFormat="1" ht="35.45" customHeight="1" spans="1:7">
      <c r="A1171" s="21">
        <v>2200129</v>
      </c>
      <c r="B1171" s="23" t="s">
        <v>1038</v>
      </c>
      <c r="C1171" s="24">
        <v>0</v>
      </c>
      <c r="D1171" s="88"/>
      <c r="E1171" s="89"/>
      <c r="F1171" s="20" t="str">
        <f t="shared" si="36"/>
        <v>否</v>
      </c>
      <c r="G1171" s="6" t="str">
        <f t="shared" si="37"/>
        <v>项</v>
      </c>
    </row>
    <row r="1172" s="4" customFormat="1" ht="35.45" customHeight="1" spans="1:7">
      <c r="A1172" s="21">
        <v>2200150</v>
      </c>
      <c r="B1172" s="23" t="s">
        <v>172</v>
      </c>
      <c r="C1172" s="24">
        <v>0</v>
      </c>
      <c r="D1172" s="88"/>
      <c r="E1172" s="89"/>
      <c r="F1172" s="20" t="str">
        <f t="shared" si="36"/>
        <v>否</v>
      </c>
      <c r="G1172" s="6" t="str">
        <f t="shared" si="37"/>
        <v>项</v>
      </c>
    </row>
    <row r="1173" s="4" customFormat="1" ht="35.45" customHeight="1" spans="1:7">
      <c r="A1173" s="21">
        <v>2200199</v>
      </c>
      <c r="B1173" s="23" t="s">
        <v>1039</v>
      </c>
      <c r="C1173" s="24">
        <v>10</v>
      </c>
      <c r="D1173" s="88"/>
      <c r="E1173" s="89">
        <v>10</v>
      </c>
      <c r="F1173" s="20" t="str">
        <f t="shared" si="36"/>
        <v>是</v>
      </c>
      <c r="G1173" s="6" t="str">
        <f t="shared" si="37"/>
        <v>项</v>
      </c>
    </row>
    <row r="1174" s="4" customFormat="1" ht="35.45" customHeight="1" spans="1:7">
      <c r="A1174" s="21">
        <v>22005</v>
      </c>
      <c r="B1174" s="18" t="s">
        <v>1040</v>
      </c>
      <c r="C1174" s="19">
        <f>SUM(C1175:C1188)</f>
        <v>0</v>
      </c>
      <c r="D1174" s="86"/>
      <c r="E1174" s="87"/>
      <c r="F1174" s="20" t="str">
        <f t="shared" si="36"/>
        <v>否</v>
      </c>
      <c r="G1174" s="6" t="str">
        <f t="shared" si="37"/>
        <v>款</v>
      </c>
    </row>
    <row r="1175" s="4" customFormat="1" ht="35.45" customHeight="1" spans="1:7">
      <c r="A1175" s="21">
        <v>2200501</v>
      </c>
      <c r="B1175" s="23" t="s">
        <v>163</v>
      </c>
      <c r="C1175" s="24">
        <v>0</v>
      </c>
      <c r="D1175" s="88"/>
      <c r="E1175" s="89"/>
      <c r="F1175" s="20" t="str">
        <f t="shared" si="36"/>
        <v>否</v>
      </c>
      <c r="G1175" s="6" t="str">
        <f t="shared" si="37"/>
        <v>项</v>
      </c>
    </row>
    <row r="1176" s="4" customFormat="1" ht="35.45" customHeight="1" spans="1:7">
      <c r="A1176" s="21">
        <v>2200502</v>
      </c>
      <c r="B1176" s="23" t="s">
        <v>164</v>
      </c>
      <c r="C1176" s="24">
        <v>0</v>
      </c>
      <c r="D1176" s="88"/>
      <c r="E1176" s="89"/>
      <c r="F1176" s="20" t="str">
        <f t="shared" si="36"/>
        <v>否</v>
      </c>
      <c r="G1176" s="6" t="str">
        <f t="shared" si="37"/>
        <v>项</v>
      </c>
    </row>
    <row r="1177" s="4" customFormat="1" ht="35.45" customHeight="1" spans="1:7">
      <c r="A1177" s="21">
        <v>2200503</v>
      </c>
      <c r="B1177" s="23" t="s">
        <v>165</v>
      </c>
      <c r="C1177" s="24">
        <v>0</v>
      </c>
      <c r="D1177" s="88"/>
      <c r="E1177" s="89"/>
      <c r="F1177" s="20" t="str">
        <f t="shared" si="36"/>
        <v>否</v>
      </c>
      <c r="G1177" s="6" t="str">
        <f t="shared" si="37"/>
        <v>项</v>
      </c>
    </row>
    <row r="1178" s="4" customFormat="1" ht="35.45" customHeight="1" spans="1:7">
      <c r="A1178" s="21">
        <v>2200504</v>
      </c>
      <c r="B1178" s="23" t="s">
        <v>1041</v>
      </c>
      <c r="C1178" s="24">
        <v>0</v>
      </c>
      <c r="D1178" s="88"/>
      <c r="E1178" s="89"/>
      <c r="F1178" s="20" t="str">
        <f t="shared" si="36"/>
        <v>否</v>
      </c>
      <c r="G1178" s="6" t="str">
        <f t="shared" si="37"/>
        <v>项</v>
      </c>
    </row>
    <row r="1179" s="3" customFormat="1" ht="35.45" customHeight="1" spans="1:7">
      <c r="A1179" s="21">
        <v>2200506</v>
      </c>
      <c r="B1179" s="23" t="s">
        <v>1042</v>
      </c>
      <c r="C1179" s="24">
        <v>0</v>
      </c>
      <c r="D1179" s="88"/>
      <c r="E1179" s="89"/>
      <c r="F1179" s="22" t="str">
        <f t="shared" si="36"/>
        <v>否</v>
      </c>
      <c r="G1179" s="3" t="str">
        <f t="shared" si="37"/>
        <v>项</v>
      </c>
    </row>
    <row r="1180" s="4" customFormat="1" ht="35.45" customHeight="1" spans="1:7">
      <c r="A1180" s="21">
        <v>2200507</v>
      </c>
      <c r="B1180" s="23" t="s">
        <v>1043</v>
      </c>
      <c r="C1180" s="24">
        <v>0</v>
      </c>
      <c r="D1180" s="88"/>
      <c r="E1180" s="89"/>
      <c r="F1180" s="20" t="str">
        <f t="shared" si="36"/>
        <v>否</v>
      </c>
      <c r="G1180" s="6" t="str">
        <f t="shared" si="37"/>
        <v>项</v>
      </c>
    </row>
    <row r="1181" ht="35.45" customHeight="1" spans="1:7">
      <c r="A1181" s="21">
        <v>2200508</v>
      </c>
      <c r="B1181" s="23" t="s">
        <v>1044</v>
      </c>
      <c r="C1181" s="24">
        <v>0</v>
      </c>
      <c r="D1181" s="88"/>
      <c r="E1181" s="89"/>
      <c r="F1181" s="20" t="str">
        <f t="shared" si="36"/>
        <v>否</v>
      </c>
      <c r="G1181" s="6" t="str">
        <f t="shared" si="37"/>
        <v>项</v>
      </c>
    </row>
    <row r="1182" s="3" customFormat="1" ht="35.45" customHeight="1" spans="1:7">
      <c r="A1182" s="21">
        <v>2200509</v>
      </c>
      <c r="B1182" s="23" t="s">
        <v>1045</v>
      </c>
      <c r="C1182" s="24">
        <v>0</v>
      </c>
      <c r="D1182" s="88"/>
      <c r="E1182" s="89"/>
      <c r="F1182" s="22" t="str">
        <f t="shared" si="36"/>
        <v>否</v>
      </c>
      <c r="G1182" s="3" t="str">
        <f t="shared" si="37"/>
        <v>项</v>
      </c>
    </row>
    <row r="1183" s="4" customFormat="1" ht="35.45" customHeight="1" spans="1:7">
      <c r="A1183" s="21">
        <v>2200510</v>
      </c>
      <c r="B1183" s="23" t="s">
        <v>1046</v>
      </c>
      <c r="C1183" s="24">
        <v>0</v>
      </c>
      <c r="D1183" s="88"/>
      <c r="E1183" s="89"/>
      <c r="F1183" s="20" t="str">
        <f t="shared" si="36"/>
        <v>否</v>
      </c>
      <c r="G1183" s="6" t="str">
        <f t="shared" si="37"/>
        <v>项</v>
      </c>
    </row>
    <row r="1184" s="4" customFormat="1" ht="35.45" customHeight="1" spans="1:7">
      <c r="A1184" s="21">
        <v>2200511</v>
      </c>
      <c r="B1184" s="23" t="s">
        <v>1047</v>
      </c>
      <c r="C1184" s="24">
        <v>0</v>
      </c>
      <c r="D1184" s="88"/>
      <c r="E1184" s="89"/>
      <c r="F1184" s="20" t="str">
        <f t="shared" si="36"/>
        <v>否</v>
      </c>
      <c r="G1184" s="6" t="str">
        <f t="shared" si="37"/>
        <v>项</v>
      </c>
    </row>
    <row r="1185" s="4" customFormat="1" ht="35.45" customHeight="1" spans="1:7">
      <c r="A1185" s="21">
        <v>2200512</v>
      </c>
      <c r="B1185" s="23" t="s">
        <v>1048</v>
      </c>
      <c r="C1185" s="24">
        <v>0</v>
      </c>
      <c r="D1185" s="88"/>
      <c r="E1185" s="89"/>
      <c r="F1185" s="20" t="str">
        <f t="shared" si="36"/>
        <v>否</v>
      </c>
      <c r="G1185" s="6" t="str">
        <f t="shared" si="37"/>
        <v>项</v>
      </c>
    </row>
    <row r="1186" s="4" customFormat="1" ht="35.45" customHeight="1" spans="1:7">
      <c r="A1186" s="21">
        <v>2200513</v>
      </c>
      <c r="B1186" s="23" t="s">
        <v>1049</v>
      </c>
      <c r="C1186" s="24">
        <v>0</v>
      </c>
      <c r="D1186" s="88"/>
      <c r="E1186" s="89"/>
      <c r="F1186" s="20" t="str">
        <f t="shared" si="36"/>
        <v>否</v>
      </c>
      <c r="G1186" s="6" t="str">
        <f t="shared" si="37"/>
        <v>项</v>
      </c>
    </row>
    <row r="1187" s="4" customFormat="1" ht="35.45" customHeight="1" spans="1:7">
      <c r="A1187" s="21">
        <v>2200514</v>
      </c>
      <c r="B1187" s="23" t="s">
        <v>1050</v>
      </c>
      <c r="C1187" s="24">
        <v>0</v>
      </c>
      <c r="D1187" s="88"/>
      <c r="E1187" s="89"/>
      <c r="F1187" s="20" t="str">
        <f t="shared" si="36"/>
        <v>否</v>
      </c>
      <c r="G1187" s="6" t="str">
        <f t="shared" si="37"/>
        <v>项</v>
      </c>
    </row>
    <row r="1188" s="4" customFormat="1" ht="35.45" customHeight="1" spans="1:7">
      <c r="A1188" s="21">
        <v>2200599</v>
      </c>
      <c r="B1188" s="23" t="s">
        <v>1051</v>
      </c>
      <c r="C1188" s="24">
        <v>0</v>
      </c>
      <c r="D1188" s="88"/>
      <c r="E1188" s="89"/>
      <c r="F1188" s="20" t="str">
        <f t="shared" si="36"/>
        <v>否</v>
      </c>
      <c r="G1188" s="6" t="str">
        <f t="shared" si="37"/>
        <v>项</v>
      </c>
    </row>
    <row r="1189" s="4" customFormat="1" ht="35.45" customHeight="1" spans="1:7">
      <c r="A1189" s="21">
        <v>22099</v>
      </c>
      <c r="B1189" s="18" t="s">
        <v>1052</v>
      </c>
      <c r="C1189" s="19">
        <f>SUM(C1190)</f>
        <v>0</v>
      </c>
      <c r="D1189" s="86"/>
      <c r="E1189" s="87"/>
      <c r="F1189" s="20" t="str">
        <f t="shared" si="36"/>
        <v>否</v>
      </c>
      <c r="G1189" s="6" t="str">
        <f t="shared" si="37"/>
        <v>款</v>
      </c>
    </row>
    <row r="1190" s="4" customFormat="1" ht="35.45" customHeight="1" spans="1:7">
      <c r="A1190" s="21">
        <v>2209999</v>
      </c>
      <c r="B1190" s="23" t="s">
        <v>1053</v>
      </c>
      <c r="C1190" s="24">
        <v>0</v>
      </c>
      <c r="D1190" s="88"/>
      <c r="E1190" s="89"/>
      <c r="F1190" s="20" t="str">
        <f t="shared" si="36"/>
        <v>否</v>
      </c>
      <c r="G1190" s="6" t="str">
        <f t="shared" si="37"/>
        <v>项</v>
      </c>
    </row>
    <row r="1191" s="4" customFormat="1" ht="35.45" customHeight="1" spans="1:7">
      <c r="A1191" s="17">
        <v>221</v>
      </c>
      <c r="B1191" s="18" t="s">
        <v>122</v>
      </c>
      <c r="C1191" s="19">
        <f>SUM(C1192,C1203,C1207)</f>
        <v>1042</v>
      </c>
      <c r="D1191" s="19">
        <f>SUM(D1192,D1203,D1207)</f>
        <v>795</v>
      </c>
      <c r="E1191" s="19">
        <f>SUM(E1192,E1203,E1207)</f>
        <v>1837</v>
      </c>
      <c r="F1191" s="20" t="str">
        <f t="shared" si="36"/>
        <v>是</v>
      </c>
      <c r="G1191" s="6" t="str">
        <f t="shared" si="37"/>
        <v>类</v>
      </c>
    </row>
    <row r="1192" s="4" customFormat="1" ht="35.45" customHeight="1" spans="1:7">
      <c r="A1192" s="17">
        <v>22101</v>
      </c>
      <c r="B1192" s="18" t="s">
        <v>1054</v>
      </c>
      <c r="C1192" s="19">
        <f>SUM(C1193:C1202)</f>
        <v>1000</v>
      </c>
      <c r="D1192" s="86">
        <v>787</v>
      </c>
      <c r="E1192" s="87">
        <v>1787</v>
      </c>
      <c r="F1192" s="20" t="str">
        <f t="shared" si="36"/>
        <v>是</v>
      </c>
      <c r="G1192" s="6" t="str">
        <f t="shared" si="37"/>
        <v>款</v>
      </c>
    </row>
    <row r="1193" s="3" customFormat="1" ht="35.45" customHeight="1" spans="1:7">
      <c r="A1193" s="21">
        <v>2210101</v>
      </c>
      <c r="B1193" s="23" t="s">
        <v>1055</v>
      </c>
      <c r="C1193" s="24">
        <v>0</v>
      </c>
      <c r="D1193" s="88"/>
      <c r="E1193" s="89"/>
      <c r="F1193" s="22" t="str">
        <f t="shared" si="36"/>
        <v>否</v>
      </c>
      <c r="G1193" s="3" t="str">
        <f t="shared" si="37"/>
        <v>项</v>
      </c>
    </row>
    <row r="1194" s="4" customFormat="1" ht="35.45" customHeight="1" spans="1:7">
      <c r="A1194" s="21">
        <v>2210102</v>
      </c>
      <c r="B1194" s="23" t="s">
        <v>1056</v>
      </c>
      <c r="C1194" s="24">
        <v>0</v>
      </c>
      <c r="D1194" s="88"/>
      <c r="E1194" s="89"/>
      <c r="F1194" s="20" t="str">
        <f t="shared" si="36"/>
        <v>否</v>
      </c>
      <c r="G1194" s="6" t="str">
        <f t="shared" si="37"/>
        <v>项</v>
      </c>
    </row>
    <row r="1195" s="4" customFormat="1" ht="35.45" customHeight="1" spans="1:7">
      <c r="A1195" s="21">
        <v>2210103</v>
      </c>
      <c r="B1195" s="23" t="s">
        <v>1057</v>
      </c>
      <c r="C1195" s="24">
        <v>1000</v>
      </c>
      <c r="D1195" s="88"/>
      <c r="E1195" s="89">
        <v>1000</v>
      </c>
      <c r="F1195" s="20" t="str">
        <f t="shared" si="36"/>
        <v>是</v>
      </c>
      <c r="G1195" s="6" t="str">
        <f t="shared" si="37"/>
        <v>项</v>
      </c>
    </row>
    <row r="1196" s="4" customFormat="1" ht="35.45" customHeight="1" spans="1:7">
      <c r="A1196" s="21">
        <v>2210104</v>
      </c>
      <c r="B1196" s="23" t="s">
        <v>1058</v>
      </c>
      <c r="C1196" s="24">
        <v>0</v>
      </c>
      <c r="D1196" s="88"/>
      <c r="E1196" s="89"/>
      <c r="F1196" s="20" t="str">
        <f t="shared" si="36"/>
        <v>否</v>
      </c>
      <c r="G1196" s="6" t="str">
        <f t="shared" si="37"/>
        <v>项</v>
      </c>
    </row>
    <row r="1197" s="3" customFormat="1" ht="35.45" customHeight="1" spans="1:7">
      <c r="A1197" s="21">
        <v>2210105</v>
      </c>
      <c r="B1197" s="23" t="s">
        <v>1059</v>
      </c>
      <c r="C1197" s="24">
        <v>0</v>
      </c>
      <c r="D1197" s="88"/>
      <c r="E1197" s="89"/>
      <c r="F1197" s="22" t="str">
        <f t="shared" si="36"/>
        <v>否</v>
      </c>
      <c r="G1197" s="3" t="str">
        <f t="shared" si="37"/>
        <v>项</v>
      </c>
    </row>
    <row r="1198" s="4" customFormat="1" ht="35.45" customHeight="1" spans="1:7">
      <c r="A1198" s="21">
        <v>2210106</v>
      </c>
      <c r="B1198" s="23" t="s">
        <v>1060</v>
      </c>
      <c r="C1198" s="24">
        <v>0</v>
      </c>
      <c r="D1198" s="88"/>
      <c r="E1198" s="89"/>
      <c r="F1198" s="20" t="str">
        <f t="shared" si="36"/>
        <v>否</v>
      </c>
      <c r="G1198" s="6" t="str">
        <f t="shared" si="37"/>
        <v>项</v>
      </c>
    </row>
    <row r="1199" s="4" customFormat="1" ht="35.45" customHeight="1" spans="1:7">
      <c r="A1199" s="21">
        <v>2210107</v>
      </c>
      <c r="B1199" s="23" t="s">
        <v>1061</v>
      </c>
      <c r="C1199" s="24">
        <v>0</v>
      </c>
      <c r="D1199" s="88"/>
      <c r="E1199" s="89"/>
      <c r="F1199" s="20" t="str">
        <f t="shared" si="36"/>
        <v>否</v>
      </c>
      <c r="G1199" s="6" t="str">
        <f t="shared" si="37"/>
        <v>项</v>
      </c>
    </row>
    <row r="1200" s="4" customFormat="1" ht="35.45" customHeight="1" spans="1:7">
      <c r="A1200" s="21">
        <v>2210108</v>
      </c>
      <c r="B1200" s="23" t="s">
        <v>1062</v>
      </c>
      <c r="C1200" s="24">
        <v>0</v>
      </c>
      <c r="D1200" s="88"/>
      <c r="E1200" s="89"/>
      <c r="F1200" s="20" t="str">
        <f t="shared" si="36"/>
        <v>否</v>
      </c>
      <c r="G1200" s="6" t="str">
        <f t="shared" si="37"/>
        <v>项</v>
      </c>
    </row>
    <row r="1201" ht="35.45" customHeight="1" spans="1:7">
      <c r="A1201" s="21">
        <v>2210109</v>
      </c>
      <c r="B1201" s="23" t="s">
        <v>1063</v>
      </c>
      <c r="C1201" s="24">
        <v>0</v>
      </c>
      <c r="D1201" s="88"/>
      <c r="E1201" s="89"/>
      <c r="F1201" s="20" t="str">
        <f t="shared" si="36"/>
        <v>否</v>
      </c>
      <c r="G1201" s="6" t="str">
        <f t="shared" si="37"/>
        <v>项</v>
      </c>
    </row>
    <row r="1202" s="3" customFormat="1" ht="35.45" customHeight="1" spans="1:7">
      <c r="A1202" s="21">
        <v>2210199</v>
      </c>
      <c r="B1202" s="23" t="s">
        <v>1064</v>
      </c>
      <c r="C1202" s="24">
        <v>0</v>
      </c>
      <c r="D1202" s="88">
        <v>787</v>
      </c>
      <c r="E1202" s="89">
        <v>787</v>
      </c>
      <c r="F1202" s="22" t="str">
        <f t="shared" si="36"/>
        <v>否</v>
      </c>
      <c r="G1202" s="3" t="str">
        <f t="shared" si="37"/>
        <v>项</v>
      </c>
    </row>
    <row r="1203" s="4" customFormat="1" ht="35.45" customHeight="1" spans="1:7">
      <c r="A1203" s="17">
        <v>22102</v>
      </c>
      <c r="B1203" s="18" t="s">
        <v>1065</v>
      </c>
      <c r="C1203" s="19">
        <f>SUM(C1204:C1206)</f>
        <v>42</v>
      </c>
      <c r="D1203" s="86">
        <v>8</v>
      </c>
      <c r="E1203" s="87">
        <v>50</v>
      </c>
      <c r="F1203" s="20" t="str">
        <f t="shared" si="36"/>
        <v>是</v>
      </c>
      <c r="G1203" s="6" t="str">
        <f t="shared" si="37"/>
        <v>款</v>
      </c>
    </row>
    <row r="1204" s="4" customFormat="1" ht="35.45" customHeight="1" spans="1:7">
      <c r="A1204" s="21">
        <v>2210201</v>
      </c>
      <c r="B1204" s="23" t="s">
        <v>1066</v>
      </c>
      <c r="C1204" s="24">
        <v>40</v>
      </c>
      <c r="D1204" s="88">
        <v>8</v>
      </c>
      <c r="E1204" s="89">
        <v>48</v>
      </c>
      <c r="F1204" s="20" t="str">
        <f t="shared" si="36"/>
        <v>是</v>
      </c>
      <c r="G1204" s="6" t="str">
        <f t="shared" si="37"/>
        <v>项</v>
      </c>
    </row>
    <row r="1205" s="4" customFormat="1" ht="35.45" customHeight="1" spans="1:7">
      <c r="A1205" s="21">
        <v>2210202</v>
      </c>
      <c r="B1205" s="23" t="s">
        <v>1067</v>
      </c>
      <c r="C1205" s="24">
        <v>0</v>
      </c>
      <c r="D1205" s="88"/>
      <c r="E1205" s="89"/>
      <c r="F1205" s="20" t="str">
        <f t="shared" si="36"/>
        <v>否</v>
      </c>
      <c r="G1205" s="6" t="str">
        <f t="shared" si="37"/>
        <v>项</v>
      </c>
    </row>
    <row r="1206" s="4" customFormat="1" ht="35.45" customHeight="1" spans="1:7">
      <c r="A1206" s="21">
        <v>2210203</v>
      </c>
      <c r="B1206" s="23" t="s">
        <v>1068</v>
      </c>
      <c r="C1206" s="24">
        <v>2</v>
      </c>
      <c r="D1206" s="88"/>
      <c r="E1206" s="89">
        <v>2</v>
      </c>
      <c r="F1206" s="20" t="str">
        <f t="shared" si="36"/>
        <v>是</v>
      </c>
      <c r="G1206" s="6" t="str">
        <f t="shared" si="37"/>
        <v>项</v>
      </c>
    </row>
    <row r="1207" s="4" customFormat="1" ht="35.45" customHeight="1" spans="1:7">
      <c r="A1207" s="17">
        <v>22103</v>
      </c>
      <c r="B1207" s="18" t="s">
        <v>1069</v>
      </c>
      <c r="C1207" s="19">
        <f>SUM(C1208:C1210)</f>
        <v>0</v>
      </c>
      <c r="D1207" s="86"/>
      <c r="E1207" s="87"/>
      <c r="F1207" s="20" t="str">
        <f t="shared" si="36"/>
        <v>否</v>
      </c>
      <c r="G1207" s="6" t="str">
        <f t="shared" si="37"/>
        <v>款</v>
      </c>
    </row>
    <row r="1208" s="4" customFormat="1" ht="35.45" customHeight="1" spans="1:7">
      <c r="A1208" s="21">
        <v>2210301</v>
      </c>
      <c r="B1208" s="23" t="s">
        <v>1070</v>
      </c>
      <c r="C1208" s="24">
        <v>0</v>
      </c>
      <c r="D1208" s="88"/>
      <c r="E1208" s="89"/>
      <c r="F1208" s="20" t="str">
        <f t="shared" si="36"/>
        <v>否</v>
      </c>
      <c r="G1208" s="6" t="str">
        <f t="shared" si="37"/>
        <v>项</v>
      </c>
    </row>
    <row r="1209" s="4" customFormat="1" ht="35.45" customHeight="1" spans="1:7">
      <c r="A1209" s="21">
        <v>2210302</v>
      </c>
      <c r="B1209" s="23" t="s">
        <v>1071</v>
      </c>
      <c r="C1209" s="24">
        <v>0</v>
      </c>
      <c r="D1209" s="88"/>
      <c r="E1209" s="89"/>
      <c r="F1209" s="20" t="str">
        <f t="shared" si="36"/>
        <v>否</v>
      </c>
      <c r="G1209" s="6" t="str">
        <f t="shared" si="37"/>
        <v>项</v>
      </c>
    </row>
    <row r="1210" s="4" customFormat="1" ht="35.45" customHeight="1" spans="1:7">
      <c r="A1210" s="21">
        <v>2210399</v>
      </c>
      <c r="B1210" s="23" t="s">
        <v>1072</v>
      </c>
      <c r="C1210" s="24">
        <v>0</v>
      </c>
      <c r="D1210" s="88"/>
      <c r="E1210" s="89"/>
      <c r="F1210" s="20" t="str">
        <f t="shared" si="36"/>
        <v>否</v>
      </c>
      <c r="G1210" s="6" t="str">
        <f t="shared" si="37"/>
        <v>项</v>
      </c>
    </row>
    <row r="1211" s="4" customFormat="1" ht="35.45" customHeight="1" spans="1:7">
      <c r="A1211" s="17">
        <v>222</v>
      </c>
      <c r="B1211" s="18" t="s">
        <v>124</v>
      </c>
      <c r="C1211" s="19">
        <f>SUM(C1212,C1230,C1244,C1250,C1256,)</f>
        <v>0</v>
      </c>
      <c r="D1211" s="86"/>
      <c r="E1211" s="87"/>
      <c r="F1211" s="20" t="str">
        <f t="shared" si="36"/>
        <v>是</v>
      </c>
      <c r="G1211" s="6" t="str">
        <f t="shared" si="37"/>
        <v>类</v>
      </c>
    </row>
    <row r="1212" s="4" customFormat="1" ht="35.45" customHeight="1" spans="1:7">
      <c r="A1212" s="17">
        <v>22201</v>
      </c>
      <c r="B1212" s="18" t="s">
        <v>1073</v>
      </c>
      <c r="C1212" s="19">
        <f>SUM(C1213:C1229)</f>
        <v>0</v>
      </c>
      <c r="D1212" s="86"/>
      <c r="E1212" s="87"/>
      <c r="F1212" s="20" t="str">
        <f t="shared" si="36"/>
        <v>否</v>
      </c>
      <c r="G1212" s="6" t="str">
        <f t="shared" si="37"/>
        <v>款</v>
      </c>
    </row>
    <row r="1213" s="4" customFormat="1" ht="35.45" customHeight="1" spans="1:7">
      <c r="A1213" s="21">
        <v>2220101</v>
      </c>
      <c r="B1213" s="23" t="s">
        <v>163</v>
      </c>
      <c r="C1213" s="24">
        <v>0</v>
      </c>
      <c r="D1213" s="88"/>
      <c r="E1213" s="89"/>
      <c r="F1213" s="20" t="str">
        <f t="shared" si="36"/>
        <v>否</v>
      </c>
      <c r="G1213" s="6" t="str">
        <f t="shared" si="37"/>
        <v>项</v>
      </c>
    </row>
    <row r="1214" s="4" customFormat="1" ht="35.45" customHeight="1" spans="1:7">
      <c r="A1214" s="21">
        <v>2220102</v>
      </c>
      <c r="B1214" s="23" t="s">
        <v>164</v>
      </c>
      <c r="C1214" s="24">
        <v>0</v>
      </c>
      <c r="D1214" s="88"/>
      <c r="E1214" s="89"/>
      <c r="F1214" s="20" t="str">
        <f t="shared" si="36"/>
        <v>否</v>
      </c>
      <c r="G1214" s="6" t="str">
        <f t="shared" si="37"/>
        <v>项</v>
      </c>
    </row>
    <row r="1215" s="4" customFormat="1" ht="35.45" customHeight="1" spans="1:7">
      <c r="A1215" s="21">
        <v>2220103</v>
      </c>
      <c r="B1215" s="23" t="s">
        <v>165</v>
      </c>
      <c r="C1215" s="24">
        <v>0</v>
      </c>
      <c r="D1215" s="88"/>
      <c r="E1215" s="89"/>
      <c r="F1215" s="20" t="str">
        <f t="shared" si="36"/>
        <v>否</v>
      </c>
      <c r="G1215" s="6" t="str">
        <f t="shared" si="37"/>
        <v>项</v>
      </c>
    </row>
    <row r="1216" s="4" customFormat="1" ht="35.45" customHeight="1" spans="1:7">
      <c r="A1216" s="21">
        <v>2220104</v>
      </c>
      <c r="B1216" s="23" t="s">
        <v>1074</v>
      </c>
      <c r="C1216" s="24">
        <v>0</v>
      </c>
      <c r="D1216" s="88"/>
      <c r="E1216" s="89"/>
      <c r="F1216" s="20" t="str">
        <f t="shared" si="36"/>
        <v>否</v>
      </c>
      <c r="G1216" s="6" t="str">
        <f t="shared" si="37"/>
        <v>项</v>
      </c>
    </row>
    <row r="1217" s="4" customFormat="1" ht="35.45" customHeight="1" spans="1:7">
      <c r="A1217" s="21">
        <v>2220105</v>
      </c>
      <c r="B1217" s="23" t="s">
        <v>1075</v>
      </c>
      <c r="C1217" s="24">
        <v>0</v>
      </c>
      <c r="D1217" s="88"/>
      <c r="E1217" s="89"/>
      <c r="F1217" s="20" t="str">
        <f t="shared" si="36"/>
        <v>否</v>
      </c>
      <c r="G1217" s="6" t="str">
        <f t="shared" si="37"/>
        <v>项</v>
      </c>
    </row>
    <row r="1218" s="4" customFormat="1" ht="35.45" customHeight="1" spans="1:7">
      <c r="A1218" s="21">
        <v>2220106</v>
      </c>
      <c r="B1218" s="23" t="s">
        <v>1076</v>
      </c>
      <c r="C1218" s="24">
        <v>0</v>
      </c>
      <c r="D1218" s="88"/>
      <c r="E1218" s="89"/>
      <c r="F1218" s="20" t="str">
        <f t="shared" si="36"/>
        <v>否</v>
      </c>
      <c r="G1218" s="6" t="str">
        <f t="shared" si="37"/>
        <v>项</v>
      </c>
    </row>
    <row r="1219" s="4" customFormat="1" ht="35.45" customHeight="1" spans="1:7">
      <c r="A1219" s="21">
        <v>2220107</v>
      </c>
      <c r="B1219" s="23" t="s">
        <v>1077</v>
      </c>
      <c r="C1219" s="24">
        <v>0</v>
      </c>
      <c r="D1219" s="88"/>
      <c r="E1219" s="89"/>
      <c r="F1219" s="20" t="str">
        <f t="shared" si="36"/>
        <v>否</v>
      </c>
      <c r="G1219" s="6" t="str">
        <f t="shared" si="37"/>
        <v>项</v>
      </c>
    </row>
    <row r="1220" s="3" customFormat="1" ht="35.45" customHeight="1" spans="1:7">
      <c r="A1220" s="21">
        <v>2220112</v>
      </c>
      <c r="B1220" s="23" t="s">
        <v>1078</v>
      </c>
      <c r="C1220" s="24">
        <v>0</v>
      </c>
      <c r="D1220" s="88"/>
      <c r="E1220" s="89"/>
      <c r="F1220" s="22" t="str">
        <f t="shared" ref="F1220:F1283" si="38">IF(LEN(A1220)=3,"是",IF(B1220&lt;&gt;"",IF(SUM(C1220:C1220)&lt;&gt;0,"是","否"),"是"))</f>
        <v>否</v>
      </c>
      <c r="G1220" s="3" t="str">
        <f t="shared" ref="G1220:G1283" si="39">IF(LEN(A1220)=3,"类",IF(LEN(A1220)=5,"款","项"))</f>
        <v>项</v>
      </c>
    </row>
    <row r="1221" s="4" customFormat="1" ht="35.45" customHeight="1" spans="1:7">
      <c r="A1221" s="21">
        <v>2220113</v>
      </c>
      <c r="B1221" s="23" t="s">
        <v>1079</v>
      </c>
      <c r="C1221" s="24">
        <v>0</v>
      </c>
      <c r="D1221" s="88"/>
      <c r="E1221" s="89"/>
      <c r="F1221" s="20" t="str">
        <f t="shared" si="38"/>
        <v>否</v>
      </c>
      <c r="G1221" s="6" t="str">
        <f t="shared" si="39"/>
        <v>项</v>
      </c>
    </row>
    <row r="1222" s="4" customFormat="1" ht="35.45" customHeight="1" spans="1:7">
      <c r="A1222" s="21">
        <v>2220114</v>
      </c>
      <c r="B1222" s="23" t="s">
        <v>1080</v>
      </c>
      <c r="C1222" s="24">
        <v>0</v>
      </c>
      <c r="D1222" s="88"/>
      <c r="E1222" s="89"/>
      <c r="F1222" s="20" t="str">
        <f t="shared" si="38"/>
        <v>否</v>
      </c>
      <c r="G1222" s="6" t="str">
        <f t="shared" si="39"/>
        <v>项</v>
      </c>
    </row>
    <row r="1223" s="4" customFormat="1" ht="35.45" customHeight="1" spans="1:7">
      <c r="A1223" s="21">
        <v>2220115</v>
      </c>
      <c r="B1223" s="23" t="s">
        <v>1081</v>
      </c>
      <c r="C1223" s="24">
        <v>0</v>
      </c>
      <c r="D1223" s="88"/>
      <c r="E1223" s="89"/>
      <c r="F1223" s="20" t="str">
        <f t="shared" si="38"/>
        <v>否</v>
      </c>
      <c r="G1223" s="6" t="str">
        <f t="shared" si="39"/>
        <v>项</v>
      </c>
    </row>
    <row r="1224" s="4" customFormat="1" ht="35.45" customHeight="1" spans="1:7">
      <c r="A1224" s="21">
        <v>2220118</v>
      </c>
      <c r="B1224" s="23" t="s">
        <v>1082</v>
      </c>
      <c r="C1224" s="24">
        <v>0</v>
      </c>
      <c r="D1224" s="88"/>
      <c r="E1224" s="89"/>
      <c r="F1224" s="20" t="str">
        <f t="shared" si="38"/>
        <v>否</v>
      </c>
      <c r="G1224" s="6" t="str">
        <f t="shared" si="39"/>
        <v>项</v>
      </c>
    </row>
    <row r="1225" s="4" customFormat="1" ht="35.45" customHeight="1" spans="1:7">
      <c r="A1225" s="21">
        <v>2220119</v>
      </c>
      <c r="B1225" s="23" t="s">
        <v>1083</v>
      </c>
      <c r="C1225" s="24">
        <v>0</v>
      </c>
      <c r="D1225" s="88"/>
      <c r="E1225" s="89"/>
      <c r="F1225" s="20" t="str">
        <f t="shared" si="38"/>
        <v>否</v>
      </c>
      <c r="G1225" s="6" t="str">
        <f t="shared" si="39"/>
        <v>项</v>
      </c>
    </row>
    <row r="1226" s="4" customFormat="1" ht="35.45" customHeight="1" spans="1:7">
      <c r="A1226" s="21">
        <v>2220120</v>
      </c>
      <c r="B1226" s="23" t="s">
        <v>1084</v>
      </c>
      <c r="C1226" s="24">
        <v>0</v>
      </c>
      <c r="D1226" s="88"/>
      <c r="E1226" s="89"/>
      <c r="F1226" s="20" t="str">
        <f t="shared" si="38"/>
        <v>否</v>
      </c>
      <c r="G1226" s="6" t="str">
        <f t="shared" si="39"/>
        <v>项</v>
      </c>
    </row>
    <row r="1227" s="4" customFormat="1" ht="35.45" customHeight="1" spans="1:7">
      <c r="A1227" s="21">
        <v>2220121</v>
      </c>
      <c r="B1227" s="23" t="s">
        <v>1085</v>
      </c>
      <c r="C1227" s="24">
        <v>0</v>
      </c>
      <c r="D1227" s="88"/>
      <c r="E1227" s="89"/>
      <c r="F1227" s="20" t="str">
        <f t="shared" si="38"/>
        <v>否</v>
      </c>
      <c r="G1227" s="6" t="str">
        <f t="shared" si="39"/>
        <v>项</v>
      </c>
    </row>
    <row r="1228" s="4" customFormat="1" ht="35.45" customHeight="1" spans="1:7">
      <c r="A1228" s="21">
        <v>2220150</v>
      </c>
      <c r="B1228" s="23" t="s">
        <v>172</v>
      </c>
      <c r="C1228" s="24">
        <v>0</v>
      </c>
      <c r="D1228" s="88"/>
      <c r="E1228" s="89"/>
      <c r="F1228" s="20" t="str">
        <f t="shared" si="38"/>
        <v>否</v>
      </c>
      <c r="G1228" s="6" t="str">
        <f t="shared" si="39"/>
        <v>项</v>
      </c>
    </row>
    <row r="1229" s="4" customFormat="1" ht="35.45" customHeight="1" spans="1:7">
      <c r="A1229" s="21">
        <v>2220199</v>
      </c>
      <c r="B1229" s="23" t="s">
        <v>1086</v>
      </c>
      <c r="C1229" s="24">
        <v>0</v>
      </c>
      <c r="D1229" s="88"/>
      <c r="E1229" s="89"/>
      <c r="F1229" s="20" t="str">
        <f t="shared" si="38"/>
        <v>否</v>
      </c>
      <c r="G1229" s="6" t="str">
        <f t="shared" si="39"/>
        <v>项</v>
      </c>
    </row>
    <row r="1230" s="4" customFormat="1" ht="35.45" customHeight="1" spans="1:7">
      <c r="A1230" s="17">
        <v>22202</v>
      </c>
      <c r="B1230" s="18" t="s">
        <v>1087</v>
      </c>
      <c r="C1230" s="19">
        <f>SUM(C1231:C1243)</f>
        <v>0</v>
      </c>
      <c r="D1230" s="86"/>
      <c r="E1230" s="87"/>
      <c r="F1230" s="20" t="str">
        <f t="shared" si="38"/>
        <v>否</v>
      </c>
      <c r="G1230" s="6" t="str">
        <f t="shared" si="39"/>
        <v>款</v>
      </c>
    </row>
    <row r="1231" s="4" customFormat="1" ht="35.45" customHeight="1" spans="1:7">
      <c r="A1231" s="21">
        <v>2220201</v>
      </c>
      <c r="B1231" s="23" t="s">
        <v>163</v>
      </c>
      <c r="C1231" s="24">
        <v>0</v>
      </c>
      <c r="D1231" s="88"/>
      <c r="E1231" s="89"/>
      <c r="F1231" s="20" t="str">
        <f t="shared" si="38"/>
        <v>否</v>
      </c>
      <c r="G1231" s="6" t="str">
        <f t="shared" si="39"/>
        <v>项</v>
      </c>
    </row>
    <row r="1232" s="4" customFormat="1" ht="35.45" customHeight="1" spans="1:7">
      <c r="A1232" s="21">
        <v>2220202</v>
      </c>
      <c r="B1232" s="23" t="s">
        <v>164</v>
      </c>
      <c r="C1232" s="24">
        <v>0</v>
      </c>
      <c r="D1232" s="88"/>
      <c r="E1232" s="89"/>
      <c r="F1232" s="20" t="str">
        <f t="shared" si="38"/>
        <v>否</v>
      </c>
      <c r="G1232" s="6" t="str">
        <f t="shared" si="39"/>
        <v>项</v>
      </c>
    </row>
    <row r="1233" s="4" customFormat="1" ht="35.45" customHeight="1" spans="1:7">
      <c r="A1233" s="21">
        <v>2220203</v>
      </c>
      <c r="B1233" s="23" t="s">
        <v>165</v>
      </c>
      <c r="C1233" s="24">
        <v>0</v>
      </c>
      <c r="D1233" s="88"/>
      <c r="E1233" s="89"/>
      <c r="F1233" s="20" t="str">
        <f t="shared" si="38"/>
        <v>否</v>
      </c>
      <c r="G1233" s="6" t="str">
        <f t="shared" si="39"/>
        <v>项</v>
      </c>
    </row>
    <row r="1234" s="3" customFormat="1" ht="35.45" customHeight="1" spans="1:7">
      <c r="A1234" s="21">
        <v>2220204</v>
      </c>
      <c r="B1234" s="23" t="s">
        <v>1088</v>
      </c>
      <c r="C1234" s="24">
        <v>0</v>
      </c>
      <c r="D1234" s="88"/>
      <c r="E1234" s="89"/>
      <c r="F1234" s="22" t="str">
        <f t="shared" si="38"/>
        <v>否</v>
      </c>
      <c r="G1234" s="3" t="str">
        <f t="shared" si="39"/>
        <v>项</v>
      </c>
    </row>
    <row r="1235" s="4" customFormat="1" ht="35.45" customHeight="1" spans="1:7">
      <c r="A1235" s="21">
        <v>2220205</v>
      </c>
      <c r="B1235" s="23" t="s">
        <v>1089</v>
      </c>
      <c r="C1235" s="24">
        <v>0</v>
      </c>
      <c r="D1235" s="88"/>
      <c r="E1235" s="89"/>
      <c r="F1235" s="20" t="str">
        <f t="shared" si="38"/>
        <v>否</v>
      </c>
      <c r="G1235" s="6" t="str">
        <f t="shared" si="39"/>
        <v>项</v>
      </c>
    </row>
    <row r="1236" s="4" customFormat="1" ht="35.45" customHeight="1" spans="1:7">
      <c r="A1236" s="21">
        <v>2220206</v>
      </c>
      <c r="B1236" s="23" t="s">
        <v>1090</v>
      </c>
      <c r="C1236" s="24">
        <v>0</v>
      </c>
      <c r="D1236" s="88"/>
      <c r="E1236" s="89"/>
      <c r="F1236" s="20" t="str">
        <f t="shared" si="38"/>
        <v>否</v>
      </c>
      <c r="G1236" s="6" t="str">
        <f t="shared" si="39"/>
        <v>项</v>
      </c>
    </row>
    <row r="1237" s="4" customFormat="1" ht="35.45" customHeight="1" spans="1:7">
      <c r="A1237" s="21">
        <v>2220207</v>
      </c>
      <c r="B1237" s="23" t="s">
        <v>1091</v>
      </c>
      <c r="C1237" s="24">
        <v>0</v>
      </c>
      <c r="D1237" s="88"/>
      <c r="E1237" s="89"/>
      <c r="F1237" s="20" t="str">
        <f t="shared" si="38"/>
        <v>否</v>
      </c>
      <c r="G1237" s="6" t="str">
        <f t="shared" si="39"/>
        <v>项</v>
      </c>
    </row>
    <row r="1238" s="4" customFormat="1" ht="35.45" customHeight="1" spans="1:7">
      <c r="A1238" s="21">
        <v>2220209</v>
      </c>
      <c r="B1238" s="23" t="s">
        <v>1092</v>
      </c>
      <c r="C1238" s="24">
        <v>0</v>
      </c>
      <c r="D1238" s="88"/>
      <c r="E1238" s="89"/>
      <c r="F1238" s="20" t="str">
        <f t="shared" si="38"/>
        <v>否</v>
      </c>
      <c r="G1238" s="6" t="str">
        <f t="shared" si="39"/>
        <v>项</v>
      </c>
    </row>
    <row r="1239" s="4" customFormat="1" ht="35.45" customHeight="1" spans="1:7">
      <c r="A1239" s="21">
        <v>2220210</v>
      </c>
      <c r="B1239" s="23" t="s">
        <v>1093</v>
      </c>
      <c r="C1239" s="24">
        <v>0</v>
      </c>
      <c r="D1239" s="88"/>
      <c r="E1239" s="89"/>
      <c r="F1239" s="20" t="str">
        <f t="shared" si="38"/>
        <v>否</v>
      </c>
      <c r="G1239" s="6" t="str">
        <f t="shared" si="39"/>
        <v>项</v>
      </c>
    </row>
    <row r="1240" s="3" customFormat="1" ht="35.45" customHeight="1" spans="1:7">
      <c r="A1240" s="21">
        <v>2220211</v>
      </c>
      <c r="B1240" s="23" t="s">
        <v>1094</v>
      </c>
      <c r="C1240" s="24">
        <v>0</v>
      </c>
      <c r="D1240" s="88"/>
      <c r="E1240" s="89"/>
      <c r="F1240" s="22" t="str">
        <f t="shared" si="38"/>
        <v>否</v>
      </c>
      <c r="G1240" s="3" t="str">
        <f t="shared" si="39"/>
        <v>项</v>
      </c>
    </row>
    <row r="1241" s="4" customFormat="1" ht="35.45" customHeight="1" spans="1:7">
      <c r="A1241" s="21">
        <v>2220212</v>
      </c>
      <c r="B1241" s="23" t="s">
        <v>1095</v>
      </c>
      <c r="C1241" s="24">
        <v>0</v>
      </c>
      <c r="D1241" s="88"/>
      <c r="E1241" s="89"/>
      <c r="F1241" s="20" t="str">
        <f t="shared" si="38"/>
        <v>否</v>
      </c>
      <c r="G1241" s="6" t="str">
        <f t="shared" si="39"/>
        <v>项</v>
      </c>
    </row>
    <row r="1242" s="4" customFormat="1" ht="35.45" customHeight="1" spans="1:7">
      <c r="A1242" s="21">
        <v>2220250</v>
      </c>
      <c r="B1242" s="23" t="s">
        <v>172</v>
      </c>
      <c r="C1242" s="24">
        <v>0</v>
      </c>
      <c r="D1242" s="88"/>
      <c r="E1242" s="89"/>
      <c r="F1242" s="20" t="str">
        <f t="shared" si="38"/>
        <v>否</v>
      </c>
      <c r="G1242" s="6" t="str">
        <f t="shared" si="39"/>
        <v>项</v>
      </c>
    </row>
    <row r="1243" s="4" customFormat="1" ht="35.45" customHeight="1" spans="1:7">
      <c r="A1243" s="21">
        <v>2220299</v>
      </c>
      <c r="B1243" s="23" t="s">
        <v>1096</v>
      </c>
      <c r="C1243" s="24">
        <v>0</v>
      </c>
      <c r="D1243" s="88"/>
      <c r="E1243" s="89"/>
      <c r="F1243" s="20" t="str">
        <f t="shared" si="38"/>
        <v>否</v>
      </c>
      <c r="G1243" s="6" t="str">
        <f t="shared" si="39"/>
        <v>项</v>
      </c>
    </row>
    <row r="1244" s="4" customFormat="1" ht="35.45" customHeight="1" spans="1:7">
      <c r="A1244" s="17">
        <v>22203</v>
      </c>
      <c r="B1244" s="18" t="s">
        <v>1097</v>
      </c>
      <c r="C1244" s="19">
        <f>SUM(C1245:C1249)</f>
        <v>0</v>
      </c>
      <c r="D1244" s="86"/>
      <c r="E1244" s="87"/>
      <c r="F1244" s="20" t="str">
        <f t="shared" si="38"/>
        <v>否</v>
      </c>
      <c r="G1244" s="6" t="str">
        <f t="shared" si="39"/>
        <v>款</v>
      </c>
    </row>
    <row r="1245" s="4" customFormat="1" ht="35.45" customHeight="1" spans="1:7">
      <c r="A1245" s="21">
        <v>2220301</v>
      </c>
      <c r="B1245" s="23" t="s">
        <v>1098</v>
      </c>
      <c r="C1245" s="24">
        <v>0</v>
      </c>
      <c r="D1245" s="88"/>
      <c r="E1245" s="89"/>
      <c r="F1245" s="20" t="str">
        <f t="shared" si="38"/>
        <v>否</v>
      </c>
      <c r="G1245" s="6" t="str">
        <f t="shared" si="39"/>
        <v>项</v>
      </c>
    </row>
    <row r="1246" s="3" customFormat="1" ht="35.45" customHeight="1" spans="1:7">
      <c r="A1246" s="21">
        <v>2220303</v>
      </c>
      <c r="B1246" s="23" t="s">
        <v>1099</v>
      </c>
      <c r="C1246" s="24">
        <v>0</v>
      </c>
      <c r="D1246" s="88"/>
      <c r="E1246" s="89"/>
      <c r="F1246" s="22" t="str">
        <f t="shared" si="38"/>
        <v>否</v>
      </c>
      <c r="G1246" s="3" t="str">
        <f t="shared" si="39"/>
        <v>项</v>
      </c>
    </row>
    <row r="1247" s="4" customFormat="1" ht="35.45" customHeight="1" spans="1:7">
      <c r="A1247" s="21">
        <v>2220304</v>
      </c>
      <c r="B1247" s="23" t="s">
        <v>1100</v>
      </c>
      <c r="C1247" s="24">
        <v>0</v>
      </c>
      <c r="D1247" s="88"/>
      <c r="E1247" s="89"/>
      <c r="F1247" s="20" t="str">
        <f t="shared" si="38"/>
        <v>否</v>
      </c>
      <c r="G1247" s="6" t="str">
        <f t="shared" si="39"/>
        <v>项</v>
      </c>
    </row>
    <row r="1248" s="4" customFormat="1" ht="35.45" customHeight="1" spans="1:7">
      <c r="A1248" s="21">
        <v>2220305</v>
      </c>
      <c r="B1248" s="23" t="s">
        <v>1101</v>
      </c>
      <c r="C1248" s="24">
        <v>0</v>
      </c>
      <c r="D1248" s="88"/>
      <c r="E1248" s="89"/>
      <c r="F1248" s="20" t="str">
        <f t="shared" si="38"/>
        <v>否</v>
      </c>
      <c r="G1248" s="6" t="str">
        <f t="shared" si="39"/>
        <v>项</v>
      </c>
    </row>
    <row r="1249" s="4" customFormat="1" ht="35.45" customHeight="1" spans="1:7">
      <c r="A1249" s="21">
        <v>2220399</v>
      </c>
      <c r="B1249" s="23" t="s">
        <v>1102</v>
      </c>
      <c r="C1249" s="24">
        <v>0</v>
      </c>
      <c r="D1249" s="88"/>
      <c r="E1249" s="89"/>
      <c r="F1249" s="20" t="str">
        <f t="shared" si="38"/>
        <v>否</v>
      </c>
      <c r="G1249" s="6" t="str">
        <f t="shared" si="39"/>
        <v>项</v>
      </c>
    </row>
    <row r="1250" s="4" customFormat="1" ht="35.45" customHeight="1" spans="1:7">
      <c r="A1250" s="17">
        <v>22204</v>
      </c>
      <c r="B1250" s="18" t="s">
        <v>1103</v>
      </c>
      <c r="C1250" s="19">
        <f>SUM(C1251:C1255)</f>
        <v>0</v>
      </c>
      <c r="D1250" s="86"/>
      <c r="E1250" s="87"/>
      <c r="F1250" s="20" t="str">
        <f t="shared" si="38"/>
        <v>否</v>
      </c>
      <c r="G1250" s="6" t="str">
        <f t="shared" si="39"/>
        <v>款</v>
      </c>
    </row>
    <row r="1251" s="4" customFormat="1" ht="35.45" customHeight="1" spans="1:7">
      <c r="A1251" s="21">
        <v>2220401</v>
      </c>
      <c r="B1251" s="23" t="s">
        <v>1104</v>
      </c>
      <c r="C1251" s="24">
        <v>0</v>
      </c>
      <c r="D1251" s="88"/>
      <c r="E1251" s="89"/>
      <c r="F1251" s="20" t="str">
        <f t="shared" si="38"/>
        <v>否</v>
      </c>
      <c r="G1251" s="6" t="str">
        <f t="shared" si="39"/>
        <v>项</v>
      </c>
    </row>
    <row r="1252" s="4" customFormat="1" ht="35.45" customHeight="1" spans="1:7">
      <c r="A1252" s="21">
        <v>2220402</v>
      </c>
      <c r="B1252" s="23" t="s">
        <v>1105</v>
      </c>
      <c r="C1252" s="24">
        <v>0</v>
      </c>
      <c r="D1252" s="88"/>
      <c r="E1252" s="89"/>
      <c r="F1252" s="20" t="str">
        <f t="shared" si="38"/>
        <v>否</v>
      </c>
      <c r="G1252" s="6" t="str">
        <f t="shared" si="39"/>
        <v>项</v>
      </c>
    </row>
    <row r="1253" s="4" customFormat="1" ht="35.45" customHeight="1" spans="1:7">
      <c r="A1253" s="21">
        <v>2220403</v>
      </c>
      <c r="B1253" s="23" t="s">
        <v>1106</v>
      </c>
      <c r="C1253" s="24">
        <v>0</v>
      </c>
      <c r="D1253" s="88"/>
      <c r="E1253" s="89"/>
      <c r="F1253" s="20" t="str">
        <f t="shared" si="38"/>
        <v>否</v>
      </c>
      <c r="G1253" s="6" t="str">
        <f t="shared" si="39"/>
        <v>项</v>
      </c>
    </row>
    <row r="1254" s="4" customFormat="1" ht="35.45" customHeight="1" spans="1:7">
      <c r="A1254" s="21">
        <v>2220404</v>
      </c>
      <c r="B1254" s="23" t="s">
        <v>1107</v>
      </c>
      <c r="C1254" s="24">
        <v>0</v>
      </c>
      <c r="D1254" s="88"/>
      <c r="E1254" s="89"/>
      <c r="F1254" s="20" t="str">
        <f t="shared" si="38"/>
        <v>否</v>
      </c>
      <c r="G1254" s="6" t="str">
        <f t="shared" si="39"/>
        <v>项</v>
      </c>
    </row>
    <row r="1255" s="4" customFormat="1" ht="35.45" customHeight="1" spans="1:7">
      <c r="A1255" s="21">
        <v>2220499</v>
      </c>
      <c r="B1255" s="23" t="s">
        <v>1108</v>
      </c>
      <c r="C1255" s="24">
        <v>0</v>
      </c>
      <c r="D1255" s="88"/>
      <c r="E1255" s="89"/>
      <c r="F1255" s="20" t="str">
        <f t="shared" si="38"/>
        <v>否</v>
      </c>
      <c r="G1255" s="6" t="str">
        <f t="shared" si="39"/>
        <v>项</v>
      </c>
    </row>
    <row r="1256" s="4" customFormat="1" ht="35.45" customHeight="1" spans="1:7">
      <c r="A1256" s="17">
        <v>22205</v>
      </c>
      <c r="B1256" s="18" t="s">
        <v>1109</v>
      </c>
      <c r="C1256" s="19">
        <f>SUM(C1257:C1268)</f>
        <v>0</v>
      </c>
      <c r="D1256" s="86"/>
      <c r="E1256" s="87"/>
      <c r="F1256" s="20" t="str">
        <f t="shared" si="38"/>
        <v>否</v>
      </c>
      <c r="G1256" s="6" t="str">
        <f t="shared" si="39"/>
        <v>款</v>
      </c>
    </row>
    <row r="1257" s="4" customFormat="1" ht="35.45" customHeight="1" spans="1:7">
      <c r="A1257" s="21">
        <v>2220501</v>
      </c>
      <c r="B1257" s="23" t="s">
        <v>1110</v>
      </c>
      <c r="C1257" s="24">
        <v>0</v>
      </c>
      <c r="D1257" s="88"/>
      <c r="E1257" s="89"/>
      <c r="F1257" s="20" t="str">
        <f t="shared" si="38"/>
        <v>否</v>
      </c>
      <c r="G1257" s="6" t="str">
        <f t="shared" si="39"/>
        <v>项</v>
      </c>
    </row>
    <row r="1258" s="4" customFormat="1" ht="35.45" customHeight="1" spans="1:7">
      <c r="A1258" s="21">
        <v>2220502</v>
      </c>
      <c r="B1258" s="23" t="s">
        <v>1111</v>
      </c>
      <c r="C1258" s="24">
        <v>0</v>
      </c>
      <c r="D1258" s="88"/>
      <c r="E1258" s="89"/>
      <c r="F1258" s="20" t="str">
        <f t="shared" si="38"/>
        <v>否</v>
      </c>
      <c r="G1258" s="6" t="str">
        <f t="shared" si="39"/>
        <v>项</v>
      </c>
    </row>
    <row r="1259" ht="35.45" customHeight="1" spans="1:7">
      <c r="A1259" s="21">
        <v>2220503</v>
      </c>
      <c r="B1259" s="23" t="s">
        <v>1112</v>
      </c>
      <c r="C1259" s="24">
        <v>0</v>
      </c>
      <c r="D1259" s="88"/>
      <c r="E1259" s="89"/>
      <c r="F1259" s="20" t="str">
        <f t="shared" si="38"/>
        <v>否</v>
      </c>
      <c r="G1259" s="6" t="str">
        <f t="shared" si="39"/>
        <v>项</v>
      </c>
    </row>
    <row r="1260" s="3" customFormat="1" ht="35.45" customHeight="1" spans="1:7">
      <c r="A1260" s="21">
        <v>2220504</v>
      </c>
      <c r="B1260" s="23" t="s">
        <v>1113</v>
      </c>
      <c r="C1260" s="24">
        <v>0</v>
      </c>
      <c r="D1260" s="88"/>
      <c r="E1260" s="89"/>
      <c r="F1260" s="22" t="str">
        <f t="shared" si="38"/>
        <v>否</v>
      </c>
      <c r="G1260" s="3" t="str">
        <f t="shared" si="39"/>
        <v>项</v>
      </c>
    </row>
    <row r="1261" s="4" customFormat="1" ht="35.45" customHeight="1" spans="1:7">
      <c r="A1261" s="21">
        <v>2220505</v>
      </c>
      <c r="B1261" s="23" t="s">
        <v>1114</v>
      </c>
      <c r="C1261" s="24">
        <v>0</v>
      </c>
      <c r="D1261" s="88"/>
      <c r="E1261" s="89"/>
      <c r="F1261" s="20" t="str">
        <f t="shared" si="38"/>
        <v>否</v>
      </c>
      <c r="G1261" s="6" t="str">
        <f t="shared" si="39"/>
        <v>项</v>
      </c>
    </row>
    <row r="1262" s="4" customFormat="1" ht="35.45" customHeight="1" spans="1:7">
      <c r="A1262" s="21">
        <v>2220506</v>
      </c>
      <c r="B1262" s="23" t="s">
        <v>1115</v>
      </c>
      <c r="C1262" s="24">
        <v>0</v>
      </c>
      <c r="D1262" s="88"/>
      <c r="E1262" s="89"/>
      <c r="F1262" s="20" t="str">
        <f t="shared" si="38"/>
        <v>否</v>
      </c>
      <c r="G1262" s="6" t="str">
        <f t="shared" si="39"/>
        <v>项</v>
      </c>
    </row>
    <row r="1263" s="4" customFormat="1" ht="35.45" customHeight="1" spans="1:7">
      <c r="A1263" s="21">
        <v>2220507</v>
      </c>
      <c r="B1263" s="23" t="s">
        <v>1116</v>
      </c>
      <c r="C1263" s="24">
        <v>0</v>
      </c>
      <c r="D1263" s="88"/>
      <c r="E1263" s="89"/>
      <c r="F1263" s="20" t="str">
        <f t="shared" si="38"/>
        <v>否</v>
      </c>
      <c r="G1263" s="6" t="str">
        <f t="shared" si="39"/>
        <v>项</v>
      </c>
    </row>
    <row r="1264" s="4" customFormat="1" ht="35.45" customHeight="1" spans="1:7">
      <c r="A1264" s="21">
        <v>2220508</v>
      </c>
      <c r="B1264" s="23" t="s">
        <v>1117</v>
      </c>
      <c r="C1264" s="24">
        <v>0</v>
      </c>
      <c r="D1264" s="88"/>
      <c r="E1264" s="89"/>
      <c r="F1264" s="20" t="str">
        <f t="shared" si="38"/>
        <v>否</v>
      </c>
      <c r="G1264" s="6" t="str">
        <f t="shared" si="39"/>
        <v>项</v>
      </c>
    </row>
    <row r="1265" s="4" customFormat="1" ht="35.45" customHeight="1" spans="1:7">
      <c r="A1265" s="21">
        <v>2220509</v>
      </c>
      <c r="B1265" s="23" t="s">
        <v>1118</v>
      </c>
      <c r="C1265" s="24">
        <v>0</v>
      </c>
      <c r="D1265" s="88"/>
      <c r="E1265" s="89"/>
      <c r="F1265" s="20" t="str">
        <f t="shared" si="38"/>
        <v>否</v>
      </c>
      <c r="G1265" s="6" t="str">
        <f t="shared" si="39"/>
        <v>项</v>
      </c>
    </row>
    <row r="1266" s="4" customFormat="1" ht="35.45" customHeight="1" spans="1:7">
      <c r="A1266" s="21">
        <v>2220510</v>
      </c>
      <c r="B1266" s="23" t="s">
        <v>1119</v>
      </c>
      <c r="C1266" s="24">
        <v>0</v>
      </c>
      <c r="D1266" s="88"/>
      <c r="E1266" s="89"/>
      <c r="F1266" s="20" t="str">
        <f t="shared" si="38"/>
        <v>否</v>
      </c>
      <c r="G1266" s="6" t="str">
        <f t="shared" si="39"/>
        <v>项</v>
      </c>
    </row>
    <row r="1267" s="4" customFormat="1" ht="35.45" customHeight="1" spans="1:7">
      <c r="A1267" s="21">
        <v>2220511</v>
      </c>
      <c r="B1267" s="23" t="s">
        <v>1120</v>
      </c>
      <c r="C1267" s="24">
        <v>0</v>
      </c>
      <c r="D1267" s="88"/>
      <c r="E1267" s="89"/>
      <c r="F1267" s="20" t="str">
        <f t="shared" si="38"/>
        <v>否</v>
      </c>
      <c r="G1267" s="6" t="str">
        <f t="shared" si="39"/>
        <v>项</v>
      </c>
    </row>
    <row r="1268" s="4" customFormat="1" ht="35.45" customHeight="1" spans="1:7">
      <c r="A1268" s="21">
        <v>2220599</v>
      </c>
      <c r="B1268" s="23" t="s">
        <v>1121</v>
      </c>
      <c r="C1268" s="24">
        <v>0</v>
      </c>
      <c r="D1268" s="88"/>
      <c r="E1268" s="89"/>
      <c r="F1268" s="20" t="str">
        <f t="shared" si="38"/>
        <v>否</v>
      </c>
      <c r="G1268" s="6" t="str">
        <f t="shared" si="39"/>
        <v>项</v>
      </c>
    </row>
    <row r="1269" s="4" customFormat="1" ht="35.45" customHeight="1" spans="1:7">
      <c r="A1269" s="17">
        <v>224</v>
      </c>
      <c r="B1269" s="18" t="s">
        <v>126</v>
      </c>
      <c r="C1269" s="19">
        <f>SUM(C1270,C1282,C1288,C1294,C1302,C1315,C1319,C1325)</f>
        <v>0</v>
      </c>
      <c r="D1269" s="86"/>
      <c r="E1269" s="87"/>
      <c r="F1269" s="20" t="str">
        <f t="shared" si="38"/>
        <v>是</v>
      </c>
      <c r="G1269" s="6" t="str">
        <f t="shared" si="39"/>
        <v>类</v>
      </c>
    </row>
    <row r="1270" s="4" customFormat="1" ht="35.45" customHeight="1" spans="1:7">
      <c r="A1270" s="17">
        <v>22401</v>
      </c>
      <c r="B1270" s="18" t="s">
        <v>1122</v>
      </c>
      <c r="C1270" s="19">
        <f>SUM(C1271:C1281)</f>
        <v>0</v>
      </c>
      <c r="D1270" s="86"/>
      <c r="E1270" s="87"/>
      <c r="F1270" s="20" t="str">
        <f t="shared" si="38"/>
        <v>否</v>
      </c>
      <c r="G1270" s="6" t="str">
        <f t="shared" si="39"/>
        <v>款</v>
      </c>
    </row>
    <row r="1271" s="4" customFormat="1" ht="35.45" customHeight="1" spans="1:7">
      <c r="A1271" s="21">
        <v>2240101</v>
      </c>
      <c r="B1271" s="23" t="s">
        <v>163</v>
      </c>
      <c r="C1271" s="24">
        <v>0</v>
      </c>
      <c r="D1271" s="88"/>
      <c r="E1271" s="89"/>
      <c r="F1271" s="20" t="str">
        <f t="shared" si="38"/>
        <v>否</v>
      </c>
      <c r="G1271" s="6" t="str">
        <f t="shared" si="39"/>
        <v>项</v>
      </c>
    </row>
    <row r="1272" s="3" customFormat="1" ht="35.45" customHeight="1" spans="1:7">
      <c r="A1272" s="21">
        <v>2240102</v>
      </c>
      <c r="B1272" s="23" t="s">
        <v>164</v>
      </c>
      <c r="C1272" s="24">
        <v>0</v>
      </c>
      <c r="D1272" s="88"/>
      <c r="E1272" s="89"/>
      <c r="F1272" s="22" t="str">
        <f t="shared" si="38"/>
        <v>否</v>
      </c>
      <c r="G1272" s="3" t="str">
        <f t="shared" si="39"/>
        <v>项</v>
      </c>
    </row>
    <row r="1273" s="4" customFormat="1" ht="35.45" customHeight="1" spans="1:7">
      <c r="A1273" s="21">
        <v>2240103</v>
      </c>
      <c r="B1273" s="23" t="s">
        <v>165</v>
      </c>
      <c r="C1273" s="24">
        <v>0</v>
      </c>
      <c r="D1273" s="88"/>
      <c r="E1273" s="89"/>
      <c r="F1273" s="20" t="str">
        <f t="shared" si="38"/>
        <v>否</v>
      </c>
      <c r="G1273" s="6" t="str">
        <f t="shared" si="39"/>
        <v>项</v>
      </c>
    </row>
    <row r="1274" s="4" customFormat="1" ht="35.45" customHeight="1" spans="1:7">
      <c r="A1274" s="21">
        <v>2240104</v>
      </c>
      <c r="B1274" s="23" t="s">
        <v>1123</v>
      </c>
      <c r="C1274" s="24">
        <v>0</v>
      </c>
      <c r="D1274" s="88"/>
      <c r="E1274" s="89"/>
      <c r="F1274" s="20" t="str">
        <f t="shared" si="38"/>
        <v>否</v>
      </c>
      <c r="G1274" s="6" t="str">
        <f t="shared" si="39"/>
        <v>项</v>
      </c>
    </row>
    <row r="1275" s="4" customFormat="1" ht="35.45" customHeight="1" spans="1:7">
      <c r="A1275" s="21">
        <v>2240105</v>
      </c>
      <c r="B1275" s="23" t="s">
        <v>1124</v>
      </c>
      <c r="C1275" s="24">
        <v>0</v>
      </c>
      <c r="D1275" s="88"/>
      <c r="E1275" s="89"/>
      <c r="F1275" s="20" t="str">
        <f t="shared" si="38"/>
        <v>否</v>
      </c>
      <c r="G1275" s="6" t="str">
        <f t="shared" si="39"/>
        <v>项</v>
      </c>
    </row>
    <row r="1276" s="4" customFormat="1" ht="35.45" customHeight="1" spans="1:7">
      <c r="A1276" s="21">
        <v>2240106</v>
      </c>
      <c r="B1276" s="23" t="s">
        <v>1125</v>
      </c>
      <c r="C1276" s="24">
        <v>0</v>
      </c>
      <c r="D1276" s="88"/>
      <c r="E1276" s="89"/>
      <c r="F1276" s="20" t="str">
        <f t="shared" si="38"/>
        <v>否</v>
      </c>
      <c r="G1276" s="6" t="str">
        <f t="shared" si="39"/>
        <v>项</v>
      </c>
    </row>
    <row r="1277" s="4" customFormat="1" ht="35.45" customHeight="1" spans="1:7">
      <c r="A1277" s="21">
        <v>2240107</v>
      </c>
      <c r="B1277" s="23" t="s">
        <v>1126</v>
      </c>
      <c r="C1277" s="24">
        <v>0</v>
      </c>
      <c r="D1277" s="88"/>
      <c r="E1277" s="89"/>
      <c r="F1277" s="20" t="str">
        <f t="shared" si="38"/>
        <v>否</v>
      </c>
      <c r="G1277" s="6" t="str">
        <f t="shared" si="39"/>
        <v>项</v>
      </c>
    </row>
    <row r="1278" s="3" customFormat="1" ht="35.45" customHeight="1" spans="1:7">
      <c r="A1278" s="21">
        <v>2240108</v>
      </c>
      <c r="B1278" s="23" t="s">
        <v>1127</v>
      </c>
      <c r="C1278" s="24">
        <v>0</v>
      </c>
      <c r="D1278" s="88"/>
      <c r="E1278" s="89"/>
      <c r="F1278" s="22" t="str">
        <f t="shared" si="38"/>
        <v>否</v>
      </c>
      <c r="G1278" s="3" t="str">
        <f t="shared" si="39"/>
        <v>项</v>
      </c>
    </row>
    <row r="1279" s="4" customFormat="1" ht="35.45" customHeight="1" spans="1:7">
      <c r="A1279" s="21">
        <v>2240109</v>
      </c>
      <c r="B1279" s="23" t="s">
        <v>1128</v>
      </c>
      <c r="C1279" s="24">
        <v>0</v>
      </c>
      <c r="D1279" s="88"/>
      <c r="E1279" s="89"/>
      <c r="F1279" s="20" t="str">
        <f t="shared" si="38"/>
        <v>否</v>
      </c>
      <c r="G1279" s="6" t="str">
        <f t="shared" si="39"/>
        <v>项</v>
      </c>
    </row>
    <row r="1280" s="4" customFormat="1" ht="35.45" customHeight="1" spans="1:7">
      <c r="A1280" s="21">
        <v>2240150</v>
      </c>
      <c r="B1280" s="23" t="s">
        <v>172</v>
      </c>
      <c r="C1280" s="24">
        <v>0</v>
      </c>
      <c r="D1280" s="88"/>
      <c r="E1280" s="89"/>
      <c r="F1280" s="20" t="str">
        <f t="shared" si="38"/>
        <v>否</v>
      </c>
      <c r="G1280" s="6" t="str">
        <f t="shared" si="39"/>
        <v>项</v>
      </c>
    </row>
    <row r="1281" s="4" customFormat="1" ht="35.45" customHeight="1" spans="1:7">
      <c r="A1281" s="21">
        <v>2240199</v>
      </c>
      <c r="B1281" s="23" t="s">
        <v>1129</v>
      </c>
      <c r="C1281" s="24">
        <v>0</v>
      </c>
      <c r="D1281" s="88"/>
      <c r="E1281" s="89"/>
      <c r="F1281" s="20" t="str">
        <f t="shared" si="38"/>
        <v>否</v>
      </c>
      <c r="G1281" s="6" t="str">
        <f t="shared" si="39"/>
        <v>项</v>
      </c>
    </row>
    <row r="1282" s="4" customFormat="1" ht="35.45" customHeight="1" spans="1:7">
      <c r="A1282" s="17">
        <v>22402</v>
      </c>
      <c r="B1282" s="18" t="s">
        <v>1130</v>
      </c>
      <c r="C1282" s="19">
        <f>SUM(C1283:C1287)</f>
        <v>0</v>
      </c>
      <c r="D1282" s="86"/>
      <c r="E1282" s="87"/>
      <c r="F1282" s="20" t="str">
        <f t="shared" si="38"/>
        <v>否</v>
      </c>
      <c r="G1282" s="6" t="str">
        <f t="shared" si="39"/>
        <v>款</v>
      </c>
    </row>
    <row r="1283" s="4" customFormat="1" ht="35.45" customHeight="1" spans="1:7">
      <c r="A1283" s="21">
        <v>2240201</v>
      </c>
      <c r="B1283" s="23" t="s">
        <v>163</v>
      </c>
      <c r="C1283" s="24">
        <v>0</v>
      </c>
      <c r="D1283" s="88"/>
      <c r="E1283" s="89"/>
      <c r="F1283" s="20" t="str">
        <f t="shared" si="38"/>
        <v>否</v>
      </c>
      <c r="G1283" s="6" t="str">
        <f t="shared" si="39"/>
        <v>项</v>
      </c>
    </row>
    <row r="1284" s="3" customFormat="1" ht="35.45" customHeight="1" spans="1:7">
      <c r="A1284" s="21">
        <v>2240202</v>
      </c>
      <c r="B1284" s="23" t="s">
        <v>164</v>
      </c>
      <c r="C1284" s="24">
        <v>0</v>
      </c>
      <c r="D1284" s="88"/>
      <c r="E1284" s="89"/>
      <c r="F1284" s="22" t="str">
        <f t="shared" ref="F1284:F1340" si="40">IF(LEN(A1284)=3,"是",IF(B1284&lt;&gt;"",IF(SUM(C1284:C1284)&lt;&gt;0,"是","否"),"是"))</f>
        <v>否</v>
      </c>
      <c r="G1284" s="3" t="str">
        <f t="shared" ref="G1284:G1340" si="41">IF(LEN(A1284)=3,"类",IF(LEN(A1284)=5,"款","项"))</f>
        <v>项</v>
      </c>
    </row>
    <row r="1285" s="4" customFormat="1" ht="35.45" customHeight="1" spans="1:7">
      <c r="A1285" s="21">
        <v>2240203</v>
      </c>
      <c r="B1285" s="23" t="s">
        <v>165</v>
      </c>
      <c r="C1285" s="24">
        <v>0</v>
      </c>
      <c r="D1285" s="88"/>
      <c r="E1285" s="89"/>
      <c r="F1285" s="20" t="str">
        <f t="shared" si="40"/>
        <v>否</v>
      </c>
      <c r="G1285" s="6" t="str">
        <f t="shared" si="41"/>
        <v>项</v>
      </c>
    </row>
    <row r="1286" s="4" customFormat="1" ht="35.45" customHeight="1" spans="1:7">
      <c r="A1286" s="21">
        <v>2240204</v>
      </c>
      <c r="B1286" s="23" t="s">
        <v>1131</v>
      </c>
      <c r="C1286" s="24">
        <v>0</v>
      </c>
      <c r="D1286" s="88"/>
      <c r="E1286" s="89"/>
      <c r="F1286" s="20" t="str">
        <f t="shared" si="40"/>
        <v>否</v>
      </c>
      <c r="G1286" s="6" t="str">
        <f t="shared" si="41"/>
        <v>项</v>
      </c>
    </row>
    <row r="1287" s="4" customFormat="1" ht="35.45" customHeight="1" spans="1:7">
      <c r="A1287" s="21">
        <v>2240299</v>
      </c>
      <c r="B1287" s="23" t="s">
        <v>1132</v>
      </c>
      <c r="C1287" s="24">
        <v>0</v>
      </c>
      <c r="D1287" s="88"/>
      <c r="E1287" s="89"/>
      <c r="F1287" s="20" t="str">
        <f t="shared" si="40"/>
        <v>否</v>
      </c>
      <c r="G1287" s="6" t="str">
        <f t="shared" si="41"/>
        <v>项</v>
      </c>
    </row>
    <row r="1288" s="4" customFormat="1" ht="35.45" customHeight="1" spans="1:7">
      <c r="A1288" s="17">
        <v>22403</v>
      </c>
      <c r="B1288" s="18" t="s">
        <v>1133</v>
      </c>
      <c r="C1288" s="19">
        <f>SUM(C1289:C1293)</f>
        <v>0</v>
      </c>
      <c r="D1288" s="86"/>
      <c r="E1288" s="87"/>
      <c r="F1288" s="20" t="str">
        <f t="shared" si="40"/>
        <v>否</v>
      </c>
      <c r="G1288" s="6" t="str">
        <f t="shared" si="41"/>
        <v>款</v>
      </c>
    </row>
    <row r="1289" s="4" customFormat="1" ht="35.45" customHeight="1" spans="1:7">
      <c r="A1289" s="21">
        <v>2240301</v>
      </c>
      <c r="B1289" s="23" t="s">
        <v>163</v>
      </c>
      <c r="C1289" s="24">
        <v>0</v>
      </c>
      <c r="D1289" s="88"/>
      <c r="E1289" s="89"/>
      <c r="F1289" s="20" t="str">
        <f t="shared" si="40"/>
        <v>否</v>
      </c>
      <c r="G1289" s="6" t="str">
        <f t="shared" si="41"/>
        <v>项</v>
      </c>
    </row>
    <row r="1290" s="4" customFormat="1" ht="35.45" customHeight="1" spans="1:7">
      <c r="A1290" s="21">
        <v>2240302</v>
      </c>
      <c r="B1290" s="23" t="s">
        <v>164</v>
      </c>
      <c r="C1290" s="24">
        <v>0</v>
      </c>
      <c r="D1290" s="88"/>
      <c r="E1290" s="89"/>
      <c r="F1290" s="20" t="str">
        <f t="shared" si="40"/>
        <v>否</v>
      </c>
      <c r="G1290" s="6" t="str">
        <f t="shared" si="41"/>
        <v>项</v>
      </c>
    </row>
    <row r="1291" s="4" customFormat="1" ht="35.45" customHeight="1" spans="1:7">
      <c r="A1291" s="21">
        <v>2240303</v>
      </c>
      <c r="B1291" s="23" t="s">
        <v>165</v>
      </c>
      <c r="C1291" s="24">
        <v>0</v>
      </c>
      <c r="D1291" s="88"/>
      <c r="E1291" s="89"/>
      <c r="F1291" s="20" t="str">
        <f t="shared" si="40"/>
        <v>否</v>
      </c>
      <c r="G1291" s="6" t="str">
        <f t="shared" si="41"/>
        <v>项</v>
      </c>
    </row>
    <row r="1292" s="3" customFormat="1" ht="35.45" customHeight="1" spans="1:7">
      <c r="A1292" s="21">
        <v>2240304</v>
      </c>
      <c r="B1292" s="23" t="s">
        <v>1134</v>
      </c>
      <c r="C1292" s="24">
        <v>0</v>
      </c>
      <c r="D1292" s="88"/>
      <c r="E1292" s="89"/>
      <c r="F1292" s="22" t="str">
        <f t="shared" si="40"/>
        <v>否</v>
      </c>
      <c r="G1292" s="3" t="str">
        <f t="shared" si="41"/>
        <v>项</v>
      </c>
    </row>
    <row r="1293" s="4" customFormat="1" ht="35.45" customHeight="1" spans="1:7">
      <c r="A1293" s="21">
        <v>2240399</v>
      </c>
      <c r="B1293" s="23" t="s">
        <v>1135</v>
      </c>
      <c r="C1293" s="24">
        <v>0</v>
      </c>
      <c r="D1293" s="88"/>
      <c r="E1293" s="89"/>
      <c r="F1293" s="20" t="str">
        <f t="shared" si="40"/>
        <v>否</v>
      </c>
      <c r="G1293" s="6" t="str">
        <f t="shared" si="41"/>
        <v>项</v>
      </c>
    </row>
    <row r="1294" s="4" customFormat="1" ht="35.45" customHeight="1" spans="1:7">
      <c r="A1294" s="17">
        <v>22404</v>
      </c>
      <c r="B1294" s="18" t="s">
        <v>1136</v>
      </c>
      <c r="C1294" s="19">
        <f>SUM(C1295:C1301)</f>
        <v>0</v>
      </c>
      <c r="D1294" s="86"/>
      <c r="E1294" s="87"/>
      <c r="F1294" s="20" t="str">
        <f t="shared" si="40"/>
        <v>否</v>
      </c>
      <c r="G1294" s="6" t="str">
        <f t="shared" si="41"/>
        <v>款</v>
      </c>
    </row>
    <row r="1295" s="4" customFormat="1" ht="35.45" customHeight="1" spans="1:7">
      <c r="A1295" s="21">
        <v>2240401</v>
      </c>
      <c r="B1295" s="23" t="s">
        <v>163</v>
      </c>
      <c r="C1295" s="24">
        <v>0</v>
      </c>
      <c r="D1295" s="88"/>
      <c r="E1295" s="89"/>
      <c r="F1295" s="20" t="str">
        <f t="shared" si="40"/>
        <v>否</v>
      </c>
      <c r="G1295" s="6" t="str">
        <f t="shared" si="41"/>
        <v>项</v>
      </c>
    </row>
    <row r="1296" s="4" customFormat="1" ht="35.45" customHeight="1" spans="1:7">
      <c r="A1296" s="21">
        <v>2240402</v>
      </c>
      <c r="B1296" s="23" t="s">
        <v>164</v>
      </c>
      <c r="C1296" s="24">
        <v>0</v>
      </c>
      <c r="D1296" s="88"/>
      <c r="E1296" s="89"/>
      <c r="F1296" s="20" t="str">
        <f t="shared" si="40"/>
        <v>否</v>
      </c>
      <c r="G1296" s="6" t="str">
        <f t="shared" si="41"/>
        <v>项</v>
      </c>
    </row>
    <row r="1297" s="4" customFormat="1" ht="35.45" customHeight="1" spans="1:7">
      <c r="A1297" s="21">
        <v>2240403</v>
      </c>
      <c r="B1297" s="23" t="s">
        <v>165</v>
      </c>
      <c r="C1297" s="24">
        <v>0</v>
      </c>
      <c r="D1297" s="88"/>
      <c r="E1297" s="89"/>
      <c r="F1297" s="20" t="str">
        <f t="shared" si="40"/>
        <v>否</v>
      </c>
      <c r="G1297" s="6" t="str">
        <f t="shared" si="41"/>
        <v>项</v>
      </c>
    </row>
    <row r="1298" s="4" customFormat="1" ht="35.45" customHeight="1" spans="1:7">
      <c r="A1298" s="21">
        <v>2240404</v>
      </c>
      <c r="B1298" s="23" t="s">
        <v>1137</v>
      </c>
      <c r="C1298" s="24">
        <v>0</v>
      </c>
      <c r="D1298" s="88"/>
      <c r="E1298" s="89"/>
      <c r="F1298" s="20" t="str">
        <f t="shared" si="40"/>
        <v>否</v>
      </c>
      <c r="G1298" s="6" t="str">
        <f t="shared" si="41"/>
        <v>项</v>
      </c>
    </row>
    <row r="1299" s="4" customFormat="1" ht="35.45" customHeight="1" spans="1:7">
      <c r="A1299" s="21">
        <v>2240405</v>
      </c>
      <c r="B1299" s="23" t="s">
        <v>1138</v>
      </c>
      <c r="C1299" s="24">
        <v>0</v>
      </c>
      <c r="D1299" s="88"/>
      <c r="E1299" s="89"/>
      <c r="F1299" s="20" t="str">
        <f t="shared" si="40"/>
        <v>否</v>
      </c>
      <c r="G1299" s="6" t="str">
        <f t="shared" si="41"/>
        <v>项</v>
      </c>
    </row>
    <row r="1300" s="4" customFormat="1" ht="35.45" customHeight="1" spans="1:7">
      <c r="A1300" s="21">
        <v>2240450</v>
      </c>
      <c r="B1300" s="23" t="s">
        <v>172</v>
      </c>
      <c r="C1300" s="24">
        <v>0</v>
      </c>
      <c r="D1300" s="88"/>
      <c r="E1300" s="89"/>
      <c r="F1300" s="20" t="str">
        <f t="shared" si="40"/>
        <v>否</v>
      </c>
      <c r="G1300" s="6" t="str">
        <f t="shared" si="41"/>
        <v>项</v>
      </c>
    </row>
    <row r="1301" s="4" customFormat="1" ht="35.45" customHeight="1" spans="1:7">
      <c r="A1301" s="21">
        <v>2240499</v>
      </c>
      <c r="B1301" s="23" t="s">
        <v>1139</v>
      </c>
      <c r="C1301" s="24">
        <v>0</v>
      </c>
      <c r="D1301" s="88"/>
      <c r="E1301" s="89"/>
      <c r="F1301" s="20" t="str">
        <f t="shared" si="40"/>
        <v>否</v>
      </c>
      <c r="G1301" s="6" t="str">
        <f t="shared" si="41"/>
        <v>项</v>
      </c>
    </row>
    <row r="1302" s="4" customFormat="1" ht="35.45" customHeight="1" spans="1:7">
      <c r="A1302" s="17">
        <v>22405</v>
      </c>
      <c r="B1302" s="18" t="s">
        <v>1140</v>
      </c>
      <c r="C1302" s="19">
        <f>SUM(C1303:C1314)</f>
        <v>0</v>
      </c>
      <c r="D1302" s="86"/>
      <c r="E1302" s="87"/>
      <c r="F1302" s="20" t="str">
        <f t="shared" si="40"/>
        <v>否</v>
      </c>
      <c r="G1302" s="6" t="str">
        <f t="shared" si="41"/>
        <v>款</v>
      </c>
    </row>
    <row r="1303" s="4" customFormat="1" ht="35.45" customHeight="1" spans="1:7">
      <c r="A1303" s="21">
        <v>2240501</v>
      </c>
      <c r="B1303" s="23" t="s">
        <v>163</v>
      </c>
      <c r="C1303" s="24">
        <v>0</v>
      </c>
      <c r="D1303" s="88"/>
      <c r="E1303" s="89"/>
      <c r="F1303" s="20" t="str">
        <f t="shared" si="40"/>
        <v>否</v>
      </c>
      <c r="G1303" s="6" t="str">
        <f t="shared" si="41"/>
        <v>项</v>
      </c>
    </row>
    <row r="1304" s="4" customFormat="1" ht="35.45" customHeight="1" spans="1:7">
      <c r="A1304" s="21">
        <v>2240502</v>
      </c>
      <c r="B1304" s="23" t="s">
        <v>164</v>
      </c>
      <c r="C1304" s="24">
        <v>0</v>
      </c>
      <c r="D1304" s="88"/>
      <c r="E1304" s="89"/>
      <c r="F1304" s="20" t="str">
        <f t="shared" si="40"/>
        <v>否</v>
      </c>
      <c r="G1304" s="6" t="str">
        <f t="shared" si="41"/>
        <v>项</v>
      </c>
    </row>
    <row r="1305" s="3" customFormat="1" ht="35.45" customHeight="1" spans="1:7">
      <c r="A1305" s="21">
        <v>2240503</v>
      </c>
      <c r="B1305" s="23" t="s">
        <v>165</v>
      </c>
      <c r="C1305" s="24">
        <v>0</v>
      </c>
      <c r="D1305" s="88"/>
      <c r="E1305" s="89"/>
      <c r="F1305" s="22" t="str">
        <f t="shared" si="40"/>
        <v>否</v>
      </c>
      <c r="G1305" s="3" t="str">
        <f t="shared" si="41"/>
        <v>项</v>
      </c>
    </row>
    <row r="1306" s="4" customFormat="1" ht="35.45" customHeight="1" spans="1:7">
      <c r="A1306" s="21">
        <v>2240504</v>
      </c>
      <c r="B1306" s="23" t="s">
        <v>1141</v>
      </c>
      <c r="C1306" s="24">
        <v>0</v>
      </c>
      <c r="D1306" s="88"/>
      <c r="E1306" s="89"/>
      <c r="F1306" s="20" t="str">
        <f t="shared" si="40"/>
        <v>否</v>
      </c>
      <c r="G1306" s="6" t="str">
        <f t="shared" si="41"/>
        <v>项</v>
      </c>
    </row>
    <row r="1307" s="4" customFormat="1" ht="35.45" customHeight="1" spans="1:7">
      <c r="A1307" s="21">
        <v>2240505</v>
      </c>
      <c r="B1307" s="23" t="s">
        <v>1142</v>
      </c>
      <c r="C1307" s="24">
        <v>0</v>
      </c>
      <c r="D1307" s="88"/>
      <c r="E1307" s="89"/>
      <c r="F1307" s="20" t="str">
        <f t="shared" si="40"/>
        <v>否</v>
      </c>
      <c r="G1307" s="6" t="str">
        <f t="shared" si="41"/>
        <v>项</v>
      </c>
    </row>
    <row r="1308" s="4" customFormat="1" ht="35.45" customHeight="1" spans="1:7">
      <c r="A1308" s="21">
        <v>2240506</v>
      </c>
      <c r="B1308" s="23" t="s">
        <v>1143</v>
      </c>
      <c r="C1308" s="24">
        <v>0</v>
      </c>
      <c r="D1308" s="88"/>
      <c r="E1308" s="89"/>
      <c r="F1308" s="20" t="str">
        <f t="shared" si="40"/>
        <v>否</v>
      </c>
      <c r="G1308" s="6" t="str">
        <f t="shared" si="41"/>
        <v>项</v>
      </c>
    </row>
    <row r="1309" s="3" customFormat="1" ht="35.45" customHeight="1" spans="1:7">
      <c r="A1309" s="21">
        <v>2240507</v>
      </c>
      <c r="B1309" s="23" t="s">
        <v>1144</v>
      </c>
      <c r="C1309" s="24">
        <v>0</v>
      </c>
      <c r="D1309" s="88"/>
      <c r="E1309" s="89"/>
      <c r="F1309" s="22" t="str">
        <f t="shared" si="40"/>
        <v>否</v>
      </c>
      <c r="G1309" s="3" t="str">
        <f t="shared" si="41"/>
        <v>项</v>
      </c>
    </row>
    <row r="1310" s="4" customFormat="1" ht="35.45" customHeight="1" spans="1:7">
      <c r="A1310" s="21">
        <v>2240508</v>
      </c>
      <c r="B1310" s="23" t="s">
        <v>1145</v>
      </c>
      <c r="C1310" s="24">
        <v>0</v>
      </c>
      <c r="D1310" s="88"/>
      <c r="E1310" s="89"/>
      <c r="F1310" s="20" t="str">
        <f t="shared" si="40"/>
        <v>否</v>
      </c>
      <c r="G1310" s="6" t="str">
        <f t="shared" si="41"/>
        <v>项</v>
      </c>
    </row>
    <row r="1311" s="4" customFormat="1" ht="35.45" customHeight="1" spans="1:7">
      <c r="A1311" s="21">
        <v>2240509</v>
      </c>
      <c r="B1311" s="23" t="s">
        <v>1146</v>
      </c>
      <c r="C1311" s="24">
        <v>0</v>
      </c>
      <c r="D1311" s="88"/>
      <c r="E1311" s="89"/>
      <c r="F1311" s="20" t="str">
        <f t="shared" si="40"/>
        <v>否</v>
      </c>
      <c r="G1311" s="6" t="str">
        <f t="shared" si="41"/>
        <v>项</v>
      </c>
    </row>
    <row r="1312" s="4" customFormat="1" ht="35.45" customHeight="1" spans="1:7">
      <c r="A1312" s="21">
        <v>2240510</v>
      </c>
      <c r="B1312" s="23" t="s">
        <v>1147</v>
      </c>
      <c r="C1312" s="24">
        <v>0</v>
      </c>
      <c r="D1312" s="88"/>
      <c r="E1312" s="89"/>
      <c r="F1312" s="20" t="str">
        <f t="shared" si="40"/>
        <v>否</v>
      </c>
      <c r="G1312" s="6" t="str">
        <f t="shared" si="41"/>
        <v>项</v>
      </c>
    </row>
    <row r="1313" s="4" customFormat="1" ht="35.45" customHeight="1" spans="1:7">
      <c r="A1313" s="21">
        <v>2240550</v>
      </c>
      <c r="B1313" s="23" t="s">
        <v>1148</v>
      </c>
      <c r="C1313" s="24">
        <v>0</v>
      </c>
      <c r="D1313" s="88"/>
      <c r="E1313" s="89"/>
      <c r="F1313" s="20" t="str">
        <f t="shared" si="40"/>
        <v>否</v>
      </c>
      <c r="G1313" s="6" t="str">
        <f t="shared" si="41"/>
        <v>项</v>
      </c>
    </row>
    <row r="1314" s="4" customFormat="1" ht="35.45" customHeight="1" spans="1:7">
      <c r="A1314" s="21">
        <v>2240599</v>
      </c>
      <c r="B1314" s="23" t="s">
        <v>1149</v>
      </c>
      <c r="C1314" s="24">
        <v>0</v>
      </c>
      <c r="D1314" s="88"/>
      <c r="E1314" s="89"/>
      <c r="F1314" s="20" t="str">
        <f t="shared" si="40"/>
        <v>否</v>
      </c>
      <c r="G1314" s="6" t="str">
        <f t="shared" si="41"/>
        <v>项</v>
      </c>
    </row>
    <row r="1315" s="3" customFormat="1" ht="35.45" customHeight="1" spans="1:7">
      <c r="A1315" s="17">
        <v>22406</v>
      </c>
      <c r="B1315" s="18" t="s">
        <v>1150</v>
      </c>
      <c r="C1315" s="19">
        <f>SUM(C1316:C1318)</f>
        <v>0</v>
      </c>
      <c r="D1315" s="86"/>
      <c r="E1315" s="87"/>
      <c r="F1315" s="22" t="str">
        <f t="shared" si="40"/>
        <v>否</v>
      </c>
      <c r="G1315" s="3" t="str">
        <f t="shared" si="41"/>
        <v>款</v>
      </c>
    </row>
    <row r="1316" s="4" customFormat="1" ht="35.45" customHeight="1" spans="1:7">
      <c r="A1316" s="21">
        <v>2240601</v>
      </c>
      <c r="B1316" s="23" t="s">
        <v>1151</v>
      </c>
      <c r="C1316" s="24">
        <v>0</v>
      </c>
      <c r="D1316" s="88"/>
      <c r="E1316" s="89"/>
      <c r="F1316" s="20" t="str">
        <f t="shared" si="40"/>
        <v>否</v>
      </c>
      <c r="G1316" s="6" t="str">
        <f t="shared" si="41"/>
        <v>项</v>
      </c>
    </row>
    <row r="1317" ht="35.45" customHeight="1" spans="1:7">
      <c r="A1317" s="21">
        <v>2240602</v>
      </c>
      <c r="B1317" s="23" t="s">
        <v>1152</v>
      </c>
      <c r="C1317" s="24">
        <v>0</v>
      </c>
      <c r="D1317" s="88"/>
      <c r="E1317" s="89"/>
      <c r="F1317" s="20" t="str">
        <f t="shared" si="40"/>
        <v>否</v>
      </c>
      <c r="G1317" s="6" t="str">
        <f t="shared" si="41"/>
        <v>项</v>
      </c>
    </row>
    <row r="1318" ht="35.45" customHeight="1" spans="1:7">
      <c r="A1318" s="21">
        <v>2240699</v>
      </c>
      <c r="B1318" s="23" t="s">
        <v>1153</v>
      </c>
      <c r="C1318" s="24">
        <v>0</v>
      </c>
      <c r="D1318" s="88"/>
      <c r="E1318" s="89"/>
      <c r="F1318" s="20" t="str">
        <f t="shared" si="40"/>
        <v>否</v>
      </c>
      <c r="G1318" s="6" t="str">
        <f t="shared" si="41"/>
        <v>项</v>
      </c>
    </row>
    <row r="1319" s="3" customFormat="1" ht="35.45" customHeight="1" spans="1:7">
      <c r="A1319" s="17">
        <v>22407</v>
      </c>
      <c r="B1319" s="18" t="s">
        <v>1154</v>
      </c>
      <c r="C1319" s="19">
        <f>SUM(C1320:C1324)</f>
        <v>0</v>
      </c>
      <c r="D1319" s="86"/>
      <c r="E1319" s="87"/>
      <c r="F1319" s="22" t="str">
        <f t="shared" si="40"/>
        <v>否</v>
      </c>
      <c r="G1319" s="3" t="str">
        <f t="shared" si="41"/>
        <v>款</v>
      </c>
    </row>
    <row r="1320" s="4" customFormat="1" ht="35.45" customHeight="1" spans="1:7">
      <c r="A1320" s="21">
        <v>2240701</v>
      </c>
      <c r="B1320" s="23" t="s">
        <v>1155</v>
      </c>
      <c r="C1320" s="24">
        <v>0</v>
      </c>
      <c r="D1320" s="88"/>
      <c r="E1320" s="89"/>
      <c r="F1320" s="20" t="str">
        <f t="shared" si="40"/>
        <v>否</v>
      </c>
      <c r="G1320" s="6" t="str">
        <f t="shared" si="41"/>
        <v>项</v>
      </c>
    </row>
    <row r="1321" s="4" customFormat="1" ht="35.45" customHeight="1" spans="1:7">
      <c r="A1321" s="21">
        <v>2240702</v>
      </c>
      <c r="B1321" s="23" t="s">
        <v>1156</v>
      </c>
      <c r="C1321" s="24">
        <v>0</v>
      </c>
      <c r="D1321" s="88"/>
      <c r="E1321" s="89"/>
      <c r="F1321" s="20" t="str">
        <f t="shared" si="40"/>
        <v>否</v>
      </c>
      <c r="G1321" s="6" t="str">
        <f t="shared" si="41"/>
        <v>项</v>
      </c>
    </row>
    <row r="1322" s="4" customFormat="1" ht="35.45" customHeight="1" spans="1:7">
      <c r="A1322" s="21">
        <v>2240703</v>
      </c>
      <c r="B1322" s="23" t="s">
        <v>1157</v>
      </c>
      <c r="C1322" s="24">
        <v>0</v>
      </c>
      <c r="D1322" s="88"/>
      <c r="E1322" s="89"/>
      <c r="F1322" s="20" t="str">
        <f t="shared" si="40"/>
        <v>否</v>
      </c>
      <c r="G1322" s="6" t="str">
        <f t="shared" si="41"/>
        <v>项</v>
      </c>
    </row>
    <row r="1323" s="4" customFormat="1" ht="35.45" customHeight="1" spans="1:7">
      <c r="A1323" s="21">
        <v>2240704</v>
      </c>
      <c r="B1323" s="23" t="s">
        <v>1158</v>
      </c>
      <c r="C1323" s="24">
        <v>0</v>
      </c>
      <c r="D1323" s="88"/>
      <c r="E1323" s="89"/>
      <c r="F1323" s="20" t="str">
        <f t="shared" si="40"/>
        <v>否</v>
      </c>
      <c r="G1323" s="6" t="str">
        <f t="shared" si="41"/>
        <v>项</v>
      </c>
    </row>
    <row r="1324" ht="35.45" customHeight="1" spans="1:7">
      <c r="A1324" s="21">
        <v>2240799</v>
      </c>
      <c r="B1324" s="23" t="s">
        <v>1159</v>
      </c>
      <c r="C1324" s="24">
        <v>0</v>
      </c>
      <c r="D1324" s="88"/>
      <c r="E1324" s="89"/>
      <c r="F1324" s="20" t="str">
        <f t="shared" si="40"/>
        <v>否</v>
      </c>
      <c r="G1324" s="6" t="str">
        <f t="shared" si="41"/>
        <v>项</v>
      </c>
    </row>
    <row r="1325" s="3" customFormat="1" ht="35.45" customHeight="1" spans="1:7">
      <c r="A1325" s="17">
        <v>22499</v>
      </c>
      <c r="B1325" s="18" t="s">
        <v>1160</v>
      </c>
      <c r="C1325" s="19">
        <f>SUM(C1326)</f>
        <v>0</v>
      </c>
      <c r="D1325" s="86"/>
      <c r="E1325" s="87"/>
      <c r="F1325" s="22" t="str">
        <f t="shared" si="40"/>
        <v>否</v>
      </c>
      <c r="G1325" s="3" t="str">
        <f t="shared" si="41"/>
        <v>款</v>
      </c>
    </row>
    <row r="1326" ht="35.45" customHeight="1" spans="1:7">
      <c r="A1326" s="21">
        <v>2249999</v>
      </c>
      <c r="B1326" s="23" t="s">
        <v>1161</v>
      </c>
      <c r="C1326" s="24">
        <v>0</v>
      </c>
      <c r="D1326" s="88"/>
      <c r="E1326" s="89"/>
      <c r="F1326" s="20" t="str">
        <f t="shared" si="40"/>
        <v>否</v>
      </c>
      <c r="G1326" s="6" t="str">
        <f t="shared" si="41"/>
        <v>项</v>
      </c>
    </row>
    <row r="1327" s="3" customFormat="1" ht="35.45" customHeight="1" spans="1:7">
      <c r="A1327" s="17">
        <v>227</v>
      </c>
      <c r="B1327" s="18" t="s">
        <v>128</v>
      </c>
      <c r="C1327" s="19">
        <v>800</v>
      </c>
      <c r="D1327" s="86">
        <v>-800</v>
      </c>
      <c r="E1327" s="87"/>
      <c r="F1327" s="22" t="str">
        <f t="shared" si="40"/>
        <v>是</v>
      </c>
      <c r="G1327" s="3" t="str">
        <f t="shared" si="41"/>
        <v>类</v>
      </c>
    </row>
    <row r="1328" s="3" customFormat="1" ht="35.45" customHeight="1" spans="1:7">
      <c r="A1328" s="17">
        <v>232</v>
      </c>
      <c r="B1328" s="18" t="s">
        <v>130</v>
      </c>
      <c r="C1328" s="19">
        <f>SUM(C1329)</f>
        <v>0</v>
      </c>
      <c r="D1328" s="86"/>
      <c r="E1328" s="87"/>
      <c r="F1328" s="22" t="str">
        <f t="shared" si="40"/>
        <v>是</v>
      </c>
      <c r="G1328" s="3" t="str">
        <f t="shared" si="41"/>
        <v>类</v>
      </c>
    </row>
    <row r="1329" ht="35.45" customHeight="1" spans="1:7">
      <c r="A1329" s="17">
        <v>23203</v>
      </c>
      <c r="B1329" s="18" t="s">
        <v>1162</v>
      </c>
      <c r="C1329" s="19">
        <f>SUM(C1330:C1333)</f>
        <v>0</v>
      </c>
      <c r="D1329" s="86"/>
      <c r="E1329" s="87"/>
      <c r="F1329" s="22" t="str">
        <f t="shared" si="40"/>
        <v>否</v>
      </c>
      <c r="G1329" s="3" t="str">
        <f t="shared" si="41"/>
        <v>款</v>
      </c>
    </row>
    <row r="1330" ht="35.45" customHeight="1" spans="1:7">
      <c r="A1330" s="21">
        <v>2320301</v>
      </c>
      <c r="B1330" s="23" t="s">
        <v>1163</v>
      </c>
      <c r="C1330" s="24">
        <v>0</v>
      </c>
      <c r="D1330" s="88"/>
      <c r="E1330" s="89"/>
      <c r="F1330" s="22" t="str">
        <f t="shared" si="40"/>
        <v>否</v>
      </c>
      <c r="G1330" s="3" t="str">
        <f t="shared" si="41"/>
        <v>项</v>
      </c>
    </row>
    <row r="1331" ht="35.45" customHeight="1" spans="1:7">
      <c r="A1331" s="21">
        <v>2320302</v>
      </c>
      <c r="B1331" s="23" t="s">
        <v>1164</v>
      </c>
      <c r="C1331" s="24">
        <v>0</v>
      </c>
      <c r="D1331" s="88"/>
      <c r="E1331" s="89"/>
      <c r="F1331" s="22" t="str">
        <f t="shared" si="40"/>
        <v>否</v>
      </c>
      <c r="G1331" s="3" t="str">
        <f t="shared" si="41"/>
        <v>项</v>
      </c>
    </row>
    <row r="1332" ht="35.45" customHeight="1" spans="1:7">
      <c r="A1332" s="21">
        <v>2320303</v>
      </c>
      <c r="B1332" s="23" t="s">
        <v>1165</v>
      </c>
      <c r="C1332" s="24">
        <v>0</v>
      </c>
      <c r="D1332" s="88"/>
      <c r="E1332" s="89"/>
      <c r="F1332" s="22" t="str">
        <f t="shared" si="40"/>
        <v>否</v>
      </c>
      <c r="G1332" s="3" t="str">
        <f t="shared" si="41"/>
        <v>项</v>
      </c>
    </row>
    <row r="1333" ht="35.45" customHeight="1" spans="1:7">
      <c r="A1333" s="21">
        <v>2320399</v>
      </c>
      <c r="B1333" s="23" t="s">
        <v>1166</v>
      </c>
      <c r="C1333" s="24">
        <v>0</v>
      </c>
      <c r="D1333" s="88"/>
      <c r="E1333" s="89"/>
      <c r="F1333" s="22" t="str">
        <f t="shared" si="40"/>
        <v>否</v>
      </c>
      <c r="G1333" s="3" t="str">
        <f t="shared" si="41"/>
        <v>项</v>
      </c>
    </row>
    <row r="1334" ht="35.45" customHeight="1" spans="1:7">
      <c r="A1334" s="17">
        <v>233</v>
      </c>
      <c r="B1334" s="18" t="s">
        <v>132</v>
      </c>
      <c r="C1334" s="19">
        <f>SUM(C1335)</f>
        <v>0</v>
      </c>
      <c r="D1334" s="86"/>
      <c r="E1334" s="87"/>
      <c r="F1334" s="22" t="str">
        <f t="shared" si="40"/>
        <v>是</v>
      </c>
      <c r="G1334" s="3" t="str">
        <f t="shared" si="41"/>
        <v>类</v>
      </c>
    </row>
    <row r="1335" ht="35.45" customHeight="1" spans="1:7">
      <c r="A1335" s="21">
        <v>23303</v>
      </c>
      <c r="B1335" s="23" t="s">
        <v>1167</v>
      </c>
      <c r="C1335" s="24">
        <v>0</v>
      </c>
      <c r="D1335" s="88"/>
      <c r="E1335" s="89"/>
      <c r="F1335" s="22" t="str">
        <f t="shared" si="40"/>
        <v>否</v>
      </c>
      <c r="G1335" s="3" t="str">
        <f t="shared" si="41"/>
        <v>款</v>
      </c>
    </row>
    <row r="1336" ht="35.45" customHeight="1" spans="1:7">
      <c r="A1336" s="17">
        <v>229</v>
      </c>
      <c r="B1336" s="18" t="s">
        <v>134</v>
      </c>
      <c r="C1336" s="19">
        <f>SUM(C1337:C1338)</f>
        <v>0</v>
      </c>
      <c r="D1336" s="86"/>
      <c r="E1336" s="87"/>
      <c r="F1336" s="22" t="str">
        <f t="shared" si="40"/>
        <v>是</v>
      </c>
      <c r="G1336" s="3" t="str">
        <f t="shared" si="41"/>
        <v>类</v>
      </c>
    </row>
    <row r="1337" ht="35.45" customHeight="1" spans="1:7">
      <c r="A1337" s="21">
        <v>22902</v>
      </c>
      <c r="B1337" s="23" t="s">
        <v>1168</v>
      </c>
      <c r="C1337" s="24">
        <v>0</v>
      </c>
      <c r="D1337" s="88"/>
      <c r="E1337" s="89"/>
      <c r="F1337" s="22" t="str">
        <f t="shared" si="40"/>
        <v>否</v>
      </c>
      <c r="G1337" s="3" t="str">
        <f t="shared" si="41"/>
        <v>款</v>
      </c>
    </row>
    <row r="1338" ht="35.45" customHeight="1" spans="1:7">
      <c r="A1338" s="21">
        <v>22999</v>
      </c>
      <c r="B1338" s="23" t="s">
        <v>1169</v>
      </c>
      <c r="C1338" s="24">
        <v>0</v>
      </c>
      <c r="D1338" s="88"/>
      <c r="E1338" s="89"/>
      <c r="F1338" s="22" t="str">
        <f t="shared" si="40"/>
        <v>否</v>
      </c>
      <c r="G1338" s="3" t="str">
        <f t="shared" si="41"/>
        <v>款</v>
      </c>
    </row>
    <row r="1339" ht="35.45" customHeight="1" spans="1:7">
      <c r="A1339" s="32"/>
      <c r="B1339" s="33"/>
      <c r="C1339" s="19">
        <v>0</v>
      </c>
      <c r="D1339" s="86"/>
      <c r="E1339" s="89"/>
      <c r="F1339" s="22" t="str">
        <f t="shared" si="40"/>
        <v>是</v>
      </c>
      <c r="G1339" s="3" t="str">
        <f t="shared" si="41"/>
        <v>项</v>
      </c>
    </row>
    <row r="1340" s="3" customFormat="1" ht="35.45" customHeight="1" spans="1:7">
      <c r="A1340" s="34"/>
      <c r="B1340" s="35" t="s">
        <v>1241</v>
      </c>
      <c r="C1340" s="19">
        <f>SUM(C4,C249,C252,C271,C363,C418,C475,C534,C664,C737,C818,C841,C952,C1016,C1086,C1106,C1136,C1146,C1191,C1211,C1269,C1327,C1328,C1334,C1336)</f>
        <v>28600</v>
      </c>
      <c r="D1340" s="19">
        <f>SUM(D4,D249,D252,D271,D363,D418,D475,D534,D664,D737,D818,D841,D952,D1016,D1086,D1106,D1136,D1146,D1191,D1211,D1269,D1327,D1328,D1334,D1336)</f>
        <v>0</v>
      </c>
      <c r="E1340" s="19">
        <f>SUM(E4,E249,E252,E271,E363,E418,E475,E534,E664,E737,E818,E841,E952,E1016,E1086,E1106,E1136,E1146,E1191,E1211,E1269,E1327,E1328,E1334,E1336)</f>
        <v>28600</v>
      </c>
      <c r="F1340" s="22" t="str">
        <f t="shared" si="40"/>
        <v>是</v>
      </c>
      <c r="G1340" s="3" t="str">
        <f t="shared" si="41"/>
        <v>项</v>
      </c>
    </row>
  </sheetData>
  <autoFilter ref="A3:G1340">
    <extLst/>
  </autoFilter>
  <mergeCells count="1">
    <mergeCell ref="B1:E1"/>
  </mergeCells>
  <conditionalFormatting sqref="F4:G1340">
    <cfRule type="cellIs" dxfId="2" priority="1" stopIfTrue="1" operator="lessThan">
      <formula>0</formula>
    </cfRule>
  </conditionalFormatting>
  <printOptions horizontalCentered="1"/>
  <pageMargins left="0.472222222222222" right="0.393055555555556" top="0.747916666666667" bottom="0.747916666666667" header="0.314583333333333" footer="0.314583333333333"/>
  <pageSetup paperSize="9" scale="75" firstPageNumber="452" orientation="portrait" useFirstPageNumber="1"/>
  <headerFooter alignWithMargins="0">
    <oddFooter>&amp;C&amp;16-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F53"/>
  <sheetViews>
    <sheetView showGridLines="0" showZeros="0" view="pageBreakPreview" zoomScale="70" zoomScaleNormal="90" workbookViewId="0">
      <pane ySplit="3" topLeftCell="A22" activePane="bottomLeft" state="frozen"/>
      <selection/>
      <selection pane="bottomLeft" activeCell="D5" sqref="D5:D15"/>
    </sheetView>
  </sheetViews>
  <sheetFormatPr defaultColWidth="9" defaultRowHeight="14.25" outlineLevelCol="5"/>
  <cols>
    <col min="1" max="1" width="17.625" style="6" customWidth="1"/>
    <col min="2" max="2" width="50.75" style="6" customWidth="1"/>
    <col min="3" max="5" width="20.625" style="6" customWidth="1"/>
    <col min="6" max="16384" width="9" style="69"/>
  </cols>
  <sheetData>
    <row r="1" ht="45" customHeight="1" spans="1:5">
      <c r="A1" s="70"/>
      <c r="B1" s="8" t="s">
        <v>1248</v>
      </c>
      <c r="C1" s="8"/>
      <c r="D1" s="8"/>
      <c r="E1" s="8"/>
    </row>
    <row r="2" ht="18.95" customHeight="1" spans="2:5">
      <c r="B2" s="71" t="s">
        <v>1249</v>
      </c>
      <c r="E2" s="11" t="s">
        <v>2</v>
      </c>
    </row>
    <row r="3" s="67" customFormat="1" ht="45" customHeight="1" spans="1:6">
      <c r="A3" s="72" t="s">
        <v>3</v>
      </c>
      <c r="B3" s="13" t="s">
        <v>4</v>
      </c>
      <c r="C3" s="14" t="s">
        <v>5</v>
      </c>
      <c r="D3" s="15" t="s">
        <v>7</v>
      </c>
      <c r="E3" s="15" t="s">
        <v>1237</v>
      </c>
      <c r="F3" s="73" t="s">
        <v>9</v>
      </c>
    </row>
    <row r="4" ht="37.5" customHeight="1" spans="1:6">
      <c r="A4" s="74" t="s">
        <v>10</v>
      </c>
      <c r="B4" s="75" t="s">
        <v>11</v>
      </c>
      <c r="C4" s="19">
        <f>SUM(C5:C19)</f>
        <v>3800</v>
      </c>
      <c r="D4" s="19">
        <f>SUM(D5:D19)</f>
        <v>-779</v>
      </c>
      <c r="E4" s="19">
        <f>SUM(E5:E19)</f>
        <v>3021</v>
      </c>
      <c r="F4" s="20" t="str">
        <f t="shared" ref="F4:F40" si="0">IF(LEN(A4)=3,"是",IF(B4&lt;&gt;"",IF(SUM(C4:C4)&lt;&gt;0,"是","否"),"是"))</f>
        <v>是</v>
      </c>
    </row>
    <row r="5" ht="37.5" customHeight="1" spans="1:6">
      <c r="A5" s="76" t="s">
        <v>12</v>
      </c>
      <c r="B5" s="77" t="s">
        <v>13</v>
      </c>
      <c r="C5" s="24">
        <v>2311</v>
      </c>
      <c r="D5" s="24">
        <v>-468</v>
      </c>
      <c r="E5" s="24">
        <v>1843</v>
      </c>
      <c r="F5" s="20" t="str">
        <f t="shared" si="0"/>
        <v>是</v>
      </c>
    </row>
    <row r="6" ht="37.5" customHeight="1" spans="1:6">
      <c r="A6" s="76" t="s">
        <v>14</v>
      </c>
      <c r="B6" s="77" t="s">
        <v>15</v>
      </c>
      <c r="C6" s="24">
        <v>35</v>
      </c>
      <c r="D6" s="24">
        <v>6</v>
      </c>
      <c r="E6" s="24">
        <v>41</v>
      </c>
      <c r="F6" s="20" t="str">
        <f t="shared" si="0"/>
        <v>是</v>
      </c>
    </row>
    <row r="7" ht="37.5" customHeight="1" spans="1:6">
      <c r="A7" s="76" t="s">
        <v>16</v>
      </c>
      <c r="B7" s="77" t="s">
        <v>17</v>
      </c>
      <c r="C7" s="24">
        <v>5</v>
      </c>
      <c r="D7" s="24">
        <v>10</v>
      </c>
      <c r="E7" s="24">
        <v>15</v>
      </c>
      <c r="F7" s="20" t="str">
        <f t="shared" si="0"/>
        <v>是</v>
      </c>
    </row>
    <row r="8" ht="37.5" customHeight="1" spans="1:6">
      <c r="A8" s="76" t="s">
        <v>18</v>
      </c>
      <c r="B8" s="77" t="s">
        <v>19</v>
      </c>
      <c r="C8" s="24">
        <v>160</v>
      </c>
      <c r="D8" s="24">
        <v>-80</v>
      </c>
      <c r="E8" s="24">
        <v>80</v>
      </c>
      <c r="F8" s="20" t="str">
        <f t="shared" si="0"/>
        <v>是</v>
      </c>
    </row>
    <row r="9" ht="37.5" customHeight="1" spans="1:6">
      <c r="A9" s="76" t="s">
        <v>20</v>
      </c>
      <c r="B9" s="77" t="s">
        <v>21</v>
      </c>
      <c r="C9" s="24">
        <v>180</v>
      </c>
      <c r="D9" s="24">
        <v>-30</v>
      </c>
      <c r="E9" s="24">
        <v>150</v>
      </c>
      <c r="F9" s="20" t="str">
        <f t="shared" si="0"/>
        <v>是</v>
      </c>
    </row>
    <row r="10" ht="37.5" customHeight="1" spans="1:6">
      <c r="A10" s="76" t="s">
        <v>22</v>
      </c>
      <c r="B10" s="77" t="s">
        <v>23</v>
      </c>
      <c r="C10" s="24">
        <v>209</v>
      </c>
      <c r="D10" s="24"/>
      <c r="E10" s="24">
        <v>209</v>
      </c>
      <c r="F10" s="20" t="str">
        <f t="shared" si="0"/>
        <v>是</v>
      </c>
    </row>
    <row r="11" ht="37.5" customHeight="1" spans="1:6">
      <c r="A11" s="76" t="s">
        <v>24</v>
      </c>
      <c r="B11" s="77" t="s">
        <v>25</v>
      </c>
      <c r="C11" s="24">
        <v>180</v>
      </c>
      <c r="D11" s="24">
        <v>-131</v>
      </c>
      <c r="E11" s="24">
        <v>49</v>
      </c>
      <c r="F11" s="20" t="str">
        <f t="shared" si="0"/>
        <v>是</v>
      </c>
    </row>
    <row r="12" ht="37.5" customHeight="1" spans="1:6">
      <c r="A12" s="76" t="s">
        <v>26</v>
      </c>
      <c r="B12" s="77" t="s">
        <v>27</v>
      </c>
      <c r="C12" s="24">
        <v>200</v>
      </c>
      <c r="D12" s="24">
        <v>-99</v>
      </c>
      <c r="E12" s="24">
        <v>101</v>
      </c>
      <c r="F12" s="20" t="str">
        <f t="shared" si="0"/>
        <v>是</v>
      </c>
    </row>
    <row r="13" ht="37.5" customHeight="1" spans="1:6">
      <c r="A13" s="76" t="s">
        <v>28</v>
      </c>
      <c r="B13" s="77" t="s">
        <v>29</v>
      </c>
      <c r="C13" s="24">
        <v>200</v>
      </c>
      <c r="D13" s="24"/>
      <c r="E13" s="24">
        <v>200</v>
      </c>
      <c r="F13" s="20" t="str">
        <f t="shared" si="0"/>
        <v>是</v>
      </c>
    </row>
    <row r="14" ht="37.5" customHeight="1" spans="1:6">
      <c r="A14" s="76" t="s">
        <v>30</v>
      </c>
      <c r="B14" s="77" t="s">
        <v>31</v>
      </c>
      <c r="C14" s="24">
        <v>0</v>
      </c>
      <c r="D14" s="24">
        <v>1</v>
      </c>
      <c r="E14" s="24">
        <v>1</v>
      </c>
      <c r="F14" s="20" t="str">
        <f t="shared" si="0"/>
        <v>否</v>
      </c>
    </row>
    <row r="15" ht="37.5" customHeight="1" spans="1:6">
      <c r="A15" s="76" t="s">
        <v>32</v>
      </c>
      <c r="B15" s="77" t="s">
        <v>33</v>
      </c>
      <c r="C15" s="24">
        <v>100</v>
      </c>
      <c r="D15" s="24">
        <v>-8</v>
      </c>
      <c r="E15" s="24">
        <v>92</v>
      </c>
      <c r="F15" s="20" t="str">
        <f t="shared" si="0"/>
        <v>是</v>
      </c>
    </row>
    <row r="16" ht="37.5" customHeight="1" spans="1:6">
      <c r="A16" s="76" t="s">
        <v>34</v>
      </c>
      <c r="B16" s="77" t="s">
        <v>35</v>
      </c>
      <c r="C16" s="24">
        <v>180</v>
      </c>
      <c r="D16" s="24">
        <v>20</v>
      </c>
      <c r="E16" s="24">
        <v>200</v>
      </c>
      <c r="F16" s="20" t="str">
        <f t="shared" si="0"/>
        <v>是</v>
      </c>
    </row>
    <row r="17" ht="37.5" customHeight="1" spans="1:6">
      <c r="A17" s="76" t="s">
        <v>36</v>
      </c>
      <c r="B17" s="77" t="s">
        <v>37</v>
      </c>
      <c r="C17" s="24">
        <v>0</v>
      </c>
      <c r="D17" s="24"/>
      <c r="E17" s="24"/>
      <c r="F17" s="20" t="str">
        <f t="shared" si="0"/>
        <v>否</v>
      </c>
    </row>
    <row r="18" ht="37.5" customHeight="1" spans="1:6">
      <c r="A18" s="76" t="s">
        <v>38</v>
      </c>
      <c r="B18" s="77" t="s">
        <v>39</v>
      </c>
      <c r="C18" s="24">
        <v>40</v>
      </c>
      <c r="D18" s="24"/>
      <c r="E18" s="24">
        <v>40</v>
      </c>
      <c r="F18" s="20" t="str">
        <f t="shared" si="0"/>
        <v>是</v>
      </c>
    </row>
    <row r="19" ht="37.5" customHeight="1" spans="1:6">
      <c r="A19" s="199" t="s">
        <v>1238</v>
      </c>
      <c r="B19" s="77" t="s">
        <v>41</v>
      </c>
      <c r="C19" s="24">
        <v>0</v>
      </c>
      <c r="D19" s="24"/>
      <c r="E19" s="24"/>
      <c r="F19" s="20" t="str">
        <f t="shared" si="0"/>
        <v>否</v>
      </c>
    </row>
    <row r="20" ht="37.5" customHeight="1" spans="1:6">
      <c r="A20" s="78" t="s">
        <v>42</v>
      </c>
      <c r="B20" s="75" t="s">
        <v>43</v>
      </c>
      <c r="C20" s="19">
        <f>SUM(C21:C28)</f>
        <v>1200</v>
      </c>
      <c r="D20" s="19">
        <f>SUM(D21:D28)</f>
        <v>779</v>
      </c>
      <c r="E20" s="19">
        <f>SUM(E21:E28)</f>
        <v>1979</v>
      </c>
      <c r="F20" s="20" t="str">
        <f t="shared" si="0"/>
        <v>是</v>
      </c>
    </row>
    <row r="21" ht="37.5" customHeight="1" spans="1:6">
      <c r="A21" s="79" t="s">
        <v>44</v>
      </c>
      <c r="B21" s="77" t="s">
        <v>45</v>
      </c>
      <c r="C21" s="24">
        <v>200</v>
      </c>
      <c r="D21" s="24">
        <v>-153</v>
      </c>
      <c r="E21" s="24">
        <v>47</v>
      </c>
      <c r="F21" s="20" t="str">
        <f t="shared" si="0"/>
        <v>是</v>
      </c>
    </row>
    <row r="22" ht="37.5" customHeight="1" spans="1:6">
      <c r="A22" s="76" t="s">
        <v>46</v>
      </c>
      <c r="B22" s="80" t="s">
        <v>47</v>
      </c>
      <c r="C22" s="24">
        <v>0</v>
      </c>
      <c r="D22" s="24"/>
      <c r="E22" s="24"/>
      <c r="F22" s="20" t="str">
        <f t="shared" si="0"/>
        <v>否</v>
      </c>
    </row>
    <row r="23" ht="37.5" customHeight="1" spans="1:6">
      <c r="A23" s="76" t="s">
        <v>48</v>
      </c>
      <c r="B23" s="77" t="s">
        <v>49</v>
      </c>
      <c r="C23" s="24">
        <v>863</v>
      </c>
      <c r="D23" s="24">
        <v>40</v>
      </c>
      <c r="E23" s="24">
        <v>903</v>
      </c>
      <c r="F23" s="20" t="str">
        <f t="shared" si="0"/>
        <v>是</v>
      </c>
    </row>
    <row r="24" ht="37.5" customHeight="1" spans="1:6">
      <c r="A24" s="76" t="s">
        <v>50</v>
      </c>
      <c r="B24" s="77" t="s">
        <v>51</v>
      </c>
      <c r="C24" s="24">
        <v>0</v>
      </c>
      <c r="D24" s="24"/>
      <c r="E24" s="24"/>
      <c r="F24" s="20" t="str">
        <f t="shared" si="0"/>
        <v>否</v>
      </c>
    </row>
    <row r="25" ht="37.5" customHeight="1" spans="1:6">
      <c r="A25" s="76" t="s">
        <v>52</v>
      </c>
      <c r="B25" s="77" t="s">
        <v>53</v>
      </c>
      <c r="C25" s="24">
        <v>42</v>
      </c>
      <c r="D25" s="24">
        <v>957</v>
      </c>
      <c r="E25" s="24">
        <v>999</v>
      </c>
      <c r="F25" s="20" t="str">
        <f t="shared" si="0"/>
        <v>是</v>
      </c>
    </row>
    <row r="26" ht="37.5" customHeight="1" spans="1:6">
      <c r="A26" s="76" t="s">
        <v>54</v>
      </c>
      <c r="B26" s="77" t="s">
        <v>55</v>
      </c>
      <c r="C26" s="24">
        <v>0</v>
      </c>
      <c r="D26" s="24"/>
      <c r="E26" s="24"/>
      <c r="F26" s="20" t="str">
        <f t="shared" si="0"/>
        <v>否</v>
      </c>
    </row>
    <row r="27" ht="37.5" customHeight="1" spans="1:6">
      <c r="A27" s="76" t="s">
        <v>56</v>
      </c>
      <c r="B27" s="77" t="s">
        <v>57</v>
      </c>
      <c r="C27" s="24">
        <v>95</v>
      </c>
      <c r="D27" s="24">
        <v>-95</v>
      </c>
      <c r="E27" s="24"/>
      <c r="F27" s="20" t="str">
        <f t="shared" si="0"/>
        <v>是</v>
      </c>
    </row>
    <row r="28" ht="37.5" customHeight="1" spans="1:6">
      <c r="A28" s="76" t="s">
        <v>58</v>
      </c>
      <c r="B28" s="77" t="s">
        <v>59</v>
      </c>
      <c r="C28" s="24">
        <v>0</v>
      </c>
      <c r="D28" s="24">
        <v>30</v>
      </c>
      <c r="E28" s="24">
        <v>30</v>
      </c>
      <c r="F28" s="20" t="str">
        <f t="shared" si="0"/>
        <v>否</v>
      </c>
    </row>
    <row r="29" ht="37.5" customHeight="1" spans="1:6">
      <c r="A29" s="76"/>
      <c r="B29" s="77"/>
      <c r="C29" s="24"/>
      <c r="D29" s="24"/>
      <c r="E29" s="24"/>
      <c r="F29" s="20" t="str">
        <f t="shared" si="0"/>
        <v>是</v>
      </c>
    </row>
    <row r="30" s="68" customFormat="1" ht="37.5" customHeight="1" spans="1:6">
      <c r="A30" s="81"/>
      <c r="B30" s="53" t="s">
        <v>1250</v>
      </c>
      <c r="C30" s="82">
        <f>SUM(C20,C4)</f>
        <v>5000</v>
      </c>
      <c r="D30" s="82">
        <f>SUM(D20,D4)</f>
        <v>0</v>
      </c>
      <c r="E30" s="82">
        <f>SUM(E20,E4)</f>
        <v>5000</v>
      </c>
      <c r="F30" s="20" t="str">
        <f t="shared" si="0"/>
        <v>是</v>
      </c>
    </row>
    <row r="31" ht="37.5" customHeight="1" spans="1:6">
      <c r="A31" s="74">
        <v>110</v>
      </c>
      <c r="B31" s="75" t="s">
        <v>61</v>
      </c>
      <c r="C31" s="19">
        <f>SUM(C32:C39)</f>
        <v>21000</v>
      </c>
      <c r="D31" s="19">
        <f>SUM(D32:D39)</f>
        <v>0</v>
      </c>
      <c r="E31" s="19">
        <f>SUM(E32:E39)</f>
        <v>21000</v>
      </c>
      <c r="F31" s="20" t="str">
        <f t="shared" si="0"/>
        <v>是</v>
      </c>
    </row>
    <row r="32" ht="37.5" customHeight="1" spans="1:6">
      <c r="A32" s="76">
        <v>11001</v>
      </c>
      <c r="B32" s="77" t="s">
        <v>62</v>
      </c>
      <c r="C32" s="24">
        <v>0</v>
      </c>
      <c r="D32" s="24"/>
      <c r="E32" s="24">
        <f t="shared" ref="E32:E39" si="1">C32+D32</f>
        <v>0</v>
      </c>
      <c r="F32" s="20" t="str">
        <f t="shared" si="0"/>
        <v>否</v>
      </c>
    </row>
    <row r="33" ht="37.5" customHeight="1" spans="1:6">
      <c r="A33" s="76"/>
      <c r="B33" s="77" t="s">
        <v>63</v>
      </c>
      <c r="C33" s="24">
        <v>600</v>
      </c>
      <c r="D33" s="24"/>
      <c r="E33" s="24">
        <f t="shared" si="1"/>
        <v>600</v>
      </c>
      <c r="F33" s="20" t="str">
        <f t="shared" si="0"/>
        <v>是</v>
      </c>
    </row>
    <row r="34" ht="37.5" customHeight="1" spans="1:6">
      <c r="A34" s="76"/>
      <c r="B34" s="77" t="s">
        <v>72</v>
      </c>
      <c r="C34" s="24">
        <v>19794</v>
      </c>
      <c r="D34" s="24">
        <v>-16346</v>
      </c>
      <c r="E34" s="24">
        <f t="shared" si="1"/>
        <v>3448</v>
      </c>
      <c r="F34" s="20" t="str">
        <f t="shared" si="0"/>
        <v>是</v>
      </c>
    </row>
    <row r="35" ht="37.5" customHeight="1" spans="1:6">
      <c r="A35" s="76">
        <v>11008</v>
      </c>
      <c r="B35" s="77" t="s">
        <v>74</v>
      </c>
      <c r="C35" s="24">
        <v>297</v>
      </c>
      <c r="D35" s="24"/>
      <c r="E35" s="24">
        <f t="shared" si="1"/>
        <v>297</v>
      </c>
      <c r="F35" s="20" t="str">
        <f t="shared" si="0"/>
        <v>是</v>
      </c>
    </row>
    <row r="36" ht="37.5" customHeight="1" spans="1:6">
      <c r="A36" s="76">
        <v>11009</v>
      </c>
      <c r="B36" s="77" t="s">
        <v>75</v>
      </c>
      <c r="C36" s="24">
        <v>151</v>
      </c>
      <c r="D36" s="24">
        <v>158</v>
      </c>
      <c r="E36" s="24">
        <f t="shared" si="1"/>
        <v>309</v>
      </c>
      <c r="F36" s="20" t="str">
        <f t="shared" si="0"/>
        <v>是</v>
      </c>
    </row>
    <row r="37" ht="37.5" customHeight="1" spans="1:6">
      <c r="A37" s="76">
        <v>11011</v>
      </c>
      <c r="B37" s="77" t="s">
        <v>1251</v>
      </c>
      <c r="C37" s="24"/>
      <c r="D37" s="24">
        <v>16045</v>
      </c>
      <c r="E37" s="24">
        <f t="shared" si="1"/>
        <v>16045</v>
      </c>
      <c r="F37" s="20" t="str">
        <f t="shared" si="0"/>
        <v>否</v>
      </c>
    </row>
    <row r="38" s="6" customFormat="1" ht="37.5" customHeight="1" spans="1:6">
      <c r="A38" s="76">
        <v>11013</v>
      </c>
      <c r="B38" s="77" t="s">
        <v>80</v>
      </c>
      <c r="C38" s="24">
        <v>0</v>
      </c>
      <c r="D38" s="24"/>
      <c r="E38" s="24">
        <f t="shared" si="1"/>
        <v>0</v>
      </c>
      <c r="F38" s="20" t="str">
        <f t="shared" si="0"/>
        <v>否</v>
      </c>
    </row>
    <row r="39" s="6" customFormat="1" ht="37.5" customHeight="1" spans="1:6">
      <c r="A39" s="76">
        <v>11015</v>
      </c>
      <c r="B39" s="77" t="s">
        <v>81</v>
      </c>
      <c r="C39" s="24">
        <v>158</v>
      </c>
      <c r="D39" s="24">
        <v>143</v>
      </c>
      <c r="E39" s="24">
        <f t="shared" si="1"/>
        <v>301</v>
      </c>
      <c r="F39" s="20" t="str">
        <f t="shared" si="0"/>
        <v>是</v>
      </c>
    </row>
    <row r="40" ht="37.5" customHeight="1" spans="1:6">
      <c r="A40" s="83"/>
      <c r="B40" s="84" t="s">
        <v>82</v>
      </c>
      <c r="C40" s="19">
        <f>SUM(C30,C31)</f>
        <v>26000</v>
      </c>
      <c r="D40" s="19">
        <f>SUM(D30,D31)</f>
        <v>0</v>
      </c>
      <c r="E40" s="19">
        <f>SUM(E30,E31)</f>
        <v>26000</v>
      </c>
      <c r="F40" s="20" t="str">
        <f t="shared" si="0"/>
        <v>是</v>
      </c>
    </row>
    <row r="41" spans="3:5">
      <c r="C41" s="85"/>
      <c r="D41" s="85"/>
      <c r="E41" s="85"/>
    </row>
    <row r="42" spans="3:5">
      <c r="C42" s="85"/>
      <c r="D42" s="85"/>
      <c r="E42" s="85"/>
    </row>
    <row r="43" spans="3:5">
      <c r="C43" s="85"/>
      <c r="D43" s="85"/>
      <c r="E43" s="85"/>
    </row>
    <row r="44" spans="3:5">
      <c r="C44" s="85"/>
      <c r="D44" s="85"/>
      <c r="E44" s="85"/>
    </row>
    <row r="45" spans="3:5">
      <c r="C45" s="85"/>
      <c r="D45" s="85"/>
      <c r="E45" s="85"/>
    </row>
    <row r="46" spans="3:5">
      <c r="C46" s="85"/>
      <c r="D46" s="85"/>
      <c r="E46" s="85"/>
    </row>
    <row r="47" spans="3:5">
      <c r="C47" s="85"/>
      <c r="D47" s="85"/>
      <c r="E47" s="85"/>
    </row>
    <row r="48" spans="3:5">
      <c r="C48" s="85"/>
      <c r="D48" s="85"/>
      <c r="E48" s="85"/>
    </row>
    <row r="49" spans="3:5">
      <c r="C49" s="85"/>
      <c r="D49" s="85"/>
      <c r="E49" s="85"/>
    </row>
    <row r="50" spans="3:5">
      <c r="C50" s="85"/>
      <c r="D50" s="85"/>
      <c r="E50" s="85"/>
    </row>
    <row r="51" spans="3:5">
      <c r="C51" s="85"/>
      <c r="D51" s="85"/>
      <c r="E51" s="85"/>
    </row>
    <row r="52" spans="3:5">
      <c r="C52" s="85"/>
      <c r="D52" s="85"/>
      <c r="E52" s="85"/>
    </row>
    <row r="53" spans="3:5">
      <c r="C53" s="85"/>
      <c r="D53" s="85"/>
      <c r="E53" s="85"/>
    </row>
  </sheetData>
  <autoFilter ref="A3:F40">
    <extLst/>
  </autoFilter>
  <mergeCells count="1">
    <mergeCell ref="B1:E1"/>
  </mergeCells>
  <conditionalFormatting sqref="E2">
    <cfRule type="cellIs" dxfId="0" priority="8" stopIfTrue="1" operator="lessThanOrEqual">
      <formula>-1</formula>
    </cfRule>
  </conditionalFormatting>
  <conditionalFormatting sqref="E38">
    <cfRule type="expression" dxfId="1" priority="2" stopIfTrue="1">
      <formula>"len($A:$A)=3"</formula>
    </cfRule>
  </conditionalFormatting>
  <conditionalFormatting sqref="E39">
    <cfRule type="expression" dxfId="1" priority="1" stopIfTrue="1">
      <formula>"len($A:$A)=3"</formula>
    </cfRule>
  </conditionalFormatting>
  <conditionalFormatting sqref="C40:E40 A4:B40 C4:E37">
    <cfRule type="expression" dxfId="1" priority="7" stopIfTrue="1">
      <formula>"len($A:$A)=3"</formula>
    </cfRule>
  </conditionalFormatting>
  <conditionalFormatting sqref="F4:H40">
    <cfRule type="cellIs" dxfId="2" priority="5" stopIfTrue="1" operator="lessThan">
      <formula>0</formula>
    </cfRule>
    <cfRule type="cellIs" dxfId="2" priority="6" stopIfTrue="1" operator="lessThan">
      <formula>0</formula>
    </cfRule>
  </conditionalFormatting>
  <conditionalFormatting sqref="B38:B39 C32:E39">
    <cfRule type="expression" dxfId="1" priority="3" stopIfTrue="1">
      <formula>"len($A:$A)=3"</formula>
    </cfRule>
    <cfRule type="expression" dxfId="1" priority="4" stopIfTrue="1">
      <formula>"len($A:$A)=3"</formula>
    </cfRule>
  </conditionalFormatting>
  <printOptions horizontalCentered="1"/>
  <pageMargins left="0.471527777777778" right="0.393055555555556" top="0.747916666666667" bottom="0.747916666666667" header="0.313888888888889" footer="0.313888888888889"/>
  <pageSetup paperSize="9" scale="75" firstPageNumber="597" orientation="portrait" useFirstPageNumber="1"/>
  <headerFooter alignWithMargins="0">
    <oddFooter>&amp;C&amp;16-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F51"/>
  <sheetViews>
    <sheetView showGridLines="0" showZeros="0" view="pageBreakPreview" zoomScale="70" zoomScaleNormal="90" workbookViewId="0">
      <pane ySplit="3" topLeftCell="A4" activePane="bottomLeft" state="frozen"/>
      <selection/>
      <selection pane="bottomLeft" activeCell="D5" sqref="D5:D15"/>
    </sheetView>
  </sheetViews>
  <sheetFormatPr defaultColWidth="9" defaultRowHeight="14.25" outlineLevelCol="5"/>
  <cols>
    <col min="1" max="1" width="12.75" style="4" customWidth="1"/>
    <col min="2" max="2" width="50.75" style="4" customWidth="1"/>
    <col min="3" max="5" width="20.625" style="4" customWidth="1"/>
    <col min="6" max="6" width="9.75" style="4" customWidth="1"/>
    <col min="7" max="16384" width="9" style="38"/>
  </cols>
  <sheetData>
    <row r="1" ht="45" customHeight="1" spans="1:5">
      <c r="A1" s="39"/>
      <c r="B1" s="40" t="s">
        <v>1248</v>
      </c>
      <c r="C1" s="40"/>
      <c r="D1" s="40"/>
      <c r="E1" s="40"/>
    </row>
    <row r="2" ht="18.95" customHeight="1" spans="1:5">
      <c r="A2" s="41"/>
      <c r="B2" s="42" t="s">
        <v>1252</v>
      </c>
      <c r="E2" s="43" t="s">
        <v>2</v>
      </c>
    </row>
    <row r="3" s="36" customFormat="1" ht="45" customHeight="1" spans="1:6">
      <c r="A3" s="44" t="s">
        <v>3</v>
      </c>
      <c r="B3" s="35" t="s">
        <v>4</v>
      </c>
      <c r="C3" s="45" t="s">
        <v>5</v>
      </c>
      <c r="D3" s="15" t="s">
        <v>7</v>
      </c>
      <c r="E3" s="15" t="s">
        <v>1237</v>
      </c>
      <c r="F3" s="46" t="s">
        <v>9</v>
      </c>
    </row>
    <row r="4" ht="37.5" customHeight="1" spans="1:6">
      <c r="A4" s="47" t="s">
        <v>85</v>
      </c>
      <c r="B4" s="48" t="s">
        <v>161</v>
      </c>
      <c r="C4" s="49">
        <v>2450</v>
      </c>
      <c r="D4" s="49">
        <v>399</v>
      </c>
      <c r="E4" s="49">
        <v>2849</v>
      </c>
      <c r="F4" s="50" t="str">
        <f t="shared" ref="F4:F38" si="0">IF(LEN(A4)=3,"是",IF(B4&lt;&gt;"",IF(SUM(C4:C4)&lt;&gt;0,"是","否"),"是"))</f>
        <v>是</v>
      </c>
    </row>
    <row r="5" ht="37.5" customHeight="1" spans="1:6">
      <c r="A5" s="47" t="s">
        <v>87</v>
      </c>
      <c r="B5" s="51" t="s">
        <v>88</v>
      </c>
      <c r="C5" s="49"/>
      <c r="D5" s="49"/>
      <c r="E5" s="49"/>
      <c r="F5" s="50" t="str">
        <f t="shared" si="0"/>
        <v>是</v>
      </c>
    </row>
    <row r="6" ht="37.5" customHeight="1" spans="1:6">
      <c r="A6" s="47" t="s">
        <v>89</v>
      </c>
      <c r="B6" s="51" t="s">
        <v>90</v>
      </c>
      <c r="C6" s="49"/>
      <c r="D6" s="49"/>
      <c r="E6" s="49"/>
      <c r="F6" s="50" t="str">
        <f t="shared" si="0"/>
        <v>是</v>
      </c>
    </row>
    <row r="7" ht="37.5" customHeight="1" spans="1:6">
      <c r="A7" s="47">
        <v>204</v>
      </c>
      <c r="B7" s="51" t="s">
        <v>92</v>
      </c>
      <c r="C7" s="49"/>
      <c r="D7" s="49"/>
      <c r="E7" s="49"/>
      <c r="F7" s="50" t="str">
        <f t="shared" si="0"/>
        <v>是</v>
      </c>
    </row>
    <row r="8" ht="37.5" customHeight="1" spans="1:6">
      <c r="A8" s="47" t="s">
        <v>93</v>
      </c>
      <c r="B8" s="51" t="s">
        <v>94</v>
      </c>
      <c r="C8" s="49"/>
      <c r="D8" s="49"/>
      <c r="E8" s="49"/>
      <c r="F8" s="50" t="str">
        <f t="shared" si="0"/>
        <v>是</v>
      </c>
    </row>
    <row r="9" ht="37.5" customHeight="1" spans="1:6">
      <c r="A9" s="47" t="s">
        <v>95</v>
      </c>
      <c r="B9" s="51" t="s">
        <v>96</v>
      </c>
      <c r="C9" s="49"/>
      <c r="D9" s="49"/>
      <c r="E9" s="49"/>
      <c r="F9" s="50" t="str">
        <f t="shared" si="0"/>
        <v>是</v>
      </c>
    </row>
    <row r="10" ht="37.5" customHeight="1" spans="1:6">
      <c r="A10" s="47" t="s">
        <v>97</v>
      </c>
      <c r="B10" s="51" t="s">
        <v>98</v>
      </c>
      <c r="C10" s="49"/>
      <c r="D10" s="49"/>
      <c r="E10" s="49"/>
      <c r="F10" s="50" t="str">
        <f t="shared" si="0"/>
        <v>是</v>
      </c>
    </row>
    <row r="11" ht="37.5" customHeight="1" spans="1:6">
      <c r="A11" s="47" t="s">
        <v>99</v>
      </c>
      <c r="B11" s="51" t="s">
        <v>100</v>
      </c>
      <c r="C11" s="49">
        <v>69</v>
      </c>
      <c r="D11" s="49"/>
      <c r="E11" s="49">
        <v>69</v>
      </c>
      <c r="F11" s="50" t="str">
        <f t="shared" si="0"/>
        <v>是</v>
      </c>
    </row>
    <row r="12" ht="37.5" customHeight="1" spans="1:6">
      <c r="A12" s="47" t="s">
        <v>101</v>
      </c>
      <c r="B12" s="51" t="s">
        <v>102</v>
      </c>
      <c r="C12" s="49">
        <v>57</v>
      </c>
      <c r="D12" s="49">
        <v>10</v>
      </c>
      <c r="E12" s="49">
        <v>67</v>
      </c>
      <c r="F12" s="50" t="str">
        <f t="shared" si="0"/>
        <v>是</v>
      </c>
    </row>
    <row r="13" ht="37.5" customHeight="1" spans="1:6">
      <c r="A13" s="47" t="s">
        <v>103</v>
      </c>
      <c r="B13" s="51" t="s">
        <v>104</v>
      </c>
      <c r="C13" s="49"/>
      <c r="D13" s="49"/>
      <c r="E13" s="49"/>
      <c r="F13" s="50" t="str">
        <f t="shared" si="0"/>
        <v>是</v>
      </c>
    </row>
    <row r="14" ht="37.5" customHeight="1" spans="1:6">
      <c r="A14" s="47" t="s">
        <v>105</v>
      </c>
      <c r="B14" s="51" t="s">
        <v>106</v>
      </c>
      <c r="C14" s="49">
        <v>22746</v>
      </c>
      <c r="D14" s="49">
        <v>-3078</v>
      </c>
      <c r="E14" s="49">
        <v>19668</v>
      </c>
      <c r="F14" s="50" t="str">
        <f t="shared" si="0"/>
        <v>是</v>
      </c>
    </row>
    <row r="15" ht="37.5" customHeight="1" spans="1:6">
      <c r="A15" s="47" t="s">
        <v>107</v>
      </c>
      <c r="B15" s="51" t="s">
        <v>108</v>
      </c>
      <c r="C15" s="49"/>
      <c r="D15" s="49"/>
      <c r="E15" s="49"/>
      <c r="F15" s="50" t="str">
        <f t="shared" si="0"/>
        <v>是</v>
      </c>
    </row>
    <row r="16" ht="37.5" customHeight="1" spans="1:6">
      <c r="A16" s="47" t="s">
        <v>109</v>
      </c>
      <c r="B16" s="51" t="s">
        <v>110</v>
      </c>
      <c r="C16" s="49"/>
      <c r="D16" s="49">
        <v>833</v>
      </c>
      <c r="E16" s="49">
        <v>833</v>
      </c>
      <c r="F16" s="50" t="str">
        <f t="shared" si="0"/>
        <v>是</v>
      </c>
    </row>
    <row r="17" ht="37.5" customHeight="1" spans="1:6">
      <c r="A17" s="47" t="s">
        <v>111</v>
      </c>
      <c r="B17" s="51" t="s">
        <v>112</v>
      </c>
      <c r="C17" s="49">
        <v>250</v>
      </c>
      <c r="D17" s="49">
        <v>215</v>
      </c>
      <c r="E17" s="49">
        <v>465</v>
      </c>
      <c r="F17" s="50" t="str">
        <f t="shared" si="0"/>
        <v>是</v>
      </c>
    </row>
    <row r="18" ht="37.5" customHeight="1" spans="1:6">
      <c r="A18" s="47" t="s">
        <v>113</v>
      </c>
      <c r="B18" s="51" t="s">
        <v>114</v>
      </c>
      <c r="C18" s="49"/>
      <c r="D18" s="49">
        <v>1919</v>
      </c>
      <c r="E18" s="49">
        <v>1919</v>
      </c>
      <c r="F18" s="50" t="str">
        <f t="shared" si="0"/>
        <v>是</v>
      </c>
    </row>
    <row r="19" ht="37.5" customHeight="1" spans="1:6">
      <c r="A19" s="47" t="s">
        <v>115</v>
      </c>
      <c r="B19" s="51" t="s">
        <v>116</v>
      </c>
      <c r="C19" s="49">
        <v>20</v>
      </c>
      <c r="D19" s="49"/>
      <c r="E19" s="49">
        <v>20</v>
      </c>
      <c r="F19" s="50" t="str">
        <f t="shared" si="0"/>
        <v>是</v>
      </c>
    </row>
    <row r="20" ht="37.5" customHeight="1" spans="1:6">
      <c r="A20" s="47" t="s">
        <v>117</v>
      </c>
      <c r="B20" s="51" t="s">
        <v>118</v>
      </c>
      <c r="C20" s="49"/>
      <c r="D20" s="49"/>
      <c r="E20" s="49"/>
      <c r="F20" s="50" t="str">
        <f t="shared" si="0"/>
        <v>是</v>
      </c>
    </row>
    <row r="21" ht="37.5" customHeight="1" spans="1:6">
      <c r="A21" s="47" t="s">
        <v>119</v>
      </c>
      <c r="B21" s="51" t="s">
        <v>120</v>
      </c>
      <c r="C21" s="49"/>
      <c r="D21" s="49"/>
      <c r="E21" s="49"/>
      <c r="F21" s="50" t="str">
        <f t="shared" si="0"/>
        <v>是</v>
      </c>
    </row>
    <row r="22" ht="37.5" customHeight="1" spans="1:6">
      <c r="A22" s="47" t="s">
        <v>121</v>
      </c>
      <c r="B22" s="51" t="s">
        <v>122</v>
      </c>
      <c r="C22" s="49">
        <v>52</v>
      </c>
      <c r="D22" s="49">
        <v>2</v>
      </c>
      <c r="E22" s="49">
        <v>54</v>
      </c>
      <c r="F22" s="50" t="str">
        <f t="shared" si="0"/>
        <v>是</v>
      </c>
    </row>
    <row r="23" ht="37.5" customHeight="1" spans="1:6">
      <c r="A23" s="47" t="s">
        <v>123</v>
      </c>
      <c r="B23" s="51" t="s">
        <v>124</v>
      </c>
      <c r="C23" s="49"/>
      <c r="D23" s="49"/>
      <c r="E23" s="49"/>
      <c r="F23" s="50" t="str">
        <f t="shared" si="0"/>
        <v>是</v>
      </c>
    </row>
    <row r="24" ht="37.5" customHeight="1" spans="1:6">
      <c r="A24" s="47" t="s">
        <v>125</v>
      </c>
      <c r="B24" s="51" t="s">
        <v>126</v>
      </c>
      <c r="C24" s="49"/>
      <c r="D24" s="49"/>
      <c r="E24" s="49"/>
      <c r="F24" s="50" t="str">
        <f t="shared" si="0"/>
        <v>是</v>
      </c>
    </row>
    <row r="25" ht="37.5" customHeight="1" spans="1:6">
      <c r="A25" s="47" t="s">
        <v>127</v>
      </c>
      <c r="B25" s="51" t="s">
        <v>128</v>
      </c>
      <c r="C25" s="49">
        <v>300</v>
      </c>
      <c r="D25" s="49">
        <v>-300</v>
      </c>
      <c r="E25" s="49"/>
      <c r="F25" s="50" t="str">
        <f t="shared" si="0"/>
        <v>是</v>
      </c>
    </row>
    <row r="26" ht="37.5" customHeight="1" spans="1:6">
      <c r="A26" s="47" t="s">
        <v>129</v>
      </c>
      <c r="B26" s="51" t="s">
        <v>130</v>
      </c>
      <c r="C26" s="49">
        <v>56</v>
      </c>
      <c r="D26" s="49"/>
      <c r="E26" s="49">
        <v>56</v>
      </c>
      <c r="F26" s="50" t="str">
        <f t="shared" si="0"/>
        <v>是</v>
      </c>
    </row>
    <row r="27" ht="37.5" customHeight="1" spans="1:6">
      <c r="A27" s="47" t="s">
        <v>131</v>
      </c>
      <c r="B27" s="51" t="s">
        <v>132</v>
      </c>
      <c r="C27" s="49"/>
      <c r="D27" s="49"/>
      <c r="E27" s="49"/>
      <c r="F27" s="50" t="str">
        <f t="shared" si="0"/>
        <v>是</v>
      </c>
    </row>
    <row r="28" ht="37.5" customHeight="1" spans="1:6">
      <c r="A28" s="47" t="s">
        <v>133</v>
      </c>
      <c r="B28" s="51" t="s">
        <v>134</v>
      </c>
      <c r="C28" s="49"/>
      <c r="D28" s="49"/>
      <c r="E28" s="49"/>
      <c r="F28" s="50" t="str">
        <f t="shared" si="0"/>
        <v>是</v>
      </c>
    </row>
    <row r="29" ht="37.5" customHeight="1" spans="1:6">
      <c r="A29" s="47"/>
      <c r="B29" s="51"/>
      <c r="C29" s="49"/>
      <c r="D29" s="49"/>
      <c r="E29" s="49"/>
      <c r="F29" s="50" t="str">
        <f t="shared" si="0"/>
        <v>是</v>
      </c>
    </row>
    <row r="30" s="37" customFormat="1" ht="37.5" customHeight="1" spans="1:6">
      <c r="A30" s="52"/>
      <c r="B30" s="53" t="s">
        <v>1253</v>
      </c>
      <c r="C30" s="54">
        <f>SUM(C4:C28)</f>
        <v>26000</v>
      </c>
      <c r="D30" s="54">
        <f>SUM(D4:D28)</f>
        <v>0</v>
      </c>
      <c r="E30" s="54">
        <f>SUM(E4:E28)</f>
        <v>26000</v>
      </c>
      <c r="F30" s="50" t="str">
        <f t="shared" si="0"/>
        <v>是</v>
      </c>
    </row>
    <row r="31" ht="37.5" customHeight="1" spans="1:6">
      <c r="A31" s="55">
        <v>230</v>
      </c>
      <c r="B31" s="56" t="s">
        <v>136</v>
      </c>
      <c r="C31" s="57">
        <f>SUM(C32:C35)</f>
        <v>0</v>
      </c>
      <c r="D31" s="57"/>
      <c r="E31" s="57"/>
      <c r="F31" s="50" t="str">
        <f t="shared" si="0"/>
        <v>是</v>
      </c>
    </row>
    <row r="32" ht="37.5" customHeight="1" spans="1:6">
      <c r="A32" s="58">
        <v>23006</v>
      </c>
      <c r="B32" s="59" t="s">
        <v>1242</v>
      </c>
      <c r="C32" s="49"/>
      <c r="D32" s="49"/>
      <c r="E32" s="49"/>
      <c r="F32" s="50" t="str">
        <f t="shared" si="0"/>
        <v>否</v>
      </c>
    </row>
    <row r="33" ht="36" customHeight="1" spans="1:6">
      <c r="A33" s="47">
        <v>23008</v>
      </c>
      <c r="B33" s="59" t="s">
        <v>1243</v>
      </c>
      <c r="C33" s="49"/>
      <c r="D33" s="49"/>
      <c r="E33" s="49"/>
      <c r="F33" s="50" t="str">
        <f t="shared" si="0"/>
        <v>否</v>
      </c>
    </row>
    <row r="34" ht="37.5" customHeight="1" spans="1:6">
      <c r="A34" s="47">
        <v>23015</v>
      </c>
      <c r="B34" s="60" t="s">
        <v>1244</v>
      </c>
      <c r="C34" s="49"/>
      <c r="D34" s="49"/>
      <c r="E34" s="49"/>
      <c r="F34" s="50" t="str">
        <f t="shared" si="0"/>
        <v>否</v>
      </c>
    </row>
    <row r="35" s="4" customFormat="1" ht="36" customHeight="1" spans="1:6">
      <c r="A35" s="47">
        <v>23016</v>
      </c>
      <c r="B35" s="60" t="s">
        <v>1245</v>
      </c>
      <c r="C35" s="49"/>
      <c r="D35" s="49"/>
      <c r="E35" s="49"/>
      <c r="F35" s="50" t="str">
        <f t="shared" si="0"/>
        <v>否</v>
      </c>
    </row>
    <row r="36" s="5" customFormat="1" ht="37.5" customHeight="1" spans="1:6">
      <c r="A36" s="55">
        <v>231</v>
      </c>
      <c r="B36" s="61" t="s">
        <v>152</v>
      </c>
      <c r="C36" s="62"/>
      <c r="D36" s="62"/>
      <c r="E36" s="62"/>
      <c r="F36" s="63" t="str">
        <f t="shared" si="0"/>
        <v>是</v>
      </c>
    </row>
    <row r="37" s="5" customFormat="1" ht="37.5" customHeight="1" spans="1:6">
      <c r="A37" s="55">
        <v>23009</v>
      </c>
      <c r="B37" s="64" t="s">
        <v>153</v>
      </c>
      <c r="C37" s="62"/>
      <c r="D37" s="62"/>
      <c r="E37" s="62"/>
      <c r="F37" s="63" t="str">
        <f t="shared" si="0"/>
        <v>否</v>
      </c>
    </row>
    <row r="38" ht="37.5" customHeight="1" spans="1:6">
      <c r="A38" s="52"/>
      <c r="B38" s="65" t="s">
        <v>156</v>
      </c>
      <c r="C38" s="54">
        <f>SUM(C30,C31,C36,C37)</f>
        <v>26000</v>
      </c>
      <c r="D38" s="54">
        <f>SUM(D30,D31,D36,D37)</f>
        <v>0</v>
      </c>
      <c r="E38" s="54">
        <f>SUM(E30,E31,E36,E37)</f>
        <v>26000</v>
      </c>
      <c r="F38" s="50" t="str">
        <f t="shared" si="0"/>
        <v>是</v>
      </c>
    </row>
    <row r="39" spans="3:5">
      <c r="C39" s="66"/>
      <c r="D39" s="66"/>
      <c r="E39" s="66"/>
    </row>
    <row r="41" spans="3:5">
      <c r="C41" s="66"/>
      <c r="D41" s="66"/>
      <c r="E41" s="66"/>
    </row>
    <row r="43" spans="3:5">
      <c r="C43" s="66"/>
      <c r="D43" s="66"/>
      <c r="E43" s="66"/>
    </row>
    <row r="44" spans="3:5">
      <c r="C44" s="66"/>
      <c r="D44" s="66"/>
      <c r="E44" s="66"/>
    </row>
    <row r="46" spans="3:5">
      <c r="C46" s="66"/>
      <c r="D46" s="66"/>
      <c r="E46" s="66"/>
    </row>
    <row r="47" spans="3:5">
      <c r="C47" s="66"/>
      <c r="D47" s="66"/>
      <c r="E47" s="66"/>
    </row>
    <row r="48" spans="3:5">
      <c r="C48" s="66"/>
      <c r="D48" s="66"/>
      <c r="E48" s="66"/>
    </row>
    <row r="49" spans="3:5">
      <c r="C49" s="66"/>
      <c r="D49" s="66"/>
      <c r="E49" s="66"/>
    </row>
    <row r="51" spans="3:5">
      <c r="C51" s="66"/>
      <c r="D51" s="66"/>
      <c r="E51" s="66"/>
    </row>
  </sheetData>
  <autoFilter ref="A3:F39">
    <extLst/>
  </autoFilter>
  <mergeCells count="1">
    <mergeCell ref="B1:E1"/>
  </mergeCells>
  <conditionalFormatting sqref="F4:F39">
    <cfRule type="cellIs" dxfId="2" priority="3" stopIfTrue="1" operator="lessThan">
      <formula>0</formula>
    </cfRule>
  </conditionalFormatting>
  <conditionalFormatting sqref="C39:E44 E2">
    <cfRule type="cellIs" dxfId="0" priority="2" stopIfTrue="1" operator="lessThanOrEqual">
      <formula>-1</formula>
    </cfRule>
  </conditionalFormatting>
  <conditionalFormatting sqref="A34:B36 A38:B39">
    <cfRule type="expression" dxfId="1" priority="1" stopIfTrue="1">
      <formula>"len($A:$A)=3"</formula>
    </cfRule>
  </conditionalFormatting>
  <printOptions horizontalCentered="1"/>
  <pageMargins left="0.471527777777778" right="0.393055555555556" top="0.747916666666667" bottom="0.747916666666667" header="0.313888888888889" footer="0.313888888888889"/>
  <pageSetup paperSize="9" scale="75" firstPageNumber="599" orientation="portrait" useFirstPageNumber="1"/>
  <headerFooter alignWithMargins="0">
    <oddFooter>&amp;C&amp;16-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1340"/>
  <sheetViews>
    <sheetView showZeros="0" view="pageBreakPreview" zoomScale="70" zoomScaleNormal="100" workbookViewId="0">
      <pane ySplit="3" topLeftCell="A4" activePane="bottomLeft" state="frozen"/>
      <selection/>
      <selection pane="bottomLeft" activeCell="D5" sqref="D5:D15"/>
    </sheetView>
  </sheetViews>
  <sheetFormatPr defaultColWidth="9" defaultRowHeight="14.25" outlineLevelCol="6"/>
  <cols>
    <col min="1" max="1" width="23.5" style="6" customWidth="1"/>
    <col min="2" max="2" width="50.75" style="6" customWidth="1"/>
    <col min="3" max="5" width="20.625" style="7" customWidth="1"/>
    <col min="6" max="6" width="4.375" style="6" customWidth="1"/>
    <col min="7" max="7" width="9" style="6" customWidth="1"/>
    <col min="8" max="16384" width="9" style="6"/>
  </cols>
  <sheetData>
    <row r="1" s="1" customFormat="1" ht="45" customHeight="1" spans="2:5">
      <c r="B1" s="8" t="s">
        <v>1254</v>
      </c>
      <c r="C1" s="8"/>
      <c r="D1" s="8"/>
      <c r="E1" s="8"/>
    </row>
    <row r="2" s="1" customFormat="1" ht="20.1" customHeight="1" spans="1:5">
      <c r="A2" s="9"/>
      <c r="B2" s="10" t="s">
        <v>1255</v>
      </c>
      <c r="C2" s="11"/>
      <c r="D2" s="11"/>
      <c r="E2" s="11" t="s">
        <v>2</v>
      </c>
    </row>
    <row r="3" s="2" customFormat="1" ht="45" customHeight="1" spans="1:7">
      <c r="A3" s="12" t="s">
        <v>3</v>
      </c>
      <c r="B3" s="13" t="s">
        <v>4</v>
      </c>
      <c r="C3" s="14" t="s">
        <v>5</v>
      </c>
      <c r="D3" s="15" t="s">
        <v>7</v>
      </c>
      <c r="E3" s="15" t="s">
        <v>1237</v>
      </c>
      <c r="F3" s="16" t="s">
        <v>9</v>
      </c>
      <c r="G3" s="2" t="s">
        <v>159</v>
      </c>
    </row>
    <row r="4" ht="35.45" customHeight="1" spans="1:7">
      <c r="A4" s="17">
        <v>201</v>
      </c>
      <c r="B4" s="18" t="s">
        <v>161</v>
      </c>
      <c r="C4" s="19">
        <f>SUM(C5,C17,C26,C37,C48,C59,C70,C83,C92,C105,C115,C124,C135,C148,C155,C163,C169,C176,C183,C190,C197,C204,C212,C218,C224,C231,C246)</f>
        <v>2450</v>
      </c>
      <c r="D4" s="19">
        <f>SUM(D5,D17,D26,D37,D48,D59,D70,D83,D92,D105,D115,D124,D135,D148,D155,D163,D169,D176,D183,D190,D197,D204,D212,D218,D224,D231,D246)</f>
        <v>399</v>
      </c>
      <c r="E4" s="19">
        <f>SUM(E5,E17,E26,E37,E48,E59,E70,E83,E92,E105,E115,E124,E135,E148,E155,E163,E169,E176,E183,E190,E197,E204,E212,E218,E224,E231,E246)</f>
        <v>2849</v>
      </c>
      <c r="F4" s="20" t="str">
        <f t="shared" ref="F4:F67" si="0">IF(LEN(A4)=3,"是",IF(B4&lt;&gt;"",IF(SUM(C4:C4)&lt;&gt;0,"是","否"),"是"))</f>
        <v>是</v>
      </c>
      <c r="G4" s="6" t="str">
        <f t="shared" ref="G4:G67" si="1">IF(LEN(A4)=3,"类",IF(LEN(A4)=5,"款","项"))</f>
        <v>类</v>
      </c>
    </row>
    <row r="5" s="3" customFormat="1" ht="35.45" customHeight="1" spans="1:7">
      <c r="A5" s="21">
        <v>20101</v>
      </c>
      <c r="B5" s="18" t="s">
        <v>162</v>
      </c>
      <c r="C5" s="19">
        <f>SUM(C6:C16)</f>
        <v>0</v>
      </c>
      <c r="D5" s="19"/>
      <c r="E5" s="19"/>
      <c r="F5" s="22" t="str">
        <f t="shared" si="0"/>
        <v>否</v>
      </c>
      <c r="G5" s="3" t="str">
        <f t="shared" si="1"/>
        <v>款</v>
      </c>
    </row>
    <row r="6" s="4" customFormat="1" ht="35.45" customHeight="1" spans="1:7">
      <c r="A6" s="21">
        <v>2010101</v>
      </c>
      <c r="B6" s="23" t="s">
        <v>163</v>
      </c>
      <c r="C6" s="24">
        <v>0</v>
      </c>
      <c r="D6" s="24"/>
      <c r="E6" s="24"/>
      <c r="F6" s="20" t="str">
        <f t="shared" si="0"/>
        <v>否</v>
      </c>
      <c r="G6" s="6" t="str">
        <f t="shared" si="1"/>
        <v>项</v>
      </c>
    </row>
    <row r="7" s="4" customFormat="1" ht="35.45" customHeight="1" spans="1:7">
      <c r="A7" s="21">
        <v>2010102</v>
      </c>
      <c r="B7" s="23" t="s">
        <v>164</v>
      </c>
      <c r="C7" s="24">
        <v>0</v>
      </c>
      <c r="D7" s="24"/>
      <c r="E7" s="24"/>
      <c r="F7" s="20" t="str">
        <f t="shared" si="0"/>
        <v>否</v>
      </c>
      <c r="G7" s="6" t="str">
        <f t="shared" si="1"/>
        <v>项</v>
      </c>
    </row>
    <row r="8" s="4" customFormat="1" ht="35.45" customHeight="1" spans="1:7">
      <c r="A8" s="21">
        <v>2010103</v>
      </c>
      <c r="B8" s="23" t="s">
        <v>165</v>
      </c>
      <c r="C8" s="24">
        <v>0</v>
      </c>
      <c r="D8" s="24"/>
      <c r="E8" s="24"/>
      <c r="F8" s="20" t="str">
        <f t="shared" si="0"/>
        <v>否</v>
      </c>
      <c r="G8" s="6" t="str">
        <f t="shared" si="1"/>
        <v>项</v>
      </c>
    </row>
    <row r="9" s="4" customFormat="1" ht="35.45" customHeight="1" spans="1:7">
      <c r="A9" s="21">
        <v>2010104</v>
      </c>
      <c r="B9" s="23" t="s">
        <v>166</v>
      </c>
      <c r="C9" s="24">
        <v>0</v>
      </c>
      <c r="D9" s="24"/>
      <c r="E9" s="24"/>
      <c r="F9" s="20" t="str">
        <f t="shared" si="0"/>
        <v>否</v>
      </c>
      <c r="G9" s="6" t="str">
        <f t="shared" si="1"/>
        <v>项</v>
      </c>
    </row>
    <row r="10" s="4" customFormat="1" ht="35.45" customHeight="1" spans="1:7">
      <c r="A10" s="21">
        <v>2010105</v>
      </c>
      <c r="B10" s="23" t="s">
        <v>167</v>
      </c>
      <c r="C10" s="24">
        <v>0</v>
      </c>
      <c r="D10" s="24"/>
      <c r="E10" s="24"/>
      <c r="F10" s="20" t="str">
        <f t="shared" si="0"/>
        <v>否</v>
      </c>
      <c r="G10" s="6" t="str">
        <f t="shared" si="1"/>
        <v>项</v>
      </c>
    </row>
    <row r="11" s="4" customFormat="1" ht="35.45" customHeight="1" spans="1:7">
      <c r="A11" s="21">
        <v>2010106</v>
      </c>
      <c r="B11" s="23" t="s">
        <v>168</v>
      </c>
      <c r="C11" s="24">
        <v>0</v>
      </c>
      <c r="D11" s="24"/>
      <c r="E11" s="24"/>
      <c r="F11" s="20" t="str">
        <f t="shared" si="0"/>
        <v>否</v>
      </c>
      <c r="G11" s="6" t="str">
        <f t="shared" si="1"/>
        <v>项</v>
      </c>
    </row>
    <row r="12" s="4" customFormat="1" ht="35.45" customHeight="1" spans="1:7">
      <c r="A12" s="21">
        <v>2010107</v>
      </c>
      <c r="B12" s="23" t="s">
        <v>169</v>
      </c>
      <c r="C12" s="24">
        <v>0</v>
      </c>
      <c r="D12" s="24"/>
      <c r="E12" s="24"/>
      <c r="F12" s="20" t="str">
        <f t="shared" si="0"/>
        <v>否</v>
      </c>
      <c r="G12" s="6" t="str">
        <f t="shared" si="1"/>
        <v>项</v>
      </c>
    </row>
    <row r="13" s="4" customFormat="1" ht="35.45" customHeight="1" spans="1:7">
      <c r="A13" s="21">
        <v>2010108</v>
      </c>
      <c r="B13" s="23" t="s">
        <v>170</v>
      </c>
      <c r="C13" s="24">
        <v>0</v>
      </c>
      <c r="D13" s="24"/>
      <c r="E13" s="24"/>
      <c r="F13" s="20" t="str">
        <f t="shared" si="0"/>
        <v>否</v>
      </c>
      <c r="G13" s="6" t="str">
        <f t="shared" si="1"/>
        <v>项</v>
      </c>
    </row>
    <row r="14" s="4" customFormat="1" ht="35.45" customHeight="1" spans="1:7">
      <c r="A14" s="21">
        <v>2010109</v>
      </c>
      <c r="B14" s="23" t="s">
        <v>171</v>
      </c>
      <c r="C14" s="24">
        <v>0</v>
      </c>
      <c r="D14" s="24"/>
      <c r="E14" s="24"/>
      <c r="F14" s="20" t="str">
        <f t="shared" si="0"/>
        <v>否</v>
      </c>
      <c r="G14" s="6" t="str">
        <f t="shared" si="1"/>
        <v>项</v>
      </c>
    </row>
    <row r="15" s="4" customFormat="1" ht="35.45" customHeight="1" spans="1:7">
      <c r="A15" s="21">
        <v>2010150</v>
      </c>
      <c r="B15" s="23" t="s">
        <v>172</v>
      </c>
      <c r="C15" s="24">
        <v>0</v>
      </c>
      <c r="D15" s="24"/>
      <c r="E15" s="24"/>
      <c r="F15" s="20" t="str">
        <f t="shared" si="0"/>
        <v>否</v>
      </c>
      <c r="G15" s="6" t="str">
        <f t="shared" si="1"/>
        <v>项</v>
      </c>
    </row>
    <row r="16" s="4" customFormat="1" ht="35.45" customHeight="1" spans="1:7">
      <c r="A16" s="21">
        <v>2010199</v>
      </c>
      <c r="B16" s="23" t="s">
        <v>173</v>
      </c>
      <c r="C16" s="24">
        <v>0</v>
      </c>
      <c r="D16" s="24"/>
      <c r="E16" s="24"/>
      <c r="F16" s="20" t="str">
        <f t="shared" si="0"/>
        <v>否</v>
      </c>
      <c r="G16" s="6" t="str">
        <f t="shared" si="1"/>
        <v>项</v>
      </c>
    </row>
    <row r="17" s="3" customFormat="1" ht="35.45" customHeight="1" spans="1:7">
      <c r="A17" s="21">
        <v>20102</v>
      </c>
      <c r="B17" s="18" t="s">
        <v>174</v>
      </c>
      <c r="C17" s="19">
        <f>SUM(C18:C25)</f>
        <v>0</v>
      </c>
      <c r="D17" s="19"/>
      <c r="E17" s="19"/>
      <c r="F17" s="22" t="str">
        <f t="shared" si="0"/>
        <v>否</v>
      </c>
      <c r="G17" s="3" t="str">
        <f t="shared" si="1"/>
        <v>款</v>
      </c>
    </row>
    <row r="18" s="4" customFormat="1" ht="35.45" customHeight="1" spans="1:7">
      <c r="A18" s="21">
        <v>2010201</v>
      </c>
      <c r="B18" s="23" t="s">
        <v>163</v>
      </c>
      <c r="C18" s="24">
        <v>0</v>
      </c>
      <c r="D18" s="24"/>
      <c r="E18" s="24"/>
      <c r="F18" s="20" t="str">
        <f t="shared" si="0"/>
        <v>否</v>
      </c>
      <c r="G18" s="6" t="str">
        <f t="shared" si="1"/>
        <v>项</v>
      </c>
    </row>
    <row r="19" s="4" customFormat="1" ht="35.45" customHeight="1" spans="1:7">
      <c r="A19" s="21">
        <v>2010202</v>
      </c>
      <c r="B19" s="23" t="s">
        <v>164</v>
      </c>
      <c r="C19" s="24">
        <v>0</v>
      </c>
      <c r="D19" s="24"/>
      <c r="E19" s="24"/>
      <c r="F19" s="20" t="str">
        <f t="shared" si="0"/>
        <v>否</v>
      </c>
      <c r="G19" s="6" t="str">
        <f t="shared" si="1"/>
        <v>项</v>
      </c>
    </row>
    <row r="20" s="4" customFormat="1" ht="35.45" customHeight="1" spans="1:7">
      <c r="A20" s="21">
        <v>2010203</v>
      </c>
      <c r="B20" s="23" t="s">
        <v>165</v>
      </c>
      <c r="C20" s="24">
        <v>0</v>
      </c>
      <c r="D20" s="24"/>
      <c r="E20" s="24"/>
      <c r="F20" s="20" t="str">
        <f t="shared" si="0"/>
        <v>否</v>
      </c>
      <c r="G20" s="6" t="str">
        <f t="shared" si="1"/>
        <v>项</v>
      </c>
    </row>
    <row r="21" s="4" customFormat="1" ht="35.45" customHeight="1" spans="1:7">
      <c r="A21" s="21">
        <v>2010204</v>
      </c>
      <c r="B21" s="23" t="s">
        <v>175</v>
      </c>
      <c r="C21" s="24">
        <v>0</v>
      </c>
      <c r="D21" s="24"/>
      <c r="E21" s="24"/>
      <c r="F21" s="20" t="str">
        <f t="shared" si="0"/>
        <v>否</v>
      </c>
      <c r="G21" s="6" t="str">
        <f t="shared" si="1"/>
        <v>项</v>
      </c>
    </row>
    <row r="22" s="4" customFormat="1" ht="35.45" customHeight="1" spans="1:7">
      <c r="A22" s="21">
        <v>2010205</v>
      </c>
      <c r="B22" s="23" t="s">
        <v>176</v>
      </c>
      <c r="C22" s="24">
        <v>0</v>
      </c>
      <c r="D22" s="24"/>
      <c r="E22" s="24"/>
      <c r="F22" s="20" t="str">
        <f t="shared" si="0"/>
        <v>否</v>
      </c>
      <c r="G22" s="6" t="str">
        <f t="shared" si="1"/>
        <v>项</v>
      </c>
    </row>
    <row r="23" s="4" customFormat="1" ht="35.45" customHeight="1" spans="1:7">
      <c r="A23" s="21">
        <v>2010206</v>
      </c>
      <c r="B23" s="23" t="s">
        <v>177</v>
      </c>
      <c r="C23" s="24">
        <v>0</v>
      </c>
      <c r="D23" s="24"/>
      <c r="E23" s="24"/>
      <c r="F23" s="20" t="str">
        <f t="shared" si="0"/>
        <v>否</v>
      </c>
      <c r="G23" s="6" t="str">
        <f t="shared" si="1"/>
        <v>项</v>
      </c>
    </row>
    <row r="24" s="4" customFormat="1" ht="35.45" customHeight="1" spans="1:7">
      <c r="A24" s="21">
        <v>2010250</v>
      </c>
      <c r="B24" s="23" t="s">
        <v>172</v>
      </c>
      <c r="C24" s="24">
        <v>0</v>
      </c>
      <c r="D24" s="24"/>
      <c r="E24" s="24"/>
      <c r="F24" s="20" t="str">
        <f t="shared" si="0"/>
        <v>否</v>
      </c>
      <c r="G24" s="6" t="str">
        <f t="shared" si="1"/>
        <v>项</v>
      </c>
    </row>
    <row r="25" s="4" customFormat="1" ht="35.45" customHeight="1" spans="1:7">
      <c r="A25" s="21">
        <v>2010299</v>
      </c>
      <c r="B25" s="23" t="s">
        <v>178</v>
      </c>
      <c r="C25" s="24">
        <v>0</v>
      </c>
      <c r="D25" s="24"/>
      <c r="E25" s="24"/>
      <c r="F25" s="20" t="str">
        <f t="shared" si="0"/>
        <v>否</v>
      </c>
      <c r="G25" s="6" t="str">
        <f t="shared" si="1"/>
        <v>项</v>
      </c>
    </row>
    <row r="26" s="3" customFormat="1" ht="35.45" customHeight="1" spans="1:7">
      <c r="A26" s="21">
        <v>20103</v>
      </c>
      <c r="B26" s="18" t="s">
        <v>179</v>
      </c>
      <c r="C26" s="19">
        <f>SUM(C27:C36)</f>
        <v>2415</v>
      </c>
      <c r="D26" s="19">
        <f>SUM(D27:D36)</f>
        <v>285</v>
      </c>
      <c r="E26" s="19">
        <f>SUM(E27:E36)</f>
        <v>2700</v>
      </c>
      <c r="F26" s="22" t="str">
        <f t="shared" si="0"/>
        <v>是</v>
      </c>
      <c r="G26" s="3" t="str">
        <f t="shared" si="1"/>
        <v>款</v>
      </c>
    </row>
    <row r="27" s="4" customFormat="1" ht="35.45" customHeight="1" spans="1:7">
      <c r="A27" s="21">
        <v>2010301</v>
      </c>
      <c r="B27" s="23" t="s">
        <v>163</v>
      </c>
      <c r="C27" s="24">
        <v>480</v>
      </c>
      <c r="D27" s="24">
        <v>-2</v>
      </c>
      <c r="E27" s="24">
        <v>478</v>
      </c>
      <c r="F27" s="20" t="str">
        <f t="shared" si="0"/>
        <v>是</v>
      </c>
      <c r="G27" s="6" t="str">
        <f t="shared" si="1"/>
        <v>项</v>
      </c>
    </row>
    <row r="28" s="4" customFormat="1" ht="35.45" customHeight="1" spans="1:7">
      <c r="A28" s="21">
        <v>2010302</v>
      </c>
      <c r="B28" s="23" t="s">
        <v>164</v>
      </c>
      <c r="C28" s="24">
        <v>1487</v>
      </c>
      <c r="D28" s="24">
        <v>123</v>
      </c>
      <c r="E28" s="24">
        <v>1610</v>
      </c>
      <c r="F28" s="20" t="str">
        <f t="shared" si="0"/>
        <v>是</v>
      </c>
      <c r="G28" s="6" t="str">
        <f t="shared" si="1"/>
        <v>项</v>
      </c>
    </row>
    <row r="29" s="4" customFormat="1" ht="35.45" customHeight="1" spans="1:7">
      <c r="A29" s="21">
        <v>2010303</v>
      </c>
      <c r="B29" s="23" t="s">
        <v>165</v>
      </c>
      <c r="C29" s="24">
        <v>0</v>
      </c>
      <c r="D29" s="24"/>
      <c r="E29" s="24"/>
      <c r="F29" s="20" t="str">
        <f t="shared" si="0"/>
        <v>否</v>
      </c>
      <c r="G29" s="6" t="str">
        <f t="shared" si="1"/>
        <v>项</v>
      </c>
    </row>
    <row r="30" s="4" customFormat="1" ht="35.45" customHeight="1" spans="1:7">
      <c r="A30" s="21">
        <v>2010304</v>
      </c>
      <c r="B30" s="23" t="s">
        <v>180</v>
      </c>
      <c r="C30" s="24">
        <v>0</v>
      </c>
      <c r="D30" s="24"/>
      <c r="E30" s="24"/>
      <c r="F30" s="20" t="str">
        <f t="shared" si="0"/>
        <v>否</v>
      </c>
      <c r="G30" s="6" t="str">
        <f t="shared" si="1"/>
        <v>项</v>
      </c>
    </row>
    <row r="31" s="4" customFormat="1" ht="35.45" customHeight="1" spans="1:7">
      <c r="A31" s="21">
        <v>2010305</v>
      </c>
      <c r="B31" s="23" t="s">
        <v>181</v>
      </c>
      <c r="C31" s="24">
        <v>16</v>
      </c>
      <c r="D31" s="24">
        <v>9</v>
      </c>
      <c r="E31" s="24">
        <v>25</v>
      </c>
      <c r="F31" s="20" t="str">
        <f t="shared" si="0"/>
        <v>是</v>
      </c>
      <c r="G31" s="6" t="str">
        <f t="shared" si="1"/>
        <v>项</v>
      </c>
    </row>
    <row r="32" s="4" customFormat="1" ht="35.45" customHeight="1" spans="1:7">
      <c r="A32" s="21">
        <v>2010306</v>
      </c>
      <c r="B32" s="23" t="s">
        <v>182</v>
      </c>
      <c r="C32" s="24">
        <v>0</v>
      </c>
      <c r="D32" s="24"/>
      <c r="E32" s="24"/>
      <c r="F32" s="20" t="str">
        <f t="shared" si="0"/>
        <v>否</v>
      </c>
      <c r="G32" s="6" t="str">
        <f t="shared" si="1"/>
        <v>项</v>
      </c>
    </row>
    <row r="33" s="4" customFormat="1" ht="35.45" customHeight="1" spans="1:7">
      <c r="A33" s="21">
        <v>2010308</v>
      </c>
      <c r="B33" s="23" t="s">
        <v>183</v>
      </c>
      <c r="C33" s="24">
        <v>0</v>
      </c>
      <c r="D33" s="24"/>
      <c r="E33" s="24"/>
      <c r="F33" s="20" t="str">
        <f t="shared" si="0"/>
        <v>否</v>
      </c>
      <c r="G33" s="6" t="str">
        <f t="shared" si="1"/>
        <v>项</v>
      </c>
    </row>
    <row r="34" s="4" customFormat="1" ht="35.45" customHeight="1" spans="1:7">
      <c r="A34" s="21">
        <v>2010309</v>
      </c>
      <c r="B34" s="23" t="s">
        <v>184</v>
      </c>
      <c r="C34" s="24">
        <v>0</v>
      </c>
      <c r="D34" s="24"/>
      <c r="E34" s="24"/>
      <c r="F34" s="20" t="str">
        <f t="shared" si="0"/>
        <v>否</v>
      </c>
      <c r="G34" s="6" t="str">
        <f t="shared" si="1"/>
        <v>项</v>
      </c>
    </row>
    <row r="35" s="4" customFormat="1" ht="35.45" customHeight="1" spans="1:7">
      <c r="A35" s="21">
        <v>2010350</v>
      </c>
      <c r="B35" s="23" t="s">
        <v>172</v>
      </c>
      <c r="C35" s="24">
        <v>404</v>
      </c>
      <c r="D35" s="24">
        <v>5</v>
      </c>
      <c r="E35" s="24">
        <v>409</v>
      </c>
      <c r="F35" s="20" t="str">
        <f t="shared" si="0"/>
        <v>是</v>
      </c>
      <c r="G35" s="6" t="str">
        <f t="shared" si="1"/>
        <v>项</v>
      </c>
    </row>
    <row r="36" s="4" customFormat="1" ht="35.45" customHeight="1" spans="1:7">
      <c r="A36" s="21">
        <v>2010399</v>
      </c>
      <c r="B36" s="23" t="s">
        <v>185</v>
      </c>
      <c r="C36" s="24">
        <v>28</v>
      </c>
      <c r="D36" s="24">
        <v>150</v>
      </c>
      <c r="E36" s="24">
        <v>178</v>
      </c>
      <c r="F36" s="20" t="str">
        <f t="shared" si="0"/>
        <v>是</v>
      </c>
      <c r="G36" s="6" t="str">
        <f t="shared" si="1"/>
        <v>项</v>
      </c>
    </row>
    <row r="37" s="3" customFormat="1" ht="35.45" customHeight="1" spans="1:7">
      <c r="A37" s="21">
        <v>20104</v>
      </c>
      <c r="B37" s="18" t="s">
        <v>186</v>
      </c>
      <c r="C37" s="19">
        <f>SUM(C38:C47)</f>
        <v>0</v>
      </c>
      <c r="D37" s="19"/>
      <c r="E37" s="19"/>
      <c r="F37" s="22" t="str">
        <f t="shared" si="0"/>
        <v>否</v>
      </c>
      <c r="G37" s="3" t="str">
        <f t="shared" si="1"/>
        <v>款</v>
      </c>
    </row>
    <row r="38" s="4" customFormat="1" ht="35.45" customHeight="1" spans="1:7">
      <c r="A38" s="21">
        <v>2010401</v>
      </c>
      <c r="B38" s="23" t="s">
        <v>163</v>
      </c>
      <c r="C38" s="24">
        <v>0</v>
      </c>
      <c r="D38" s="24"/>
      <c r="E38" s="24"/>
      <c r="F38" s="20" t="str">
        <f t="shared" si="0"/>
        <v>否</v>
      </c>
      <c r="G38" s="6" t="str">
        <f t="shared" si="1"/>
        <v>项</v>
      </c>
    </row>
    <row r="39" s="4" customFormat="1" ht="35.45" customHeight="1" spans="1:7">
      <c r="A39" s="21">
        <v>2010402</v>
      </c>
      <c r="B39" s="23" t="s">
        <v>164</v>
      </c>
      <c r="C39" s="24">
        <v>0</v>
      </c>
      <c r="D39" s="24"/>
      <c r="E39" s="24"/>
      <c r="F39" s="20" t="str">
        <f t="shared" si="0"/>
        <v>否</v>
      </c>
      <c r="G39" s="6" t="str">
        <f t="shared" si="1"/>
        <v>项</v>
      </c>
    </row>
    <row r="40" s="4" customFormat="1" ht="35.45" customHeight="1" spans="1:7">
      <c r="A40" s="21">
        <v>2010403</v>
      </c>
      <c r="B40" s="23" t="s">
        <v>165</v>
      </c>
      <c r="C40" s="24">
        <v>0</v>
      </c>
      <c r="D40" s="24"/>
      <c r="E40" s="24"/>
      <c r="F40" s="20" t="str">
        <f t="shared" si="0"/>
        <v>否</v>
      </c>
      <c r="G40" s="6" t="str">
        <f t="shared" si="1"/>
        <v>项</v>
      </c>
    </row>
    <row r="41" s="4" customFormat="1" ht="35.45" customHeight="1" spans="1:7">
      <c r="A41" s="21">
        <v>2010404</v>
      </c>
      <c r="B41" s="23" t="s">
        <v>187</v>
      </c>
      <c r="C41" s="24">
        <v>0</v>
      </c>
      <c r="D41" s="24"/>
      <c r="E41" s="24"/>
      <c r="F41" s="20" t="str">
        <f t="shared" si="0"/>
        <v>否</v>
      </c>
      <c r="G41" s="6" t="str">
        <f t="shared" si="1"/>
        <v>项</v>
      </c>
    </row>
    <row r="42" s="4" customFormat="1" ht="35.45" customHeight="1" spans="1:7">
      <c r="A42" s="21">
        <v>2010405</v>
      </c>
      <c r="B42" s="23" t="s">
        <v>188</v>
      </c>
      <c r="C42" s="24">
        <v>0</v>
      </c>
      <c r="D42" s="24"/>
      <c r="E42" s="24"/>
      <c r="F42" s="20" t="str">
        <f t="shared" si="0"/>
        <v>否</v>
      </c>
      <c r="G42" s="6" t="str">
        <f t="shared" si="1"/>
        <v>项</v>
      </c>
    </row>
    <row r="43" s="4" customFormat="1" ht="35.45" customHeight="1" spans="1:7">
      <c r="A43" s="21">
        <v>2010406</v>
      </c>
      <c r="B43" s="23" t="s">
        <v>189</v>
      </c>
      <c r="C43" s="24">
        <v>0</v>
      </c>
      <c r="D43" s="24"/>
      <c r="E43" s="24"/>
      <c r="F43" s="20" t="str">
        <f t="shared" si="0"/>
        <v>否</v>
      </c>
      <c r="G43" s="6" t="str">
        <f t="shared" si="1"/>
        <v>项</v>
      </c>
    </row>
    <row r="44" s="4" customFormat="1" ht="35.45" customHeight="1" spans="1:7">
      <c r="A44" s="21">
        <v>2010407</v>
      </c>
      <c r="B44" s="23" t="s">
        <v>190</v>
      </c>
      <c r="C44" s="24">
        <v>0</v>
      </c>
      <c r="D44" s="24"/>
      <c r="E44" s="24"/>
      <c r="F44" s="20" t="str">
        <f t="shared" si="0"/>
        <v>否</v>
      </c>
      <c r="G44" s="6" t="str">
        <f t="shared" si="1"/>
        <v>项</v>
      </c>
    </row>
    <row r="45" s="4" customFormat="1" ht="35.45" customHeight="1" spans="1:7">
      <c r="A45" s="21">
        <v>2010408</v>
      </c>
      <c r="B45" s="23" t="s">
        <v>191</v>
      </c>
      <c r="C45" s="24">
        <v>0</v>
      </c>
      <c r="D45" s="24"/>
      <c r="E45" s="24"/>
      <c r="F45" s="20" t="str">
        <f t="shared" si="0"/>
        <v>否</v>
      </c>
      <c r="G45" s="6" t="str">
        <f t="shared" si="1"/>
        <v>项</v>
      </c>
    </row>
    <row r="46" s="4" customFormat="1" ht="35.45" customHeight="1" spans="1:7">
      <c r="A46" s="21">
        <v>2010450</v>
      </c>
      <c r="B46" s="23" t="s">
        <v>172</v>
      </c>
      <c r="C46" s="24">
        <v>0</v>
      </c>
      <c r="D46" s="24"/>
      <c r="E46" s="24"/>
      <c r="F46" s="20" t="str">
        <f t="shared" si="0"/>
        <v>否</v>
      </c>
      <c r="G46" s="6" t="str">
        <f t="shared" si="1"/>
        <v>项</v>
      </c>
    </row>
    <row r="47" s="4" customFormat="1" ht="35.45" customHeight="1" spans="1:7">
      <c r="A47" s="21">
        <v>2010499</v>
      </c>
      <c r="B47" s="23" t="s">
        <v>192</v>
      </c>
      <c r="C47" s="24">
        <v>0</v>
      </c>
      <c r="D47" s="24"/>
      <c r="E47" s="24"/>
      <c r="F47" s="20" t="str">
        <f t="shared" si="0"/>
        <v>否</v>
      </c>
      <c r="G47" s="6" t="str">
        <f t="shared" si="1"/>
        <v>项</v>
      </c>
    </row>
    <row r="48" s="3" customFormat="1" ht="35.45" customHeight="1" spans="1:7">
      <c r="A48" s="21">
        <v>20105</v>
      </c>
      <c r="B48" s="18" t="s">
        <v>193</v>
      </c>
      <c r="C48" s="19">
        <f>SUM(C49:C58)</f>
        <v>0</v>
      </c>
      <c r="D48" s="19"/>
      <c r="E48" s="19"/>
      <c r="F48" s="22" t="str">
        <f t="shared" si="0"/>
        <v>否</v>
      </c>
      <c r="G48" s="3" t="str">
        <f t="shared" si="1"/>
        <v>款</v>
      </c>
    </row>
    <row r="49" s="4" customFormat="1" ht="35.45" customHeight="1" spans="1:7">
      <c r="A49" s="21">
        <v>2010501</v>
      </c>
      <c r="B49" s="23" t="s">
        <v>163</v>
      </c>
      <c r="C49" s="24">
        <v>0</v>
      </c>
      <c r="D49" s="24"/>
      <c r="E49" s="24"/>
      <c r="F49" s="20" t="str">
        <f t="shared" si="0"/>
        <v>否</v>
      </c>
      <c r="G49" s="6" t="str">
        <f t="shared" si="1"/>
        <v>项</v>
      </c>
    </row>
    <row r="50" s="4" customFormat="1" ht="35.45" customHeight="1" spans="1:7">
      <c r="A50" s="21">
        <v>2010502</v>
      </c>
      <c r="B50" s="23" t="s">
        <v>164</v>
      </c>
      <c r="C50" s="24">
        <v>0</v>
      </c>
      <c r="D50" s="24"/>
      <c r="E50" s="24"/>
      <c r="F50" s="20" t="str">
        <f t="shared" si="0"/>
        <v>否</v>
      </c>
      <c r="G50" s="6" t="str">
        <f t="shared" si="1"/>
        <v>项</v>
      </c>
    </row>
    <row r="51" s="4" customFormat="1" ht="35.45" customHeight="1" spans="1:7">
      <c r="A51" s="21">
        <v>2010503</v>
      </c>
      <c r="B51" s="23" t="s">
        <v>165</v>
      </c>
      <c r="C51" s="24">
        <v>0</v>
      </c>
      <c r="D51" s="24"/>
      <c r="E51" s="24"/>
      <c r="F51" s="20" t="str">
        <f t="shared" si="0"/>
        <v>否</v>
      </c>
      <c r="G51" s="6" t="str">
        <f t="shared" si="1"/>
        <v>项</v>
      </c>
    </row>
    <row r="52" s="4" customFormat="1" ht="35.45" customHeight="1" spans="1:7">
      <c r="A52" s="21">
        <v>2010504</v>
      </c>
      <c r="B52" s="23" t="s">
        <v>194</v>
      </c>
      <c r="C52" s="24">
        <v>0</v>
      </c>
      <c r="D52" s="24"/>
      <c r="E52" s="24"/>
      <c r="F52" s="20" t="str">
        <f t="shared" si="0"/>
        <v>否</v>
      </c>
      <c r="G52" s="6" t="str">
        <f t="shared" si="1"/>
        <v>项</v>
      </c>
    </row>
    <row r="53" s="4" customFormat="1" ht="35.45" customHeight="1" spans="1:7">
      <c r="A53" s="21">
        <v>2010505</v>
      </c>
      <c r="B53" s="23" t="s">
        <v>195</v>
      </c>
      <c r="C53" s="24">
        <v>0</v>
      </c>
      <c r="D53" s="24"/>
      <c r="E53" s="24"/>
      <c r="F53" s="20" t="str">
        <f t="shared" si="0"/>
        <v>否</v>
      </c>
      <c r="G53" s="6" t="str">
        <f t="shared" si="1"/>
        <v>项</v>
      </c>
    </row>
    <row r="54" s="4" customFormat="1" ht="35.45" customHeight="1" spans="1:7">
      <c r="A54" s="21">
        <v>2010506</v>
      </c>
      <c r="B54" s="23" t="s">
        <v>196</v>
      </c>
      <c r="C54" s="24">
        <v>0</v>
      </c>
      <c r="D54" s="24"/>
      <c r="E54" s="24"/>
      <c r="F54" s="20" t="str">
        <f t="shared" si="0"/>
        <v>否</v>
      </c>
      <c r="G54" s="6" t="str">
        <f t="shared" si="1"/>
        <v>项</v>
      </c>
    </row>
    <row r="55" s="4" customFormat="1" ht="35.45" customHeight="1" spans="1:7">
      <c r="A55" s="21">
        <v>2010507</v>
      </c>
      <c r="B55" s="23" t="s">
        <v>197</v>
      </c>
      <c r="C55" s="24">
        <v>0</v>
      </c>
      <c r="D55" s="24"/>
      <c r="E55" s="24"/>
      <c r="F55" s="20" t="str">
        <f t="shared" si="0"/>
        <v>否</v>
      </c>
      <c r="G55" s="6" t="str">
        <f t="shared" si="1"/>
        <v>项</v>
      </c>
    </row>
    <row r="56" s="4" customFormat="1" ht="35.45" customHeight="1" spans="1:7">
      <c r="A56" s="21">
        <v>2010508</v>
      </c>
      <c r="B56" s="23" t="s">
        <v>198</v>
      </c>
      <c r="C56" s="24">
        <v>0</v>
      </c>
      <c r="D56" s="24"/>
      <c r="E56" s="24"/>
      <c r="F56" s="20" t="str">
        <f t="shared" si="0"/>
        <v>否</v>
      </c>
      <c r="G56" s="6" t="str">
        <f t="shared" si="1"/>
        <v>项</v>
      </c>
    </row>
    <row r="57" s="4" customFormat="1" ht="35.45" customHeight="1" spans="1:7">
      <c r="A57" s="21">
        <v>2010550</v>
      </c>
      <c r="B57" s="23" t="s">
        <v>172</v>
      </c>
      <c r="C57" s="24">
        <v>0</v>
      </c>
      <c r="D57" s="24"/>
      <c r="E57" s="24"/>
      <c r="F57" s="20" t="str">
        <f t="shared" si="0"/>
        <v>否</v>
      </c>
      <c r="G57" s="6" t="str">
        <f t="shared" si="1"/>
        <v>项</v>
      </c>
    </row>
    <row r="58" s="4" customFormat="1" ht="35.45" customHeight="1" spans="1:7">
      <c r="A58" s="21">
        <v>2010599</v>
      </c>
      <c r="B58" s="23" t="s">
        <v>199</v>
      </c>
      <c r="C58" s="24">
        <v>0</v>
      </c>
      <c r="D58" s="24"/>
      <c r="E58" s="24"/>
      <c r="F58" s="20" t="str">
        <f t="shared" si="0"/>
        <v>否</v>
      </c>
      <c r="G58" s="6" t="str">
        <f t="shared" si="1"/>
        <v>项</v>
      </c>
    </row>
    <row r="59" s="3" customFormat="1" ht="35.45" customHeight="1" spans="1:7">
      <c r="A59" s="21">
        <v>20106</v>
      </c>
      <c r="B59" s="18" t="s">
        <v>200</v>
      </c>
      <c r="C59" s="19">
        <f>SUM(C60:C69)</f>
        <v>9</v>
      </c>
      <c r="D59" s="19">
        <f>SUM(D60:D69)</f>
        <v>0</v>
      </c>
      <c r="E59" s="19">
        <f>SUM(E60:E69)</f>
        <v>9</v>
      </c>
      <c r="F59" s="22" t="str">
        <f t="shared" si="0"/>
        <v>是</v>
      </c>
      <c r="G59" s="3" t="str">
        <f t="shared" si="1"/>
        <v>款</v>
      </c>
    </row>
    <row r="60" s="4" customFormat="1" ht="35.45" customHeight="1" spans="1:7">
      <c r="A60" s="21">
        <v>2010601</v>
      </c>
      <c r="B60" s="23" t="s">
        <v>163</v>
      </c>
      <c r="C60" s="24">
        <v>0</v>
      </c>
      <c r="D60" s="24"/>
      <c r="E60" s="24"/>
      <c r="F60" s="20" t="str">
        <f t="shared" si="0"/>
        <v>否</v>
      </c>
      <c r="G60" s="6" t="str">
        <f t="shared" si="1"/>
        <v>项</v>
      </c>
    </row>
    <row r="61" s="4" customFormat="1" ht="35.45" customHeight="1" spans="1:7">
      <c r="A61" s="21">
        <v>2010602</v>
      </c>
      <c r="B61" s="23" t="s">
        <v>164</v>
      </c>
      <c r="C61" s="24">
        <v>0</v>
      </c>
      <c r="D61" s="24"/>
      <c r="E61" s="24"/>
      <c r="F61" s="20" t="str">
        <f t="shared" si="0"/>
        <v>否</v>
      </c>
      <c r="G61" s="6" t="str">
        <f t="shared" si="1"/>
        <v>项</v>
      </c>
    </row>
    <row r="62" s="4" customFormat="1" ht="35.45" customHeight="1" spans="1:7">
      <c r="A62" s="21">
        <v>2010603</v>
      </c>
      <c r="B62" s="23" t="s">
        <v>165</v>
      </c>
      <c r="C62" s="24">
        <v>0</v>
      </c>
      <c r="D62" s="24"/>
      <c r="E62" s="24"/>
      <c r="F62" s="20" t="str">
        <f t="shared" si="0"/>
        <v>否</v>
      </c>
      <c r="G62" s="6" t="str">
        <f t="shared" si="1"/>
        <v>项</v>
      </c>
    </row>
    <row r="63" s="4" customFormat="1" ht="35.45" customHeight="1" spans="1:7">
      <c r="A63" s="21">
        <v>2010604</v>
      </c>
      <c r="B63" s="23" t="s">
        <v>201</v>
      </c>
      <c r="C63" s="24">
        <v>0</v>
      </c>
      <c r="D63" s="24"/>
      <c r="E63" s="24"/>
      <c r="F63" s="20" t="str">
        <f t="shared" si="0"/>
        <v>否</v>
      </c>
      <c r="G63" s="6" t="str">
        <f t="shared" si="1"/>
        <v>项</v>
      </c>
    </row>
    <row r="64" s="4" customFormat="1" ht="35.45" customHeight="1" spans="1:7">
      <c r="A64" s="21">
        <v>2010605</v>
      </c>
      <c r="B64" s="23" t="s">
        <v>202</v>
      </c>
      <c r="C64" s="24">
        <v>9</v>
      </c>
      <c r="D64" s="24"/>
      <c r="E64" s="24">
        <v>9</v>
      </c>
      <c r="F64" s="20" t="str">
        <f t="shared" si="0"/>
        <v>是</v>
      </c>
      <c r="G64" s="6" t="str">
        <f t="shared" si="1"/>
        <v>项</v>
      </c>
    </row>
    <row r="65" s="4" customFormat="1" ht="35.45" customHeight="1" spans="1:7">
      <c r="A65" s="21">
        <v>2010606</v>
      </c>
      <c r="B65" s="23" t="s">
        <v>203</v>
      </c>
      <c r="C65" s="24">
        <v>0</v>
      </c>
      <c r="D65" s="24"/>
      <c r="E65" s="24"/>
      <c r="F65" s="20" t="str">
        <f t="shared" si="0"/>
        <v>否</v>
      </c>
      <c r="G65" s="6" t="str">
        <f t="shared" si="1"/>
        <v>项</v>
      </c>
    </row>
    <row r="66" s="4" customFormat="1" ht="35.45" customHeight="1" spans="1:7">
      <c r="A66" s="21">
        <v>2010607</v>
      </c>
      <c r="B66" s="23" t="s">
        <v>204</v>
      </c>
      <c r="C66" s="24">
        <v>0</v>
      </c>
      <c r="D66" s="24"/>
      <c r="E66" s="24"/>
      <c r="F66" s="20" t="str">
        <f t="shared" si="0"/>
        <v>否</v>
      </c>
      <c r="G66" s="6" t="str">
        <f t="shared" si="1"/>
        <v>项</v>
      </c>
    </row>
    <row r="67" s="4" customFormat="1" ht="35.45" customHeight="1" spans="1:7">
      <c r="A67" s="21">
        <v>2010608</v>
      </c>
      <c r="B67" s="23" t="s">
        <v>205</v>
      </c>
      <c r="C67" s="24">
        <v>0</v>
      </c>
      <c r="D67" s="24"/>
      <c r="E67" s="24"/>
      <c r="F67" s="20" t="str">
        <f t="shared" si="0"/>
        <v>否</v>
      </c>
      <c r="G67" s="6" t="str">
        <f t="shared" si="1"/>
        <v>项</v>
      </c>
    </row>
    <row r="68" s="4" customFormat="1" ht="35.45" customHeight="1" spans="1:7">
      <c r="A68" s="21">
        <v>2010650</v>
      </c>
      <c r="B68" s="23" t="s">
        <v>172</v>
      </c>
      <c r="C68" s="24">
        <v>0</v>
      </c>
      <c r="D68" s="24"/>
      <c r="E68" s="24"/>
      <c r="F68" s="20" t="str">
        <f t="shared" ref="F68:F131" si="2">IF(LEN(A68)=3,"是",IF(B68&lt;&gt;"",IF(SUM(C68:C68)&lt;&gt;0,"是","否"),"是"))</f>
        <v>否</v>
      </c>
      <c r="G68" s="6" t="str">
        <f t="shared" ref="G68:G131" si="3">IF(LEN(A68)=3,"类",IF(LEN(A68)=5,"款","项"))</f>
        <v>项</v>
      </c>
    </row>
    <row r="69" s="4" customFormat="1" ht="35.45" customHeight="1" spans="1:7">
      <c r="A69" s="21">
        <v>2010699</v>
      </c>
      <c r="B69" s="23" t="s">
        <v>206</v>
      </c>
      <c r="C69" s="24">
        <v>0</v>
      </c>
      <c r="D69" s="24"/>
      <c r="E69" s="24"/>
      <c r="F69" s="20" t="str">
        <f t="shared" si="2"/>
        <v>否</v>
      </c>
      <c r="G69" s="6" t="str">
        <f t="shared" si="3"/>
        <v>项</v>
      </c>
    </row>
    <row r="70" s="3" customFormat="1" ht="35.45" customHeight="1" spans="1:7">
      <c r="A70" s="21">
        <v>20107</v>
      </c>
      <c r="B70" s="18" t="s">
        <v>207</v>
      </c>
      <c r="C70" s="19">
        <f>SUM(C71:C82)</f>
        <v>0</v>
      </c>
      <c r="D70" s="19">
        <f>SUM(D71:D82)</f>
        <v>120</v>
      </c>
      <c r="E70" s="19">
        <f>SUM(E71:E82)</f>
        <v>120</v>
      </c>
      <c r="F70" s="22" t="str">
        <f t="shared" si="2"/>
        <v>否</v>
      </c>
      <c r="G70" s="3" t="str">
        <f t="shared" si="3"/>
        <v>款</v>
      </c>
    </row>
    <row r="71" s="4" customFormat="1" ht="35.45" customHeight="1" spans="1:7">
      <c r="A71" s="21">
        <v>2010701</v>
      </c>
      <c r="B71" s="23" t="s">
        <v>163</v>
      </c>
      <c r="C71" s="24">
        <v>0</v>
      </c>
      <c r="D71" s="24"/>
      <c r="E71" s="24"/>
      <c r="F71" s="20" t="str">
        <f t="shared" si="2"/>
        <v>否</v>
      </c>
      <c r="G71" s="6" t="str">
        <f t="shared" si="3"/>
        <v>项</v>
      </c>
    </row>
    <row r="72" s="4" customFormat="1" ht="35.45" customHeight="1" spans="1:7">
      <c r="A72" s="21">
        <v>2010702</v>
      </c>
      <c r="B72" s="23" t="s">
        <v>164</v>
      </c>
      <c r="C72" s="24">
        <v>0</v>
      </c>
      <c r="D72" s="24">
        <v>120</v>
      </c>
      <c r="E72" s="24">
        <v>120</v>
      </c>
      <c r="F72" s="20" t="str">
        <f t="shared" si="2"/>
        <v>否</v>
      </c>
      <c r="G72" s="6" t="str">
        <f t="shared" si="3"/>
        <v>项</v>
      </c>
    </row>
    <row r="73" s="4" customFormat="1" ht="35.45" customHeight="1" spans="1:7">
      <c r="A73" s="21">
        <v>2010703</v>
      </c>
      <c r="B73" s="23" t="s">
        <v>165</v>
      </c>
      <c r="C73" s="24">
        <v>0</v>
      </c>
      <c r="D73" s="24"/>
      <c r="E73" s="24"/>
      <c r="F73" s="20" t="str">
        <f t="shared" si="2"/>
        <v>否</v>
      </c>
      <c r="G73" s="6" t="str">
        <f t="shared" si="3"/>
        <v>项</v>
      </c>
    </row>
    <row r="74" s="4" customFormat="1" ht="35.45" customHeight="1" spans="1:7">
      <c r="A74" s="21">
        <v>2010704</v>
      </c>
      <c r="B74" s="23" t="s">
        <v>208</v>
      </c>
      <c r="C74" s="24">
        <v>0</v>
      </c>
      <c r="D74" s="24"/>
      <c r="E74" s="24"/>
      <c r="F74" s="20" t="str">
        <f t="shared" si="2"/>
        <v>否</v>
      </c>
      <c r="G74" s="6" t="str">
        <f t="shared" si="3"/>
        <v>项</v>
      </c>
    </row>
    <row r="75" s="4" customFormat="1" ht="35.45" customHeight="1" spans="1:7">
      <c r="A75" s="21">
        <v>2010705</v>
      </c>
      <c r="B75" s="23" t="s">
        <v>209</v>
      </c>
      <c r="C75" s="24">
        <v>0</v>
      </c>
      <c r="D75" s="24"/>
      <c r="E75" s="24"/>
      <c r="F75" s="20" t="str">
        <f t="shared" si="2"/>
        <v>否</v>
      </c>
      <c r="G75" s="6" t="str">
        <f t="shared" si="3"/>
        <v>项</v>
      </c>
    </row>
    <row r="76" s="4" customFormat="1" ht="35.45" customHeight="1" spans="1:7">
      <c r="A76" s="21">
        <v>2010706</v>
      </c>
      <c r="B76" s="23" t="s">
        <v>210</v>
      </c>
      <c r="C76" s="24">
        <v>0</v>
      </c>
      <c r="D76" s="24"/>
      <c r="E76" s="24"/>
      <c r="F76" s="20" t="str">
        <f t="shared" si="2"/>
        <v>否</v>
      </c>
      <c r="G76" s="6" t="str">
        <f t="shared" si="3"/>
        <v>项</v>
      </c>
    </row>
    <row r="77" s="4" customFormat="1" ht="35.45" customHeight="1" spans="1:7">
      <c r="A77" s="21">
        <v>2010707</v>
      </c>
      <c r="B77" s="23" t="s">
        <v>211</v>
      </c>
      <c r="C77" s="24">
        <v>0</v>
      </c>
      <c r="D77" s="24"/>
      <c r="E77" s="24"/>
      <c r="F77" s="20" t="str">
        <f t="shared" si="2"/>
        <v>否</v>
      </c>
      <c r="G77" s="6" t="str">
        <f t="shared" si="3"/>
        <v>项</v>
      </c>
    </row>
    <row r="78" s="4" customFormat="1" ht="35.45" customHeight="1" spans="1:7">
      <c r="A78" s="21">
        <v>2010708</v>
      </c>
      <c r="B78" s="23" t="s">
        <v>212</v>
      </c>
      <c r="C78" s="24">
        <v>0</v>
      </c>
      <c r="D78" s="24"/>
      <c r="E78" s="24"/>
      <c r="F78" s="20" t="str">
        <f t="shared" si="2"/>
        <v>否</v>
      </c>
      <c r="G78" s="6" t="str">
        <f t="shared" si="3"/>
        <v>项</v>
      </c>
    </row>
    <row r="79" s="4" customFormat="1" ht="35.45" customHeight="1" spans="1:7">
      <c r="A79" s="21">
        <v>2010709</v>
      </c>
      <c r="B79" s="23" t="s">
        <v>204</v>
      </c>
      <c r="C79" s="24">
        <v>0</v>
      </c>
      <c r="D79" s="24"/>
      <c r="E79" s="24"/>
      <c r="F79" s="20" t="str">
        <f t="shared" si="2"/>
        <v>否</v>
      </c>
      <c r="G79" s="6" t="str">
        <f t="shared" si="3"/>
        <v>项</v>
      </c>
    </row>
    <row r="80" s="4" customFormat="1" ht="35.45" customHeight="1" spans="1:7">
      <c r="A80" s="21">
        <v>2010710</v>
      </c>
      <c r="B80" s="23" t="s">
        <v>213</v>
      </c>
      <c r="C80" s="24">
        <v>0</v>
      </c>
      <c r="D80" s="24"/>
      <c r="E80" s="24"/>
      <c r="F80" s="20" t="str">
        <f t="shared" si="2"/>
        <v>否</v>
      </c>
      <c r="G80" s="6" t="str">
        <f t="shared" si="3"/>
        <v>项</v>
      </c>
    </row>
    <row r="81" s="4" customFormat="1" ht="35.45" customHeight="1" spans="1:7">
      <c r="A81" s="21">
        <v>2010750</v>
      </c>
      <c r="B81" s="23" t="s">
        <v>172</v>
      </c>
      <c r="C81" s="24">
        <v>0</v>
      </c>
      <c r="D81" s="24"/>
      <c r="E81" s="24"/>
      <c r="F81" s="20" t="str">
        <f t="shared" si="2"/>
        <v>否</v>
      </c>
      <c r="G81" s="6" t="str">
        <f t="shared" si="3"/>
        <v>项</v>
      </c>
    </row>
    <row r="82" s="4" customFormat="1" ht="35.45" customHeight="1" spans="1:7">
      <c r="A82" s="21">
        <v>2010799</v>
      </c>
      <c r="B82" s="23" t="s">
        <v>214</v>
      </c>
      <c r="C82" s="24">
        <v>0</v>
      </c>
      <c r="D82" s="24"/>
      <c r="E82" s="24"/>
      <c r="F82" s="20" t="str">
        <f t="shared" si="2"/>
        <v>否</v>
      </c>
      <c r="G82" s="6" t="str">
        <f t="shared" si="3"/>
        <v>项</v>
      </c>
    </row>
    <row r="83" s="3" customFormat="1" ht="35.45" customHeight="1" spans="1:7">
      <c r="A83" s="21">
        <v>20108</v>
      </c>
      <c r="B83" s="18" t="s">
        <v>215</v>
      </c>
      <c r="C83" s="19">
        <f>SUM(C84:C91)</f>
        <v>0</v>
      </c>
      <c r="D83" s="19"/>
      <c r="E83" s="19"/>
      <c r="F83" s="22" t="str">
        <f t="shared" si="2"/>
        <v>否</v>
      </c>
      <c r="G83" s="3" t="str">
        <f t="shared" si="3"/>
        <v>款</v>
      </c>
    </row>
    <row r="84" s="4" customFormat="1" ht="35.45" customHeight="1" spans="1:7">
      <c r="A84" s="21">
        <v>2010801</v>
      </c>
      <c r="B84" s="23" t="s">
        <v>163</v>
      </c>
      <c r="C84" s="24">
        <v>0</v>
      </c>
      <c r="D84" s="24"/>
      <c r="E84" s="24"/>
      <c r="F84" s="20" t="str">
        <f t="shared" si="2"/>
        <v>否</v>
      </c>
      <c r="G84" s="6" t="str">
        <f t="shared" si="3"/>
        <v>项</v>
      </c>
    </row>
    <row r="85" s="4" customFormat="1" ht="35.45" customHeight="1" spans="1:7">
      <c r="A85" s="21">
        <v>2010802</v>
      </c>
      <c r="B85" s="23" t="s">
        <v>164</v>
      </c>
      <c r="C85" s="24">
        <v>0</v>
      </c>
      <c r="D85" s="24"/>
      <c r="E85" s="24"/>
      <c r="F85" s="20" t="str">
        <f t="shared" si="2"/>
        <v>否</v>
      </c>
      <c r="G85" s="6" t="str">
        <f t="shared" si="3"/>
        <v>项</v>
      </c>
    </row>
    <row r="86" s="4" customFormat="1" ht="35.45" customHeight="1" spans="1:7">
      <c r="A86" s="21">
        <v>2010803</v>
      </c>
      <c r="B86" s="23" t="s">
        <v>165</v>
      </c>
      <c r="C86" s="24">
        <v>0</v>
      </c>
      <c r="D86" s="24"/>
      <c r="E86" s="24"/>
      <c r="F86" s="20" t="str">
        <f t="shared" si="2"/>
        <v>否</v>
      </c>
      <c r="G86" s="6" t="str">
        <f t="shared" si="3"/>
        <v>项</v>
      </c>
    </row>
    <row r="87" s="4" customFormat="1" ht="35.45" customHeight="1" spans="1:7">
      <c r="A87" s="21">
        <v>2010804</v>
      </c>
      <c r="B87" s="23" t="s">
        <v>216</v>
      </c>
      <c r="C87" s="24">
        <v>0</v>
      </c>
      <c r="D87" s="24"/>
      <c r="E87" s="24"/>
      <c r="F87" s="20" t="str">
        <f t="shared" si="2"/>
        <v>否</v>
      </c>
      <c r="G87" s="6" t="str">
        <f t="shared" si="3"/>
        <v>项</v>
      </c>
    </row>
    <row r="88" s="4" customFormat="1" ht="35.45" customHeight="1" spans="1:7">
      <c r="A88" s="21">
        <v>2010805</v>
      </c>
      <c r="B88" s="23" t="s">
        <v>217</v>
      </c>
      <c r="C88" s="24">
        <v>0</v>
      </c>
      <c r="D88" s="24"/>
      <c r="E88" s="24"/>
      <c r="F88" s="20" t="str">
        <f t="shared" si="2"/>
        <v>否</v>
      </c>
      <c r="G88" s="6" t="str">
        <f t="shared" si="3"/>
        <v>项</v>
      </c>
    </row>
    <row r="89" s="4" customFormat="1" ht="35.45" customHeight="1" spans="1:7">
      <c r="A89" s="21">
        <v>2010806</v>
      </c>
      <c r="B89" s="23" t="s">
        <v>204</v>
      </c>
      <c r="C89" s="24">
        <v>0</v>
      </c>
      <c r="D89" s="24"/>
      <c r="E89" s="24"/>
      <c r="F89" s="20" t="str">
        <f t="shared" si="2"/>
        <v>否</v>
      </c>
      <c r="G89" s="6" t="str">
        <f t="shared" si="3"/>
        <v>项</v>
      </c>
    </row>
    <row r="90" s="4" customFormat="1" ht="35.45" customHeight="1" spans="1:7">
      <c r="A90" s="21">
        <v>2010850</v>
      </c>
      <c r="B90" s="23" t="s">
        <v>172</v>
      </c>
      <c r="C90" s="24">
        <v>0</v>
      </c>
      <c r="D90" s="24"/>
      <c r="E90" s="24"/>
      <c r="F90" s="20" t="str">
        <f t="shared" si="2"/>
        <v>否</v>
      </c>
      <c r="G90" s="6" t="str">
        <f t="shared" si="3"/>
        <v>项</v>
      </c>
    </row>
    <row r="91" s="4" customFormat="1" ht="35.45" customHeight="1" spans="1:7">
      <c r="A91" s="21">
        <v>2010899</v>
      </c>
      <c r="B91" s="23" t="s">
        <v>218</v>
      </c>
      <c r="C91" s="24">
        <v>0</v>
      </c>
      <c r="D91" s="24"/>
      <c r="E91" s="24"/>
      <c r="F91" s="20" t="str">
        <f t="shared" si="2"/>
        <v>否</v>
      </c>
      <c r="G91" s="6" t="str">
        <f t="shared" si="3"/>
        <v>项</v>
      </c>
    </row>
    <row r="92" s="3" customFormat="1" ht="35.45" customHeight="1" spans="1:7">
      <c r="A92" s="21">
        <v>20109</v>
      </c>
      <c r="B92" s="18" t="s">
        <v>219</v>
      </c>
      <c r="C92" s="19">
        <f>SUM(C93:C104)</f>
        <v>0</v>
      </c>
      <c r="D92" s="19"/>
      <c r="E92" s="19"/>
      <c r="F92" s="22" t="str">
        <f t="shared" si="2"/>
        <v>否</v>
      </c>
      <c r="G92" s="3" t="str">
        <f t="shared" si="3"/>
        <v>款</v>
      </c>
    </row>
    <row r="93" s="4" customFormat="1" ht="35.45" customHeight="1" spans="1:7">
      <c r="A93" s="21">
        <v>2010901</v>
      </c>
      <c r="B93" s="23" t="s">
        <v>163</v>
      </c>
      <c r="C93" s="24">
        <v>0</v>
      </c>
      <c r="D93" s="24"/>
      <c r="E93" s="24"/>
      <c r="F93" s="20" t="str">
        <f t="shared" si="2"/>
        <v>否</v>
      </c>
      <c r="G93" s="6" t="str">
        <f t="shared" si="3"/>
        <v>项</v>
      </c>
    </row>
    <row r="94" s="4" customFormat="1" ht="35.45" customHeight="1" spans="1:7">
      <c r="A94" s="21">
        <v>2010902</v>
      </c>
      <c r="B94" s="23" t="s">
        <v>164</v>
      </c>
      <c r="C94" s="24">
        <v>0</v>
      </c>
      <c r="D94" s="24"/>
      <c r="E94" s="24"/>
      <c r="F94" s="20" t="str">
        <f t="shared" si="2"/>
        <v>否</v>
      </c>
      <c r="G94" s="6" t="str">
        <f t="shared" si="3"/>
        <v>项</v>
      </c>
    </row>
    <row r="95" s="4" customFormat="1" ht="35.45" customHeight="1" spans="1:7">
      <c r="A95" s="21">
        <v>2010903</v>
      </c>
      <c r="B95" s="23" t="s">
        <v>165</v>
      </c>
      <c r="C95" s="24">
        <v>0</v>
      </c>
      <c r="D95" s="24"/>
      <c r="E95" s="24"/>
      <c r="F95" s="20" t="str">
        <f t="shared" si="2"/>
        <v>否</v>
      </c>
      <c r="G95" s="6" t="str">
        <f t="shared" si="3"/>
        <v>项</v>
      </c>
    </row>
    <row r="96" s="4" customFormat="1" ht="35.45" customHeight="1" spans="1:7">
      <c r="A96" s="21">
        <v>2010905</v>
      </c>
      <c r="B96" s="23" t="s">
        <v>220</v>
      </c>
      <c r="C96" s="24">
        <v>0</v>
      </c>
      <c r="D96" s="24"/>
      <c r="E96" s="24"/>
      <c r="F96" s="20" t="str">
        <f t="shared" si="2"/>
        <v>否</v>
      </c>
      <c r="G96" s="6" t="str">
        <f t="shared" si="3"/>
        <v>项</v>
      </c>
    </row>
    <row r="97" s="4" customFormat="1" ht="35.45" customHeight="1" spans="1:7">
      <c r="A97" s="21">
        <v>2010907</v>
      </c>
      <c r="B97" s="23" t="s">
        <v>221</v>
      </c>
      <c r="C97" s="24">
        <v>0</v>
      </c>
      <c r="D97" s="24"/>
      <c r="E97" s="24"/>
      <c r="F97" s="20" t="str">
        <f t="shared" si="2"/>
        <v>否</v>
      </c>
      <c r="G97" s="6" t="str">
        <f t="shared" si="3"/>
        <v>项</v>
      </c>
    </row>
    <row r="98" s="4" customFormat="1" ht="35.45" customHeight="1" spans="1:7">
      <c r="A98" s="21">
        <v>2010908</v>
      </c>
      <c r="B98" s="23" t="s">
        <v>204</v>
      </c>
      <c r="C98" s="24">
        <v>0</v>
      </c>
      <c r="D98" s="24"/>
      <c r="E98" s="24"/>
      <c r="F98" s="20" t="str">
        <f t="shared" si="2"/>
        <v>否</v>
      </c>
      <c r="G98" s="6" t="str">
        <f t="shared" si="3"/>
        <v>项</v>
      </c>
    </row>
    <row r="99" s="4" customFormat="1" ht="35.45" customHeight="1" spans="1:7">
      <c r="A99" s="21">
        <v>2010909</v>
      </c>
      <c r="B99" s="23" t="s">
        <v>222</v>
      </c>
      <c r="C99" s="24">
        <v>0</v>
      </c>
      <c r="D99" s="24"/>
      <c r="E99" s="24"/>
      <c r="F99" s="20" t="str">
        <f t="shared" si="2"/>
        <v>否</v>
      </c>
      <c r="G99" s="6" t="str">
        <f t="shared" si="3"/>
        <v>项</v>
      </c>
    </row>
    <row r="100" s="4" customFormat="1" ht="35.45" customHeight="1" spans="1:7">
      <c r="A100" s="21">
        <v>2010910</v>
      </c>
      <c r="B100" s="23" t="s">
        <v>223</v>
      </c>
      <c r="C100" s="24">
        <v>0</v>
      </c>
      <c r="D100" s="24"/>
      <c r="E100" s="24"/>
      <c r="F100" s="20" t="str">
        <f t="shared" si="2"/>
        <v>否</v>
      </c>
      <c r="G100" s="6" t="str">
        <f t="shared" si="3"/>
        <v>项</v>
      </c>
    </row>
    <row r="101" s="4" customFormat="1" ht="35.45" customHeight="1" spans="1:7">
      <c r="A101" s="21">
        <v>2010911</v>
      </c>
      <c r="B101" s="23" t="s">
        <v>224</v>
      </c>
      <c r="C101" s="24">
        <v>0</v>
      </c>
      <c r="D101" s="24"/>
      <c r="E101" s="24"/>
      <c r="F101" s="20" t="str">
        <f t="shared" si="2"/>
        <v>否</v>
      </c>
      <c r="G101" s="6" t="str">
        <f t="shared" si="3"/>
        <v>项</v>
      </c>
    </row>
    <row r="102" s="4" customFormat="1" ht="35.45" customHeight="1" spans="1:7">
      <c r="A102" s="21">
        <v>2010912</v>
      </c>
      <c r="B102" s="23" t="s">
        <v>225</v>
      </c>
      <c r="C102" s="24">
        <v>0</v>
      </c>
      <c r="D102" s="24"/>
      <c r="E102" s="24"/>
      <c r="F102" s="20" t="str">
        <f t="shared" si="2"/>
        <v>否</v>
      </c>
      <c r="G102" s="6" t="str">
        <f t="shared" si="3"/>
        <v>项</v>
      </c>
    </row>
    <row r="103" s="4" customFormat="1" ht="35.45" customHeight="1" spans="1:7">
      <c r="A103" s="21">
        <v>2010950</v>
      </c>
      <c r="B103" s="23" t="s">
        <v>172</v>
      </c>
      <c r="C103" s="24">
        <v>0</v>
      </c>
      <c r="D103" s="24"/>
      <c r="E103" s="24"/>
      <c r="F103" s="20" t="str">
        <f t="shared" si="2"/>
        <v>否</v>
      </c>
      <c r="G103" s="6" t="str">
        <f t="shared" si="3"/>
        <v>项</v>
      </c>
    </row>
    <row r="104" s="4" customFormat="1" ht="35.45" customHeight="1" spans="1:7">
      <c r="A104" s="21">
        <v>2010999</v>
      </c>
      <c r="B104" s="23" t="s">
        <v>226</v>
      </c>
      <c r="C104" s="24">
        <v>0</v>
      </c>
      <c r="D104" s="24"/>
      <c r="E104" s="24"/>
      <c r="F104" s="20" t="str">
        <f t="shared" si="2"/>
        <v>否</v>
      </c>
      <c r="G104" s="6" t="str">
        <f t="shared" si="3"/>
        <v>项</v>
      </c>
    </row>
    <row r="105" s="5" customFormat="1" ht="35.45" customHeight="1" spans="1:7">
      <c r="A105" s="21">
        <v>20110</v>
      </c>
      <c r="B105" s="18" t="s">
        <v>227</v>
      </c>
      <c r="C105" s="19">
        <f>SUM(C106:C114)</f>
        <v>0</v>
      </c>
      <c r="D105" s="19"/>
      <c r="E105" s="19"/>
      <c r="F105" s="22" t="str">
        <f t="shared" si="2"/>
        <v>否</v>
      </c>
      <c r="G105" s="3" t="str">
        <f t="shared" si="3"/>
        <v>款</v>
      </c>
    </row>
    <row r="106" s="4" customFormat="1" ht="35.45" customHeight="1" spans="1:7">
      <c r="A106" s="21">
        <v>2011001</v>
      </c>
      <c r="B106" s="23" t="s">
        <v>163</v>
      </c>
      <c r="C106" s="24">
        <v>0</v>
      </c>
      <c r="D106" s="24"/>
      <c r="E106" s="24"/>
      <c r="F106" s="20" t="str">
        <f t="shared" si="2"/>
        <v>否</v>
      </c>
      <c r="G106" s="6" t="str">
        <f t="shared" si="3"/>
        <v>项</v>
      </c>
    </row>
    <row r="107" s="4" customFormat="1" ht="35.45" customHeight="1" spans="1:7">
      <c r="A107" s="21">
        <v>2011002</v>
      </c>
      <c r="B107" s="23" t="s">
        <v>164</v>
      </c>
      <c r="C107" s="24">
        <v>0</v>
      </c>
      <c r="D107" s="24"/>
      <c r="E107" s="24"/>
      <c r="F107" s="20" t="str">
        <f t="shared" si="2"/>
        <v>否</v>
      </c>
      <c r="G107" s="6" t="str">
        <f t="shared" si="3"/>
        <v>项</v>
      </c>
    </row>
    <row r="108" s="4" customFormat="1" ht="35.45" customHeight="1" spans="1:7">
      <c r="A108" s="21">
        <v>2011003</v>
      </c>
      <c r="B108" s="23" t="s">
        <v>165</v>
      </c>
      <c r="C108" s="24">
        <v>0</v>
      </c>
      <c r="D108" s="24"/>
      <c r="E108" s="24"/>
      <c r="F108" s="20" t="str">
        <f t="shared" si="2"/>
        <v>否</v>
      </c>
      <c r="G108" s="6" t="str">
        <f t="shared" si="3"/>
        <v>项</v>
      </c>
    </row>
    <row r="109" s="4" customFormat="1" ht="35.45" customHeight="1" spans="1:7">
      <c r="A109" s="21">
        <v>2011004</v>
      </c>
      <c r="B109" s="23" t="s">
        <v>228</v>
      </c>
      <c r="C109" s="24">
        <v>0</v>
      </c>
      <c r="D109" s="24"/>
      <c r="E109" s="24"/>
      <c r="F109" s="20" t="str">
        <f t="shared" si="2"/>
        <v>否</v>
      </c>
      <c r="G109" s="6" t="str">
        <f t="shared" si="3"/>
        <v>项</v>
      </c>
    </row>
    <row r="110" s="4" customFormat="1" ht="35.45" customHeight="1" spans="1:7">
      <c r="A110" s="21">
        <v>2011005</v>
      </c>
      <c r="B110" s="23" t="s">
        <v>229</v>
      </c>
      <c r="C110" s="24">
        <v>0</v>
      </c>
      <c r="D110" s="24"/>
      <c r="E110" s="24"/>
      <c r="F110" s="20" t="str">
        <f t="shared" si="2"/>
        <v>否</v>
      </c>
      <c r="G110" s="6" t="str">
        <f t="shared" si="3"/>
        <v>项</v>
      </c>
    </row>
    <row r="111" s="4" customFormat="1" ht="35.45" customHeight="1" spans="1:7">
      <c r="A111" s="21">
        <v>2011007</v>
      </c>
      <c r="B111" s="23" t="s">
        <v>230</v>
      </c>
      <c r="C111" s="24">
        <v>0</v>
      </c>
      <c r="D111" s="24"/>
      <c r="E111" s="24"/>
      <c r="F111" s="20" t="str">
        <f t="shared" si="2"/>
        <v>否</v>
      </c>
      <c r="G111" s="6" t="str">
        <f t="shared" si="3"/>
        <v>项</v>
      </c>
    </row>
    <row r="112" s="4" customFormat="1" ht="35.45" customHeight="1" spans="1:7">
      <c r="A112" s="21">
        <v>2011008</v>
      </c>
      <c r="B112" s="23" t="s">
        <v>231</v>
      </c>
      <c r="C112" s="24">
        <v>0</v>
      </c>
      <c r="D112" s="24"/>
      <c r="E112" s="24"/>
      <c r="F112" s="20" t="str">
        <f t="shared" si="2"/>
        <v>否</v>
      </c>
      <c r="G112" s="6" t="str">
        <f t="shared" si="3"/>
        <v>项</v>
      </c>
    </row>
    <row r="113" s="4" customFormat="1" ht="35.45" customHeight="1" spans="1:7">
      <c r="A113" s="21">
        <v>2011050</v>
      </c>
      <c r="B113" s="23" t="s">
        <v>172</v>
      </c>
      <c r="C113" s="24">
        <v>0</v>
      </c>
      <c r="D113" s="24"/>
      <c r="E113" s="24"/>
      <c r="F113" s="20" t="str">
        <f t="shared" si="2"/>
        <v>否</v>
      </c>
      <c r="G113" s="6" t="str">
        <f t="shared" si="3"/>
        <v>项</v>
      </c>
    </row>
    <row r="114" s="4" customFormat="1" ht="35.45" customHeight="1" spans="1:7">
      <c r="A114" s="21">
        <v>2011099</v>
      </c>
      <c r="B114" s="23" t="s">
        <v>232</v>
      </c>
      <c r="C114" s="24">
        <v>0</v>
      </c>
      <c r="D114" s="24"/>
      <c r="E114" s="24"/>
      <c r="F114" s="20" t="str">
        <f t="shared" si="2"/>
        <v>否</v>
      </c>
      <c r="G114" s="6" t="str">
        <f t="shared" si="3"/>
        <v>项</v>
      </c>
    </row>
    <row r="115" s="3" customFormat="1" ht="35.45" customHeight="1" spans="1:7">
      <c r="A115" s="21">
        <v>20111</v>
      </c>
      <c r="B115" s="18" t="s">
        <v>233</v>
      </c>
      <c r="C115" s="19">
        <f>SUM(C116:C123)</f>
        <v>0</v>
      </c>
      <c r="D115" s="19"/>
      <c r="E115" s="19"/>
      <c r="F115" s="22" t="str">
        <f t="shared" si="2"/>
        <v>否</v>
      </c>
      <c r="G115" s="3" t="str">
        <f t="shared" si="3"/>
        <v>款</v>
      </c>
    </row>
    <row r="116" s="4" customFormat="1" ht="35.45" customHeight="1" spans="1:7">
      <c r="A116" s="21">
        <v>2011101</v>
      </c>
      <c r="B116" s="23" t="s">
        <v>163</v>
      </c>
      <c r="C116" s="24">
        <v>0</v>
      </c>
      <c r="D116" s="24"/>
      <c r="E116" s="24"/>
      <c r="F116" s="20" t="str">
        <f t="shared" si="2"/>
        <v>否</v>
      </c>
      <c r="G116" s="6" t="str">
        <f t="shared" si="3"/>
        <v>项</v>
      </c>
    </row>
    <row r="117" s="4" customFormat="1" ht="35.45" customHeight="1" spans="1:7">
      <c r="A117" s="21">
        <v>2011102</v>
      </c>
      <c r="B117" s="23" t="s">
        <v>164</v>
      </c>
      <c r="C117" s="24">
        <v>0</v>
      </c>
      <c r="D117" s="24"/>
      <c r="E117" s="24"/>
      <c r="F117" s="20" t="str">
        <f t="shared" si="2"/>
        <v>否</v>
      </c>
      <c r="G117" s="6" t="str">
        <f t="shared" si="3"/>
        <v>项</v>
      </c>
    </row>
    <row r="118" s="4" customFormat="1" ht="35.45" customHeight="1" spans="1:7">
      <c r="A118" s="21">
        <v>2011103</v>
      </c>
      <c r="B118" s="23" t="s">
        <v>165</v>
      </c>
      <c r="C118" s="24">
        <v>0</v>
      </c>
      <c r="D118" s="24"/>
      <c r="E118" s="24"/>
      <c r="F118" s="20" t="str">
        <f t="shared" si="2"/>
        <v>否</v>
      </c>
      <c r="G118" s="6" t="str">
        <f t="shared" si="3"/>
        <v>项</v>
      </c>
    </row>
    <row r="119" s="4" customFormat="1" ht="35.45" customHeight="1" spans="1:7">
      <c r="A119" s="21">
        <v>2011104</v>
      </c>
      <c r="B119" s="23" t="s">
        <v>234</v>
      </c>
      <c r="C119" s="24">
        <v>0</v>
      </c>
      <c r="D119" s="24"/>
      <c r="E119" s="24"/>
      <c r="F119" s="20" t="str">
        <f t="shared" si="2"/>
        <v>否</v>
      </c>
      <c r="G119" s="6" t="str">
        <f t="shared" si="3"/>
        <v>项</v>
      </c>
    </row>
    <row r="120" s="4" customFormat="1" ht="35.45" customHeight="1" spans="1:7">
      <c r="A120" s="21">
        <v>2011105</v>
      </c>
      <c r="B120" s="23" t="s">
        <v>235</v>
      </c>
      <c r="C120" s="24">
        <v>0</v>
      </c>
      <c r="D120" s="24"/>
      <c r="E120" s="24"/>
      <c r="F120" s="20" t="str">
        <f t="shared" si="2"/>
        <v>否</v>
      </c>
      <c r="G120" s="6" t="str">
        <f t="shared" si="3"/>
        <v>项</v>
      </c>
    </row>
    <row r="121" s="4" customFormat="1" ht="35.45" customHeight="1" spans="1:7">
      <c r="A121" s="21">
        <v>2011106</v>
      </c>
      <c r="B121" s="23" t="s">
        <v>236</v>
      </c>
      <c r="C121" s="24">
        <v>0</v>
      </c>
      <c r="D121" s="24"/>
      <c r="E121" s="24"/>
      <c r="F121" s="20" t="str">
        <f t="shared" si="2"/>
        <v>否</v>
      </c>
      <c r="G121" s="6" t="str">
        <f t="shared" si="3"/>
        <v>项</v>
      </c>
    </row>
    <row r="122" s="4" customFormat="1" ht="35.45" customHeight="1" spans="1:7">
      <c r="A122" s="21">
        <v>2011150</v>
      </c>
      <c r="B122" s="23" t="s">
        <v>172</v>
      </c>
      <c r="C122" s="24">
        <v>0</v>
      </c>
      <c r="D122" s="24"/>
      <c r="E122" s="24"/>
      <c r="F122" s="20" t="str">
        <f t="shared" si="2"/>
        <v>否</v>
      </c>
      <c r="G122" s="6" t="str">
        <f t="shared" si="3"/>
        <v>项</v>
      </c>
    </row>
    <row r="123" s="4" customFormat="1" ht="35.45" customHeight="1" spans="1:7">
      <c r="A123" s="21">
        <v>2011199</v>
      </c>
      <c r="B123" s="23" t="s">
        <v>237</v>
      </c>
      <c r="C123" s="24">
        <v>0</v>
      </c>
      <c r="D123" s="24"/>
      <c r="E123" s="24"/>
      <c r="F123" s="20" t="str">
        <f t="shared" si="2"/>
        <v>否</v>
      </c>
      <c r="G123" s="6" t="str">
        <f t="shared" si="3"/>
        <v>项</v>
      </c>
    </row>
    <row r="124" s="3" customFormat="1" ht="35.45" customHeight="1" spans="1:7">
      <c r="A124" s="21">
        <v>20113</v>
      </c>
      <c r="B124" s="18" t="s">
        <v>238</v>
      </c>
      <c r="C124" s="19">
        <f>SUM(C125:C134)</f>
        <v>0</v>
      </c>
      <c r="D124" s="19"/>
      <c r="E124" s="19"/>
      <c r="F124" s="22" t="str">
        <f t="shared" si="2"/>
        <v>否</v>
      </c>
      <c r="G124" s="3" t="str">
        <f t="shared" si="3"/>
        <v>款</v>
      </c>
    </row>
    <row r="125" s="4" customFormat="1" ht="35.45" customHeight="1" spans="1:7">
      <c r="A125" s="21">
        <v>2011301</v>
      </c>
      <c r="B125" s="23" t="s">
        <v>163</v>
      </c>
      <c r="C125" s="24">
        <v>0</v>
      </c>
      <c r="D125" s="24"/>
      <c r="E125" s="24"/>
      <c r="F125" s="20" t="str">
        <f t="shared" si="2"/>
        <v>否</v>
      </c>
      <c r="G125" s="6" t="str">
        <f t="shared" si="3"/>
        <v>项</v>
      </c>
    </row>
    <row r="126" s="4" customFormat="1" ht="35.45" customHeight="1" spans="1:7">
      <c r="A126" s="21">
        <v>2011302</v>
      </c>
      <c r="B126" s="23" t="s">
        <v>164</v>
      </c>
      <c r="C126" s="24">
        <v>0</v>
      </c>
      <c r="D126" s="24"/>
      <c r="E126" s="24"/>
      <c r="F126" s="20" t="str">
        <f t="shared" si="2"/>
        <v>否</v>
      </c>
      <c r="G126" s="6" t="str">
        <f t="shared" si="3"/>
        <v>项</v>
      </c>
    </row>
    <row r="127" s="4" customFormat="1" ht="35.45" customHeight="1" spans="1:7">
      <c r="A127" s="21">
        <v>2011303</v>
      </c>
      <c r="B127" s="23" t="s">
        <v>165</v>
      </c>
      <c r="C127" s="24">
        <v>0</v>
      </c>
      <c r="D127" s="24"/>
      <c r="E127" s="24"/>
      <c r="F127" s="20" t="str">
        <f t="shared" si="2"/>
        <v>否</v>
      </c>
      <c r="G127" s="6" t="str">
        <f t="shared" si="3"/>
        <v>项</v>
      </c>
    </row>
    <row r="128" s="4" customFormat="1" ht="35.45" customHeight="1" spans="1:7">
      <c r="A128" s="21">
        <v>2011304</v>
      </c>
      <c r="B128" s="23" t="s">
        <v>239</v>
      </c>
      <c r="C128" s="24">
        <v>0</v>
      </c>
      <c r="D128" s="24"/>
      <c r="E128" s="24"/>
      <c r="F128" s="20" t="str">
        <f t="shared" si="2"/>
        <v>否</v>
      </c>
      <c r="G128" s="6" t="str">
        <f t="shared" si="3"/>
        <v>项</v>
      </c>
    </row>
    <row r="129" s="4" customFormat="1" ht="35.45" customHeight="1" spans="1:7">
      <c r="A129" s="21">
        <v>2011305</v>
      </c>
      <c r="B129" s="23" t="s">
        <v>240</v>
      </c>
      <c r="C129" s="24">
        <v>0</v>
      </c>
      <c r="D129" s="24"/>
      <c r="E129" s="24"/>
      <c r="F129" s="20" t="str">
        <f t="shared" si="2"/>
        <v>否</v>
      </c>
      <c r="G129" s="6" t="str">
        <f t="shared" si="3"/>
        <v>项</v>
      </c>
    </row>
    <row r="130" s="4" customFormat="1" ht="35.45" customHeight="1" spans="1:7">
      <c r="A130" s="21">
        <v>2011306</v>
      </c>
      <c r="B130" s="23" t="s">
        <v>241</v>
      </c>
      <c r="C130" s="24">
        <v>0</v>
      </c>
      <c r="D130" s="24"/>
      <c r="E130" s="24"/>
      <c r="F130" s="20" t="str">
        <f t="shared" si="2"/>
        <v>否</v>
      </c>
      <c r="G130" s="6" t="str">
        <f t="shared" si="3"/>
        <v>项</v>
      </c>
    </row>
    <row r="131" s="4" customFormat="1" ht="35.45" customHeight="1" spans="1:7">
      <c r="A131" s="21">
        <v>2011307</v>
      </c>
      <c r="B131" s="23" t="s">
        <v>242</v>
      </c>
      <c r="C131" s="24">
        <v>0</v>
      </c>
      <c r="D131" s="24"/>
      <c r="E131" s="24"/>
      <c r="F131" s="20" t="str">
        <f t="shared" si="2"/>
        <v>否</v>
      </c>
      <c r="G131" s="6" t="str">
        <f t="shared" si="3"/>
        <v>项</v>
      </c>
    </row>
    <row r="132" s="4" customFormat="1" ht="35.45" customHeight="1" spans="1:7">
      <c r="A132" s="21">
        <v>2011308</v>
      </c>
      <c r="B132" s="23" t="s">
        <v>243</v>
      </c>
      <c r="C132" s="24">
        <v>0</v>
      </c>
      <c r="D132" s="24"/>
      <c r="E132" s="24"/>
      <c r="F132" s="20" t="str">
        <f t="shared" ref="F132:F195" si="4">IF(LEN(A132)=3,"是",IF(B132&lt;&gt;"",IF(SUM(C132:C132)&lt;&gt;0,"是","否"),"是"))</f>
        <v>否</v>
      </c>
      <c r="G132" s="6" t="str">
        <f t="shared" ref="G132:G195" si="5">IF(LEN(A132)=3,"类",IF(LEN(A132)=5,"款","项"))</f>
        <v>项</v>
      </c>
    </row>
    <row r="133" s="4" customFormat="1" ht="35.45" customHeight="1" spans="1:7">
      <c r="A133" s="21">
        <v>2011350</v>
      </c>
      <c r="B133" s="23" t="s">
        <v>172</v>
      </c>
      <c r="C133" s="24">
        <v>0</v>
      </c>
      <c r="D133" s="24"/>
      <c r="E133" s="24"/>
      <c r="F133" s="20" t="str">
        <f t="shared" si="4"/>
        <v>否</v>
      </c>
      <c r="G133" s="6" t="str">
        <f t="shared" si="5"/>
        <v>项</v>
      </c>
    </row>
    <row r="134" s="4" customFormat="1" ht="35.45" customHeight="1" spans="1:7">
      <c r="A134" s="21">
        <v>2011399</v>
      </c>
      <c r="B134" s="23" t="s">
        <v>244</v>
      </c>
      <c r="C134" s="24">
        <v>0</v>
      </c>
      <c r="D134" s="24"/>
      <c r="E134" s="24"/>
      <c r="F134" s="20" t="str">
        <f t="shared" si="4"/>
        <v>否</v>
      </c>
      <c r="G134" s="6" t="str">
        <f t="shared" si="5"/>
        <v>项</v>
      </c>
    </row>
    <row r="135" s="3" customFormat="1" ht="35.45" customHeight="1" spans="1:7">
      <c r="A135" s="17">
        <v>20114</v>
      </c>
      <c r="B135" s="18" t="s">
        <v>245</v>
      </c>
      <c r="C135" s="19">
        <f>SUM(C136:C147)</f>
        <v>0</v>
      </c>
      <c r="D135" s="19"/>
      <c r="E135" s="19"/>
      <c r="F135" s="22" t="str">
        <f t="shared" si="4"/>
        <v>否</v>
      </c>
      <c r="G135" s="3" t="str">
        <f t="shared" si="5"/>
        <v>款</v>
      </c>
    </row>
    <row r="136" s="4" customFormat="1" ht="35.45" customHeight="1" spans="1:7">
      <c r="A136" s="21">
        <v>2011401</v>
      </c>
      <c r="B136" s="23" t="s">
        <v>163</v>
      </c>
      <c r="C136" s="24">
        <v>0</v>
      </c>
      <c r="D136" s="24"/>
      <c r="E136" s="24"/>
      <c r="F136" s="20" t="str">
        <f t="shared" si="4"/>
        <v>否</v>
      </c>
      <c r="G136" s="6" t="str">
        <f t="shared" si="5"/>
        <v>项</v>
      </c>
    </row>
    <row r="137" s="4" customFormat="1" ht="35.45" customHeight="1" spans="1:7">
      <c r="A137" s="21">
        <v>2011402</v>
      </c>
      <c r="B137" s="23" t="s">
        <v>164</v>
      </c>
      <c r="C137" s="24">
        <v>0</v>
      </c>
      <c r="D137" s="24"/>
      <c r="E137" s="24"/>
      <c r="F137" s="20" t="str">
        <f t="shared" si="4"/>
        <v>否</v>
      </c>
      <c r="G137" s="6" t="str">
        <f t="shared" si="5"/>
        <v>项</v>
      </c>
    </row>
    <row r="138" s="4" customFormat="1" ht="35.45" customHeight="1" spans="1:7">
      <c r="A138" s="21">
        <v>2011403</v>
      </c>
      <c r="B138" s="23" t="s">
        <v>165</v>
      </c>
      <c r="C138" s="24">
        <v>0</v>
      </c>
      <c r="D138" s="24"/>
      <c r="E138" s="24"/>
      <c r="F138" s="20" t="str">
        <f t="shared" si="4"/>
        <v>否</v>
      </c>
      <c r="G138" s="6" t="str">
        <f t="shared" si="5"/>
        <v>项</v>
      </c>
    </row>
    <row r="139" s="4" customFormat="1" ht="35.45" customHeight="1" spans="1:7">
      <c r="A139" s="21">
        <v>2011404</v>
      </c>
      <c r="B139" s="23" t="s">
        <v>246</v>
      </c>
      <c r="C139" s="24">
        <v>0</v>
      </c>
      <c r="D139" s="24"/>
      <c r="E139" s="24"/>
      <c r="F139" s="20" t="str">
        <f t="shared" si="4"/>
        <v>否</v>
      </c>
      <c r="G139" s="6" t="str">
        <f t="shared" si="5"/>
        <v>项</v>
      </c>
    </row>
    <row r="140" s="4" customFormat="1" ht="35.45" customHeight="1" spans="1:7">
      <c r="A140" s="21">
        <v>2011405</v>
      </c>
      <c r="B140" s="23" t="s">
        <v>247</v>
      </c>
      <c r="C140" s="24">
        <v>0</v>
      </c>
      <c r="D140" s="24"/>
      <c r="E140" s="24"/>
      <c r="F140" s="20" t="str">
        <f t="shared" si="4"/>
        <v>否</v>
      </c>
      <c r="G140" s="6" t="str">
        <f t="shared" si="5"/>
        <v>项</v>
      </c>
    </row>
    <row r="141" s="4" customFormat="1" ht="35.45" customHeight="1" spans="1:7">
      <c r="A141" s="21">
        <v>2011406</v>
      </c>
      <c r="B141" s="23" t="s">
        <v>248</v>
      </c>
      <c r="C141" s="24">
        <v>0</v>
      </c>
      <c r="D141" s="24"/>
      <c r="E141" s="24"/>
      <c r="F141" s="20" t="str">
        <f t="shared" si="4"/>
        <v>否</v>
      </c>
      <c r="G141" s="6" t="str">
        <f t="shared" si="5"/>
        <v>项</v>
      </c>
    </row>
    <row r="142" s="4" customFormat="1" ht="35.45" customHeight="1" spans="1:7">
      <c r="A142" s="21">
        <v>2011408</v>
      </c>
      <c r="B142" s="23" t="s">
        <v>249</v>
      </c>
      <c r="C142" s="24">
        <v>0</v>
      </c>
      <c r="D142" s="24"/>
      <c r="E142" s="24"/>
      <c r="F142" s="20" t="str">
        <f t="shared" si="4"/>
        <v>否</v>
      </c>
      <c r="G142" s="6" t="str">
        <f t="shared" si="5"/>
        <v>项</v>
      </c>
    </row>
    <row r="143" s="4" customFormat="1" ht="35.45" customHeight="1" spans="1:7">
      <c r="A143" s="21">
        <v>2011409</v>
      </c>
      <c r="B143" s="23" t="s">
        <v>250</v>
      </c>
      <c r="C143" s="24">
        <v>0</v>
      </c>
      <c r="D143" s="24"/>
      <c r="E143" s="24"/>
      <c r="F143" s="20" t="str">
        <f t="shared" si="4"/>
        <v>否</v>
      </c>
      <c r="G143" s="6" t="str">
        <f t="shared" si="5"/>
        <v>项</v>
      </c>
    </row>
    <row r="144" s="4" customFormat="1" ht="35.45" customHeight="1" spans="1:7">
      <c r="A144" s="21">
        <v>2011410</v>
      </c>
      <c r="B144" s="23" t="s">
        <v>251</v>
      </c>
      <c r="C144" s="24">
        <v>0</v>
      </c>
      <c r="D144" s="24"/>
      <c r="E144" s="24"/>
      <c r="F144" s="20" t="str">
        <f t="shared" si="4"/>
        <v>否</v>
      </c>
      <c r="G144" s="6" t="str">
        <f t="shared" si="5"/>
        <v>项</v>
      </c>
    </row>
    <row r="145" s="4" customFormat="1" ht="35.45" customHeight="1" spans="1:7">
      <c r="A145" s="21">
        <v>2011411</v>
      </c>
      <c r="B145" s="23" t="s">
        <v>252</v>
      </c>
      <c r="C145" s="24">
        <v>0</v>
      </c>
      <c r="D145" s="24"/>
      <c r="E145" s="24"/>
      <c r="F145" s="20" t="str">
        <f t="shared" si="4"/>
        <v>否</v>
      </c>
      <c r="G145" s="6" t="str">
        <f t="shared" si="5"/>
        <v>项</v>
      </c>
    </row>
    <row r="146" s="4" customFormat="1" ht="35.45" customHeight="1" spans="1:7">
      <c r="A146" s="21">
        <v>2011450</v>
      </c>
      <c r="B146" s="23" t="s">
        <v>172</v>
      </c>
      <c r="C146" s="24">
        <v>0</v>
      </c>
      <c r="D146" s="24"/>
      <c r="E146" s="24"/>
      <c r="F146" s="20" t="str">
        <f t="shared" si="4"/>
        <v>否</v>
      </c>
      <c r="G146" s="6" t="str">
        <f t="shared" si="5"/>
        <v>项</v>
      </c>
    </row>
    <row r="147" s="4" customFormat="1" ht="35.45" customHeight="1" spans="1:7">
      <c r="A147" s="21">
        <v>2011499</v>
      </c>
      <c r="B147" s="23" t="s">
        <v>253</v>
      </c>
      <c r="C147" s="24">
        <v>0</v>
      </c>
      <c r="D147" s="24"/>
      <c r="E147" s="24"/>
      <c r="F147" s="20" t="str">
        <f t="shared" si="4"/>
        <v>否</v>
      </c>
      <c r="G147" s="6" t="str">
        <f t="shared" si="5"/>
        <v>项</v>
      </c>
    </row>
    <row r="148" s="3" customFormat="1" ht="35.45" customHeight="1" spans="1:7">
      <c r="A148" s="21">
        <v>20123</v>
      </c>
      <c r="B148" s="18" t="s">
        <v>254</v>
      </c>
      <c r="C148" s="19">
        <f>SUM(C149:C154)</f>
        <v>0</v>
      </c>
      <c r="D148" s="19"/>
      <c r="E148" s="19"/>
      <c r="F148" s="22" t="str">
        <f t="shared" si="4"/>
        <v>否</v>
      </c>
      <c r="G148" s="3" t="str">
        <f t="shared" si="5"/>
        <v>款</v>
      </c>
    </row>
    <row r="149" s="4" customFormat="1" ht="35.45" customHeight="1" spans="1:7">
      <c r="A149" s="21">
        <v>2012301</v>
      </c>
      <c r="B149" s="23" t="s">
        <v>163</v>
      </c>
      <c r="C149" s="24">
        <v>0</v>
      </c>
      <c r="D149" s="24"/>
      <c r="E149" s="24"/>
      <c r="F149" s="20" t="str">
        <f t="shared" si="4"/>
        <v>否</v>
      </c>
      <c r="G149" s="6" t="str">
        <f t="shared" si="5"/>
        <v>项</v>
      </c>
    </row>
    <row r="150" s="4" customFormat="1" ht="35.45" customHeight="1" spans="1:7">
      <c r="A150" s="21">
        <v>2012302</v>
      </c>
      <c r="B150" s="23" t="s">
        <v>164</v>
      </c>
      <c r="C150" s="24">
        <v>0</v>
      </c>
      <c r="D150" s="24"/>
      <c r="E150" s="24"/>
      <c r="F150" s="20" t="str">
        <f t="shared" si="4"/>
        <v>否</v>
      </c>
      <c r="G150" s="6" t="str">
        <f t="shared" si="5"/>
        <v>项</v>
      </c>
    </row>
    <row r="151" s="4" customFormat="1" ht="35.45" customHeight="1" spans="1:7">
      <c r="A151" s="21">
        <v>2012303</v>
      </c>
      <c r="B151" s="23" t="s">
        <v>165</v>
      </c>
      <c r="C151" s="24">
        <v>0</v>
      </c>
      <c r="D151" s="24"/>
      <c r="E151" s="24"/>
      <c r="F151" s="20" t="str">
        <f t="shared" si="4"/>
        <v>否</v>
      </c>
      <c r="G151" s="6" t="str">
        <f t="shared" si="5"/>
        <v>项</v>
      </c>
    </row>
    <row r="152" s="4" customFormat="1" ht="35.45" customHeight="1" spans="1:7">
      <c r="A152" s="21">
        <v>2012304</v>
      </c>
      <c r="B152" s="23" t="s">
        <v>255</v>
      </c>
      <c r="C152" s="24">
        <v>0</v>
      </c>
      <c r="D152" s="24"/>
      <c r="E152" s="24"/>
      <c r="F152" s="20" t="str">
        <f t="shared" si="4"/>
        <v>否</v>
      </c>
      <c r="G152" s="6" t="str">
        <f t="shared" si="5"/>
        <v>项</v>
      </c>
    </row>
    <row r="153" s="4" customFormat="1" ht="35.45" customHeight="1" spans="1:7">
      <c r="A153" s="21">
        <v>2012350</v>
      </c>
      <c r="B153" s="23" t="s">
        <v>172</v>
      </c>
      <c r="C153" s="24">
        <v>0</v>
      </c>
      <c r="D153" s="24"/>
      <c r="E153" s="24"/>
      <c r="F153" s="20" t="str">
        <f t="shared" si="4"/>
        <v>否</v>
      </c>
      <c r="G153" s="6" t="str">
        <f t="shared" si="5"/>
        <v>项</v>
      </c>
    </row>
    <row r="154" s="4" customFormat="1" ht="35.45" customHeight="1" spans="1:7">
      <c r="A154" s="21">
        <v>2012399</v>
      </c>
      <c r="B154" s="23" t="s">
        <v>256</v>
      </c>
      <c r="C154" s="24">
        <v>0</v>
      </c>
      <c r="D154" s="24"/>
      <c r="E154" s="24"/>
      <c r="F154" s="20" t="str">
        <f t="shared" si="4"/>
        <v>否</v>
      </c>
      <c r="G154" s="6" t="str">
        <f t="shared" si="5"/>
        <v>项</v>
      </c>
    </row>
    <row r="155" s="3" customFormat="1" ht="35.45" customHeight="1" spans="1:7">
      <c r="A155" s="21">
        <v>20125</v>
      </c>
      <c r="B155" s="18" t="s">
        <v>257</v>
      </c>
      <c r="C155" s="19">
        <f>SUM(C156:C162)</f>
        <v>0</v>
      </c>
      <c r="D155" s="19"/>
      <c r="E155" s="19"/>
      <c r="F155" s="22" t="str">
        <f t="shared" si="4"/>
        <v>否</v>
      </c>
      <c r="G155" s="3" t="str">
        <f t="shared" si="5"/>
        <v>款</v>
      </c>
    </row>
    <row r="156" s="4" customFormat="1" ht="35.45" customHeight="1" spans="1:7">
      <c r="A156" s="21">
        <v>2012501</v>
      </c>
      <c r="B156" s="23" t="s">
        <v>163</v>
      </c>
      <c r="C156" s="24">
        <v>0</v>
      </c>
      <c r="D156" s="24"/>
      <c r="E156" s="24"/>
      <c r="F156" s="20" t="str">
        <f t="shared" si="4"/>
        <v>否</v>
      </c>
      <c r="G156" s="6" t="str">
        <f t="shared" si="5"/>
        <v>项</v>
      </c>
    </row>
    <row r="157" s="4" customFormat="1" ht="35.45" customHeight="1" spans="1:7">
      <c r="A157" s="21">
        <v>2012502</v>
      </c>
      <c r="B157" s="23" t="s">
        <v>164</v>
      </c>
      <c r="C157" s="24">
        <v>0</v>
      </c>
      <c r="D157" s="24"/>
      <c r="E157" s="24"/>
      <c r="F157" s="20" t="str">
        <f t="shared" si="4"/>
        <v>否</v>
      </c>
      <c r="G157" s="6" t="str">
        <f t="shared" si="5"/>
        <v>项</v>
      </c>
    </row>
    <row r="158" s="4" customFormat="1" ht="35.45" customHeight="1" spans="1:7">
      <c r="A158" s="21">
        <v>2012503</v>
      </c>
      <c r="B158" s="23" t="s">
        <v>165</v>
      </c>
      <c r="C158" s="24">
        <v>0</v>
      </c>
      <c r="D158" s="24"/>
      <c r="E158" s="24"/>
      <c r="F158" s="20" t="str">
        <f t="shared" si="4"/>
        <v>否</v>
      </c>
      <c r="G158" s="6" t="str">
        <f t="shared" si="5"/>
        <v>项</v>
      </c>
    </row>
    <row r="159" s="4" customFormat="1" ht="35.45" customHeight="1" spans="1:7">
      <c r="A159" s="21">
        <v>2012504</v>
      </c>
      <c r="B159" s="23" t="s">
        <v>258</v>
      </c>
      <c r="C159" s="24">
        <v>0</v>
      </c>
      <c r="D159" s="24"/>
      <c r="E159" s="24"/>
      <c r="F159" s="20" t="str">
        <f t="shared" si="4"/>
        <v>否</v>
      </c>
      <c r="G159" s="6" t="str">
        <f t="shared" si="5"/>
        <v>项</v>
      </c>
    </row>
    <row r="160" s="4" customFormat="1" ht="35.45" customHeight="1" spans="1:7">
      <c r="A160" s="21">
        <v>2012505</v>
      </c>
      <c r="B160" s="23" t="s">
        <v>259</v>
      </c>
      <c r="C160" s="24">
        <v>0</v>
      </c>
      <c r="D160" s="24"/>
      <c r="E160" s="24"/>
      <c r="F160" s="20" t="str">
        <f t="shared" si="4"/>
        <v>否</v>
      </c>
      <c r="G160" s="6" t="str">
        <f t="shared" si="5"/>
        <v>项</v>
      </c>
    </row>
    <row r="161" s="4" customFormat="1" ht="35.45" customHeight="1" spans="1:7">
      <c r="A161" s="21">
        <v>2012550</v>
      </c>
      <c r="B161" s="23" t="s">
        <v>172</v>
      </c>
      <c r="C161" s="24">
        <v>0</v>
      </c>
      <c r="D161" s="24"/>
      <c r="E161" s="24"/>
      <c r="F161" s="20" t="str">
        <f t="shared" si="4"/>
        <v>否</v>
      </c>
      <c r="G161" s="6" t="str">
        <f t="shared" si="5"/>
        <v>项</v>
      </c>
    </row>
    <row r="162" s="4" customFormat="1" ht="35.45" customHeight="1" spans="1:7">
      <c r="A162" s="21">
        <v>2012599</v>
      </c>
      <c r="B162" s="23" t="s">
        <v>260</v>
      </c>
      <c r="C162" s="24">
        <v>0</v>
      </c>
      <c r="D162" s="24"/>
      <c r="E162" s="24"/>
      <c r="F162" s="20" t="str">
        <f t="shared" si="4"/>
        <v>否</v>
      </c>
      <c r="G162" s="6" t="str">
        <f t="shared" si="5"/>
        <v>项</v>
      </c>
    </row>
    <row r="163" s="3" customFormat="1" ht="35.45" customHeight="1" spans="1:7">
      <c r="A163" s="21">
        <v>20126</v>
      </c>
      <c r="B163" s="18" t="s">
        <v>261</v>
      </c>
      <c r="C163" s="19">
        <f>SUM(C164:C168)</f>
        <v>0</v>
      </c>
      <c r="D163" s="19"/>
      <c r="E163" s="19"/>
      <c r="F163" s="22" t="str">
        <f t="shared" si="4"/>
        <v>否</v>
      </c>
      <c r="G163" s="3" t="str">
        <f t="shared" si="5"/>
        <v>款</v>
      </c>
    </row>
    <row r="164" s="4" customFormat="1" ht="35.45" customHeight="1" spans="1:7">
      <c r="A164" s="21">
        <v>2012601</v>
      </c>
      <c r="B164" s="23" t="s">
        <v>163</v>
      </c>
      <c r="C164" s="24">
        <v>0</v>
      </c>
      <c r="D164" s="24"/>
      <c r="E164" s="24"/>
      <c r="F164" s="20" t="str">
        <f t="shared" si="4"/>
        <v>否</v>
      </c>
      <c r="G164" s="6" t="str">
        <f t="shared" si="5"/>
        <v>项</v>
      </c>
    </row>
    <row r="165" s="4" customFormat="1" ht="35.45" customHeight="1" spans="1:7">
      <c r="A165" s="21">
        <v>2012602</v>
      </c>
      <c r="B165" s="23" t="s">
        <v>164</v>
      </c>
      <c r="C165" s="24">
        <v>0</v>
      </c>
      <c r="D165" s="24"/>
      <c r="E165" s="24"/>
      <c r="F165" s="20" t="str">
        <f t="shared" si="4"/>
        <v>否</v>
      </c>
      <c r="G165" s="6" t="str">
        <f t="shared" si="5"/>
        <v>项</v>
      </c>
    </row>
    <row r="166" s="4" customFormat="1" ht="35.45" customHeight="1" spans="1:7">
      <c r="A166" s="21">
        <v>2012603</v>
      </c>
      <c r="B166" s="23" t="s">
        <v>165</v>
      </c>
      <c r="C166" s="24">
        <v>0</v>
      </c>
      <c r="D166" s="24"/>
      <c r="E166" s="24"/>
      <c r="F166" s="20" t="str">
        <f t="shared" si="4"/>
        <v>否</v>
      </c>
      <c r="G166" s="6" t="str">
        <f t="shared" si="5"/>
        <v>项</v>
      </c>
    </row>
    <row r="167" s="4" customFormat="1" ht="35.45" customHeight="1" spans="1:7">
      <c r="A167" s="21">
        <v>2012604</v>
      </c>
      <c r="B167" s="23" t="s">
        <v>262</v>
      </c>
      <c r="C167" s="24">
        <v>0</v>
      </c>
      <c r="D167" s="24"/>
      <c r="E167" s="24"/>
      <c r="F167" s="20" t="str">
        <f t="shared" si="4"/>
        <v>否</v>
      </c>
      <c r="G167" s="6" t="str">
        <f t="shared" si="5"/>
        <v>项</v>
      </c>
    </row>
    <row r="168" s="4" customFormat="1" ht="35.45" customHeight="1" spans="1:7">
      <c r="A168" s="21">
        <v>2012699</v>
      </c>
      <c r="B168" s="23" t="s">
        <v>263</v>
      </c>
      <c r="C168" s="24">
        <v>0</v>
      </c>
      <c r="D168" s="24"/>
      <c r="E168" s="24"/>
      <c r="F168" s="20" t="str">
        <f t="shared" si="4"/>
        <v>否</v>
      </c>
      <c r="G168" s="6" t="str">
        <f t="shared" si="5"/>
        <v>项</v>
      </c>
    </row>
    <row r="169" s="3" customFormat="1" ht="35.45" customHeight="1" spans="1:7">
      <c r="A169" s="21">
        <v>20128</v>
      </c>
      <c r="B169" s="18" t="s">
        <v>264</v>
      </c>
      <c r="C169" s="19">
        <f>SUM(C170:C175)</f>
        <v>0</v>
      </c>
      <c r="D169" s="19"/>
      <c r="E169" s="19"/>
      <c r="F169" s="22" t="str">
        <f t="shared" si="4"/>
        <v>否</v>
      </c>
      <c r="G169" s="3" t="str">
        <f t="shared" si="5"/>
        <v>款</v>
      </c>
    </row>
    <row r="170" s="4" customFormat="1" ht="35.45" customHeight="1" spans="1:7">
      <c r="A170" s="21">
        <v>2012801</v>
      </c>
      <c r="B170" s="23" t="s">
        <v>163</v>
      </c>
      <c r="C170" s="24">
        <v>0</v>
      </c>
      <c r="D170" s="24"/>
      <c r="E170" s="24"/>
      <c r="F170" s="20" t="str">
        <f t="shared" si="4"/>
        <v>否</v>
      </c>
      <c r="G170" s="6" t="str">
        <f t="shared" si="5"/>
        <v>项</v>
      </c>
    </row>
    <row r="171" s="4" customFormat="1" ht="35.45" customHeight="1" spans="1:7">
      <c r="A171" s="21">
        <v>2012802</v>
      </c>
      <c r="B171" s="23" t="s">
        <v>164</v>
      </c>
      <c r="C171" s="24">
        <v>0</v>
      </c>
      <c r="D171" s="24"/>
      <c r="E171" s="24"/>
      <c r="F171" s="20" t="str">
        <f t="shared" si="4"/>
        <v>否</v>
      </c>
      <c r="G171" s="6" t="str">
        <f t="shared" si="5"/>
        <v>项</v>
      </c>
    </row>
    <row r="172" s="4" customFormat="1" ht="35.45" customHeight="1" spans="1:7">
      <c r="A172" s="21">
        <v>2012803</v>
      </c>
      <c r="B172" s="23" t="s">
        <v>165</v>
      </c>
      <c r="C172" s="24">
        <v>0</v>
      </c>
      <c r="D172" s="24"/>
      <c r="E172" s="24"/>
      <c r="F172" s="20" t="str">
        <f t="shared" si="4"/>
        <v>否</v>
      </c>
      <c r="G172" s="6" t="str">
        <f t="shared" si="5"/>
        <v>项</v>
      </c>
    </row>
    <row r="173" s="4" customFormat="1" ht="35.45" customHeight="1" spans="1:7">
      <c r="A173" s="21">
        <v>2012804</v>
      </c>
      <c r="B173" s="23" t="s">
        <v>177</v>
      </c>
      <c r="C173" s="24">
        <v>0</v>
      </c>
      <c r="D173" s="24"/>
      <c r="E173" s="24"/>
      <c r="F173" s="20" t="str">
        <f t="shared" si="4"/>
        <v>否</v>
      </c>
      <c r="G173" s="6" t="str">
        <f t="shared" si="5"/>
        <v>项</v>
      </c>
    </row>
    <row r="174" s="4" customFormat="1" ht="35.45" customHeight="1" spans="1:7">
      <c r="A174" s="21">
        <v>2012850</v>
      </c>
      <c r="B174" s="23" t="s">
        <v>172</v>
      </c>
      <c r="C174" s="24">
        <v>0</v>
      </c>
      <c r="D174" s="24"/>
      <c r="E174" s="24"/>
      <c r="F174" s="20" t="str">
        <f t="shared" si="4"/>
        <v>否</v>
      </c>
      <c r="G174" s="6" t="str">
        <f t="shared" si="5"/>
        <v>项</v>
      </c>
    </row>
    <row r="175" s="4" customFormat="1" ht="35.45" customHeight="1" spans="1:7">
      <c r="A175" s="21">
        <v>2012899</v>
      </c>
      <c r="B175" s="23" t="s">
        <v>265</v>
      </c>
      <c r="C175" s="24">
        <v>0</v>
      </c>
      <c r="D175" s="24"/>
      <c r="E175" s="24"/>
      <c r="F175" s="20" t="str">
        <f t="shared" si="4"/>
        <v>否</v>
      </c>
      <c r="G175" s="6" t="str">
        <f t="shared" si="5"/>
        <v>项</v>
      </c>
    </row>
    <row r="176" s="3" customFormat="1" ht="35.45" customHeight="1" spans="1:7">
      <c r="A176" s="21">
        <v>20129</v>
      </c>
      <c r="B176" s="18" t="s">
        <v>266</v>
      </c>
      <c r="C176" s="19">
        <f>SUM(C177:C182)</f>
        <v>6</v>
      </c>
      <c r="D176" s="19">
        <f>SUM(D177:D182)</f>
        <v>-6</v>
      </c>
      <c r="E176" s="19">
        <f>SUM(E177:E182)</f>
        <v>0</v>
      </c>
      <c r="F176" s="22" t="str">
        <f t="shared" si="4"/>
        <v>是</v>
      </c>
      <c r="G176" s="3" t="str">
        <f t="shared" si="5"/>
        <v>款</v>
      </c>
    </row>
    <row r="177" s="4" customFormat="1" ht="35.45" customHeight="1" spans="1:7">
      <c r="A177" s="21">
        <v>2012901</v>
      </c>
      <c r="B177" s="23" t="s">
        <v>163</v>
      </c>
      <c r="C177" s="24">
        <v>0</v>
      </c>
      <c r="D177" s="24"/>
      <c r="E177" s="24"/>
      <c r="F177" s="20" t="str">
        <f t="shared" si="4"/>
        <v>否</v>
      </c>
      <c r="G177" s="6" t="str">
        <f t="shared" si="5"/>
        <v>项</v>
      </c>
    </row>
    <row r="178" s="4" customFormat="1" ht="35.45" customHeight="1" spans="1:7">
      <c r="A178" s="21">
        <v>2012902</v>
      </c>
      <c r="B178" s="23" t="s">
        <v>164</v>
      </c>
      <c r="C178" s="24">
        <v>0</v>
      </c>
      <c r="D178" s="24"/>
      <c r="E178" s="24"/>
      <c r="F178" s="20" t="str">
        <f t="shared" si="4"/>
        <v>否</v>
      </c>
      <c r="G178" s="6" t="str">
        <f t="shared" si="5"/>
        <v>项</v>
      </c>
    </row>
    <row r="179" s="4" customFormat="1" ht="35.45" customHeight="1" spans="1:7">
      <c r="A179" s="21">
        <v>2012903</v>
      </c>
      <c r="B179" s="23" t="s">
        <v>165</v>
      </c>
      <c r="C179" s="24">
        <v>0</v>
      </c>
      <c r="D179" s="24"/>
      <c r="E179" s="24"/>
      <c r="F179" s="20" t="str">
        <f t="shared" si="4"/>
        <v>否</v>
      </c>
      <c r="G179" s="6" t="str">
        <f t="shared" si="5"/>
        <v>项</v>
      </c>
    </row>
    <row r="180" s="4" customFormat="1" ht="35.45" customHeight="1" spans="1:7">
      <c r="A180" s="21">
        <v>2012906</v>
      </c>
      <c r="B180" s="23" t="s">
        <v>267</v>
      </c>
      <c r="C180" s="24">
        <v>0</v>
      </c>
      <c r="D180" s="24"/>
      <c r="E180" s="24"/>
      <c r="F180" s="20" t="str">
        <f t="shared" si="4"/>
        <v>否</v>
      </c>
      <c r="G180" s="6" t="str">
        <f t="shared" si="5"/>
        <v>项</v>
      </c>
    </row>
    <row r="181" s="4" customFormat="1" ht="35.45" customHeight="1" spans="1:7">
      <c r="A181" s="21">
        <v>2012950</v>
      </c>
      <c r="B181" s="23" t="s">
        <v>172</v>
      </c>
      <c r="C181" s="24">
        <v>0</v>
      </c>
      <c r="D181" s="24"/>
      <c r="E181" s="24"/>
      <c r="F181" s="20" t="str">
        <f t="shared" si="4"/>
        <v>否</v>
      </c>
      <c r="G181" s="6" t="str">
        <f t="shared" si="5"/>
        <v>项</v>
      </c>
    </row>
    <row r="182" s="4" customFormat="1" ht="35.45" customHeight="1" spans="1:7">
      <c r="A182" s="21">
        <v>2012999</v>
      </c>
      <c r="B182" s="23" t="s">
        <v>268</v>
      </c>
      <c r="C182" s="24">
        <v>6</v>
      </c>
      <c r="D182" s="24">
        <v>-6</v>
      </c>
      <c r="E182" s="24"/>
      <c r="F182" s="20" t="str">
        <f t="shared" si="4"/>
        <v>是</v>
      </c>
      <c r="G182" s="6" t="str">
        <f t="shared" si="5"/>
        <v>项</v>
      </c>
    </row>
    <row r="183" s="3" customFormat="1" ht="35.45" customHeight="1" spans="1:7">
      <c r="A183" s="21">
        <v>20131</v>
      </c>
      <c r="B183" s="18" t="s">
        <v>269</v>
      </c>
      <c r="C183" s="19">
        <f>SUM(C184:C189)</f>
        <v>0</v>
      </c>
      <c r="D183" s="19"/>
      <c r="E183" s="19"/>
      <c r="F183" s="22" t="str">
        <f t="shared" si="4"/>
        <v>否</v>
      </c>
      <c r="G183" s="3" t="str">
        <f t="shared" si="5"/>
        <v>款</v>
      </c>
    </row>
    <row r="184" s="4" customFormat="1" ht="35.45" customHeight="1" spans="1:7">
      <c r="A184" s="21">
        <v>2013101</v>
      </c>
      <c r="B184" s="23" t="s">
        <v>163</v>
      </c>
      <c r="C184" s="24">
        <v>0</v>
      </c>
      <c r="D184" s="24"/>
      <c r="E184" s="24"/>
      <c r="F184" s="20" t="str">
        <f t="shared" si="4"/>
        <v>否</v>
      </c>
      <c r="G184" s="6" t="str">
        <f t="shared" si="5"/>
        <v>项</v>
      </c>
    </row>
    <row r="185" s="4" customFormat="1" ht="35.45" customHeight="1" spans="1:7">
      <c r="A185" s="21">
        <v>2013102</v>
      </c>
      <c r="B185" s="23" t="s">
        <v>164</v>
      </c>
      <c r="C185" s="24">
        <v>0</v>
      </c>
      <c r="D185" s="24"/>
      <c r="E185" s="24"/>
      <c r="F185" s="20" t="str">
        <f t="shared" si="4"/>
        <v>否</v>
      </c>
      <c r="G185" s="6" t="str">
        <f t="shared" si="5"/>
        <v>项</v>
      </c>
    </row>
    <row r="186" s="4" customFormat="1" ht="35.45" customHeight="1" spans="1:7">
      <c r="A186" s="21">
        <v>2013103</v>
      </c>
      <c r="B186" s="23" t="s">
        <v>165</v>
      </c>
      <c r="C186" s="24">
        <v>0</v>
      </c>
      <c r="D186" s="24"/>
      <c r="E186" s="24"/>
      <c r="F186" s="20" t="str">
        <f t="shared" si="4"/>
        <v>否</v>
      </c>
      <c r="G186" s="6" t="str">
        <f t="shared" si="5"/>
        <v>项</v>
      </c>
    </row>
    <row r="187" s="4" customFormat="1" ht="35.45" customHeight="1" spans="1:7">
      <c r="A187" s="21">
        <v>2013105</v>
      </c>
      <c r="B187" s="23" t="s">
        <v>270</v>
      </c>
      <c r="C187" s="24">
        <v>0</v>
      </c>
      <c r="D187" s="24"/>
      <c r="E187" s="24"/>
      <c r="F187" s="20" t="str">
        <f t="shared" si="4"/>
        <v>否</v>
      </c>
      <c r="G187" s="6" t="str">
        <f t="shared" si="5"/>
        <v>项</v>
      </c>
    </row>
    <row r="188" s="4" customFormat="1" ht="35.45" customHeight="1" spans="1:7">
      <c r="A188" s="21">
        <v>2013150</v>
      </c>
      <c r="B188" s="23" t="s">
        <v>172</v>
      </c>
      <c r="C188" s="24">
        <v>0</v>
      </c>
      <c r="D188" s="24"/>
      <c r="E188" s="24"/>
      <c r="F188" s="20" t="str">
        <f t="shared" si="4"/>
        <v>否</v>
      </c>
      <c r="G188" s="6" t="str">
        <f t="shared" si="5"/>
        <v>项</v>
      </c>
    </row>
    <row r="189" s="4" customFormat="1" ht="35.45" customHeight="1" spans="1:7">
      <c r="A189" s="21">
        <v>2013199</v>
      </c>
      <c r="B189" s="23" t="s">
        <v>271</v>
      </c>
      <c r="C189" s="24">
        <v>0</v>
      </c>
      <c r="D189" s="24"/>
      <c r="E189" s="24"/>
      <c r="F189" s="20" t="str">
        <f t="shared" si="4"/>
        <v>否</v>
      </c>
      <c r="G189" s="6" t="str">
        <f t="shared" si="5"/>
        <v>项</v>
      </c>
    </row>
    <row r="190" s="3" customFormat="1" ht="35.45" customHeight="1" spans="1:7">
      <c r="A190" s="21">
        <v>20132</v>
      </c>
      <c r="B190" s="18" t="s">
        <v>272</v>
      </c>
      <c r="C190" s="19">
        <f>SUM(C191:C196)</f>
        <v>0</v>
      </c>
      <c r="D190" s="19"/>
      <c r="E190" s="19"/>
      <c r="F190" s="22" t="str">
        <f t="shared" si="4"/>
        <v>否</v>
      </c>
      <c r="G190" s="3" t="str">
        <f t="shared" si="5"/>
        <v>款</v>
      </c>
    </row>
    <row r="191" s="4" customFormat="1" ht="35.45" customHeight="1" spans="1:7">
      <c r="A191" s="21">
        <v>2013201</v>
      </c>
      <c r="B191" s="23" t="s">
        <v>163</v>
      </c>
      <c r="C191" s="24">
        <v>0</v>
      </c>
      <c r="D191" s="24"/>
      <c r="E191" s="24"/>
      <c r="F191" s="20" t="str">
        <f t="shared" si="4"/>
        <v>否</v>
      </c>
      <c r="G191" s="6" t="str">
        <f t="shared" si="5"/>
        <v>项</v>
      </c>
    </row>
    <row r="192" s="4" customFormat="1" ht="35.45" customHeight="1" spans="1:7">
      <c r="A192" s="21">
        <v>2013202</v>
      </c>
      <c r="B192" s="23" t="s">
        <v>164</v>
      </c>
      <c r="C192" s="24">
        <v>0</v>
      </c>
      <c r="D192" s="24"/>
      <c r="E192" s="24"/>
      <c r="F192" s="20" t="str">
        <f t="shared" si="4"/>
        <v>否</v>
      </c>
      <c r="G192" s="6" t="str">
        <f t="shared" si="5"/>
        <v>项</v>
      </c>
    </row>
    <row r="193" s="4" customFormat="1" ht="35.45" customHeight="1" spans="1:7">
      <c r="A193" s="21">
        <v>2013203</v>
      </c>
      <c r="B193" s="23" t="s">
        <v>165</v>
      </c>
      <c r="C193" s="24">
        <v>0</v>
      </c>
      <c r="D193" s="24"/>
      <c r="E193" s="24"/>
      <c r="F193" s="20" t="str">
        <f t="shared" si="4"/>
        <v>否</v>
      </c>
      <c r="G193" s="6" t="str">
        <f t="shared" si="5"/>
        <v>项</v>
      </c>
    </row>
    <row r="194" s="4" customFormat="1" ht="35.45" customHeight="1" spans="1:7">
      <c r="A194" s="21">
        <v>2013204</v>
      </c>
      <c r="B194" s="23" t="s">
        <v>273</v>
      </c>
      <c r="C194" s="24">
        <v>0</v>
      </c>
      <c r="D194" s="24"/>
      <c r="E194" s="24"/>
      <c r="F194" s="20" t="str">
        <f t="shared" si="4"/>
        <v>否</v>
      </c>
      <c r="G194" s="6" t="str">
        <f t="shared" si="5"/>
        <v>项</v>
      </c>
    </row>
    <row r="195" s="4" customFormat="1" ht="35.45" customHeight="1" spans="1:7">
      <c r="A195" s="21">
        <v>2013250</v>
      </c>
      <c r="B195" s="23" t="s">
        <v>172</v>
      </c>
      <c r="C195" s="24">
        <v>0</v>
      </c>
      <c r="D195" s="24"/>
      <c r="E195" s="24"/>
      <c r="F195" s="20" t="str">
        <f t="shared" si="4"/>
        <v>否</v>
      </c>
      <c r="G195" s="6" t="str">
        <f t="shared" si="5"/>
        <v>项</v>
      </c>
    </row>
    <row r="196" s="4" customFormat="1" ht="35.45" customHeight="1" spans="1:7">
      <c r="A196" s="21">
        <v>2013299</v>
      </c>
      <c r="B196" s="23" t="s">
        <v>274</v>
      </c>
      <c r="C196" s="24">
        <v>0</v>
      </c>
      <c r="D196" s="24"/>
      <c r="E196" s="24"/>
      <c r="F196" s="20" t="str">
        <f t="shared" ref="F196:F259" si="6">IF(LEN(A196)=3,"是",IF(B196&lt;&gt;"",IF(SUM(C196:C196)&lt;&gt;0,"是","否"),"是"))</f>
        <v>否</v>
      </c>
      <c r="G196" s="6" t="str">
        <f t="shared" ref="G196:G259" si="7">IF(LEN(A196)=3,"类",IF(LEN(A196)=5,"款","项"))</f>
        <v>项</v>
      </c>
    </row>
    <row r="197" s="3" customFormat="1" ht="35.45" customHeight="1" spans="1:7">
      <c r="A197" s="21">
        <v>20133</v>
      </c>
      <c r="B197" s="18" t="s">
        <v>275</v>
      </c>
      <c r="C197" s="19">
        <f>SUM(C198:C203)</f>
        <v>0</v>
      </c>
      <c r="D197" s="19"/>
      <c r="E197" s="19"/>
      <c r="F197" s="22" t="str">
        <f t="shared" si="6"/>
        <v>否</v>
      </c>
      <c r="G197" s="3" t="str">
        <f t="shared" si="7"/>
        <v>款</v>
      </c>
    </row>
    <row r="198" s="4" customFormat="1" ht="35.45" customHeight="1" spans="1:7">
      <c r="A198" s="21">
        <v>2013301</v>
      </c>
      <c r="B198" s="23" t="s">
        <v>163</v>
      </c>
      <c r="C198" s="24">
        <v>0</v>
      </c>
      <c r="D198" s="24"/>
      <c r="E198" s="24"/>
      <c r="F198" s="20" t="str">
        <f t="shared" si="6"/>
        <v>否</v>
      </c>
      <c r="G198" s="6" t="str">
        <f t="shared" si="7"/>
        <v>项</v>
      </c>
    </row>
    <row r="199" s="4" customFormat="1" ht="35.45" customHeight="1" spans="1:7">
      <c r="A199" s="21">
        <v>2013302</v>
      </c>
      <c r="B199" s="23" t="s">
        <v>164</v>
      </c>
      <c r="C199" s="24">
        <v>0</v>
      </c>
      <c r="D199" s="24"/>
      <c r="E199" s="24"/>
      <c r="F199" s="20" t="str">
        <f t="shared" si="6"/>
        <v>否</v>
      </c>
      <c r="G199" s="6" t="str">
        <f t="shared" si="7"/>
        <v>项</v>
      </c>
    </row>
    <row r="200" s="4" customFormat="1" ht="35.45" customHeight="1" spans="1:7">
      <c r="A200" s="21">
        <v>2013303</v>
      </c>
      <c r="B200" s="23" t="s">
        <v>165</v>
      </c>
      <c r="C200" s="24">
        <v>0</v>
      </c>
      <c r="D200" s="24"/>
      <c r="E200" s="24"/>
      <c r="F200" s="20" t="str">
        <f t="shared" si="6"/>
        <v>否</v>
      </c>
      <c r="G200" s="6" t="str">
        <f t="shared" si="7"/>
        <v>项</v>
      </c>
    </row>
    <row r="201" s="4" customFormat="1" ht="35.45" customHeight="1" spans="1:7">
      <c r="A201" s="21">
        <v>2013304</v>
      </c>
      <c r="B201" s="23" t="s">
        <v>276</v>
      </c>
      <c r="C201" s="24">
        <v>0</v>
      </c>
      <c r="D201" s="24"/>
      <c r="E201" s="24"/>
      <c r="F201" s="20" t="str">
        <f t="shared" si="6"/>
        <v>否</v>
      </c>
      <c r="G201" s="6" t="str">
        <f t="shared" si="7"/>
        <v>项</v>
      </c>
    </row>
    <row r="202" s="4" customFormat="1" ht="35.45" customHeight="1" spans="1:7">
      <c r="A202" s="21">
        <v>2013350</v>
      </c>
      <c r="B202" s="23" t="s">
        <v>172</v>
      </c>
      <c r="C202" s="24">
        <v>0</v>
      </c>
      <c r="D202" s="24"/>
      <c r="E202" s="24"/>
      <c r="F202" s="20" t="str">
        <f t="shared" si="6"/>
        <v>否</v>
      </c>
      <c r="G202" s="6" t="str">
        <f t="shared" si="7"/>
        <v>项</v>
      </c>
    </row>
    <row r="203" s="4" customFormat="1" ht="35.45" customHeight="1" spans="1:7">
      <c r="A203" s="21">
        <v>2013399</v>
      </c>
      <c r="B203" s="23" t="s">
        <v>277</v>
      </c>
      <c r="C203" s="24">
        <v>0</v>
      </c>
      <c r="D203" s="24"/>
      <c r="E203" s="24"/>
      <c r="F203" s="20" t="str">
        <f t="shared" si="6"/>
        <v>否</v>
      </c>
      <c r="G203" s="6" t="str">
        <f t="shared" si="7"/>
        <v>项</v>
      </c>
    </row>
    <row r="204" s="3" customFormat="1" ht="35.45" customHeight="1" spans="1:7">
      <c r="A204" s="21">
        <v>20134</v>
      </c>
      <c r="B204" s="18" t="s">
        <v>278</v>
      </c>
      <c r="C204" s="19">
        <f>SUM(C205:C211)</f>
        <v>0</v>
      </c>
      <c r="D204" s="19"/>
      <c r="E204" s="19"/>
      <c r="F204" s="22" t="str">
        <f t="shared" si="6"/>
        <v>否</v>
      </c>
      <c r="G204" s="3" t="str">
        <f t="shared" si="7"/>
        <v>款</v>
      </c>
    </row>
    <row r="205" s="4" customFormat="1" ht="35.45" customHeight="1" spans="1:7">
      <c r="A205" s="21">
        <v>2013401</v>
      </c>
      <c r="B205" s="23" t="s">
        <v>163</v>
      </c>
      <c r="C205" s="24">
        <v>0</v>
      </c>
      <c r="D205" s="24"/>
      <c r="E205" s="24"/>
      <c r="F205" s="20" t="str">
        <f t="shared" si="6"/>
        <v>否</v>
      </c>
      <c r="G205" s="6" t="str">
        <f t="shared" si="7"/>
        <v>项</v>
      </c>
    </row>
    <row r="206" s="4" customFormat="1" ht="35.45" customHeight="1" spans="1:7">
      <c r="A206" s="21">
        <v>2013402</v>
      </c>
      <c r="B206" s="23" t="s">
        <v>164</v>
      </c>
      <c r="C206" s="24">
        <v>0</v>
      </c>
      <c r="D206" s="24"/>
      <c r="E206" s="24"/>
      <c r="F206" s="20" t="str">
        <f t="shared" si="6"/>
        <v>否</v>
      </c>
      <c r="G206" s="6" t="str">
        <f t="shared" si="7"/>
        <v>项</v>
      </c>
    </row>
    <row r="207" s="4" customFormat="1" ht="35.45" customHeight="1" spans="1:7">
      <c r="A207" s="21">
        <v>2013403</v>
      </c>
      <c r="B207" s="23" t="s">
        <v>165</v>
      </c>
      <c r="C207" s="24">
        <v>0</v>
      </c>
      <c r="D207" s="24"/>
      <c r="E207" s="24"/>
      <c r="F207" s="20" t="str">
        <f t="shared" si="6"/>
        <v>否</v>
      </c>
      <c r="G207" s="6" t="str">
        <f t="shared" si="7"/>
        <v>项</v>
      </c>
    </row>
    <row r="208" s="4" customFormat="1" ht="35.45" customHeight="1" spans="1:7">
      <c r="A208" s="21">
        <v>2013404</v>
      </c>
      <c r="B208" s="23" t="s">
        <v>279</v>
      </c>
      <c r="C208" s="24">
        <v>0</v>
      </c>
      <c r="D208" s="24"/>
      <c r="E208" s="24"/>
      <c r="F208" s="20" t="str">
        <f t="shared" si="6"/>
        <v>否</v>
      </c>
      <c r="G208" s="6" t="str">
        <f t="shared" si="7"/>
        <v>项</v>
      </c>
    </row>
    <row r="209" s="4" customFormat="1" ht="35.45" customHeight="1" spans="1:7">
      <c r="A209" s="21">
        <v>2013405</v>
      </c>
      <c r="B209" s="23" t="s">
        <v>280</v>
      </c>
      <c r="C209" s="24">
        <v>0</v>
      </c>
      <c r="D209" s="24"/>
      <c r="E209" s="24"/>
      <c r="F209" s="20" t="str">
        <f t="shared" si="6"/>
        <v>否</v>
      </c>
      <c r="G209" s="6" t="str">
        <f t="shared" si="7"/>
        <v>项</v>
      </c>
    </row>
    <row r="210" s="4" customFormat="1" ht="35.45" customHeight="1" spans="1:7">
      <c r="A210" s="21">
        <v>2013450</v>
      </c>
      <c r="B210" s="23" t="s">
        <v>172</v>
      </c>
      <c r="C210" s="24">
        <v>0</v>
      </c>
      <c r="D210" s="24"/>
      <c r="E210" s="24"/>
      <c r="F210" s="20" t="str">
        <f t="shared" si="6"/>
        <v>否</v>
      </c>
      <c r="G210" s="6" t="str">
        <f t="shared" si="7"/>
        <v>项</v>
      </c>
    </row>
    <row r="211" s="4" customFormat="1" ht="35.45" customHeight="1" spans="1:7">
      <c r="A211" s="21">
        <v>2013499</v>
      </c>
      <c r="B211" s="23" t="s">
        <v>281</v>
      </c>
      <c r="C211" s="24">
        <v>0</v>
      </c>
      <c r="D211" s="24"/>
      <c r="E211" s="24"/>
      <c r="F211" s="20" t="str">
        <f t="shared" si="6"/>
        <v>否</v>
      </c>
      <c r="G211" s="6" t="str">
        <f t="shared" si="7"/>
        <v>项</v>
      </c>
    </row>
    <row r="212" s="3" customFormat="1" ht="35.45" customHeight="1" spans="1:7">
      <c r="A212" s="21">
        <v>20135</v>
      </c>
      <c r="B212" s="18" t="s">
        <v>282</v>
      </c>
      <c r="C212" s="19">
        <f>SUM(C213:C217)</f>
        <v>0</v>
      </c>
      <c r="D212" s="19"/>
      <c r="E212" s="19"/>
      <c r="F212" s="22" t="str">
        <f t="shared" si="6"/>
        <v>否</v>
      </c>
      <c r="G212" s="3" t="str">
        <f t="shared" si="7"/>
        <v>款</v>
      </c>
    </row>
    <row r="213" s="4" customFormat="1" ht="35.45" customHeight="1" spans="1:7">
      <c r="A213" s="21">
        <v>2013501</v>
      </c>
      <c r="B213" s="23" t="s">
        <v>163</v>
      </c>
      <c r="C213" s="24">
        <v>0</v>
      </c>
      <c r="D213" s="24"/>
      <c r="E213" s="24"/>
      <c r="F213" s="20" t="str">
        <f t="shared" si="6"/>
        <v>否</v>
      </c>
      <c r="G213" s="6" t="str">
        <f t="shared" si="7"/>
        <v>项</v>
      </c>
    </row>
    <row r="214" s="4" customFormat="1" ht="35.45" customHeight="1" spans="1:7">
      <c r="A214" s="21">
        <v>2013502</v>
      </c>
      <c r="B214" s="23" t="s">
        <v>164</v>
      </c>
      <c r="C214" s="24">
        <v>0</v>
      </c>
      <c r="D214" s="24"/>
      <c r="E214" s="24"/>
      <c r="F214" s="20" t="str">
        <f t="shared" si="6"/>
        <v>否</v>
      </c>
      <c r="G214" s="6" t="str">
        <f t="shared" si="7"/>
        <v>项</v>
      </c>
    </row>
    <row r="215" s="4" customFormat="1" ht="35.45" customHeight="1" spans="1:7">
      <c r="A215" s="21">
        <v>2013503</v>
      </c>
      <c r="B215" s="23" t="s">
        <v>165</v>
      </c>
      <c r="C215" s="24">
        <v>0</v>
      </c>
      <c r="D215" s="24"/>
      <c r="E215" s="24"/>
      <c r="F215" s="20" t="str">
        <f t="shared" si="6"/>
        <v>否</v>
      </c>
      <c r="G215" s="6" t="str">
        <f t="shared" si="7"/>
        <v>项</v>
      </c>
    </row>
    <row r="216" s="4" customFormat="1" ht="35.45" customHeight="1" spans="1:7">
      <c r="A216" s="21">
        <v>2013550</v>
      </c>
      <c r="B216" s="23" t="s">
        <v>172</v>
      </c>
      <c r="C216" s="24">
        <v>0</v>
      </c>
      <c r="D216" s="24"/>
      <c r="E216" s="24"/>
      <c r="F216" s="20" t="str">
        <f t="shared" si="6"/>
        <v>否</v>
      </c>
      <c r="G216" s="6" t="str">
        <f t="shared" si="7"/>
        <v>项</v>
      </c>
    </row>
    <row r="217" s="4" customFormat="1" ht="35.45" customHeight="1" spans="1:7">
      <c r="A217" s="21">
        <v>2013599</v>
      </c>
      <c r="B217" s="23" t="s">
        <v>283</v>
      </c>
      <c r="C217" s="24">
        <v>0</v>
      </c>
      <c r="D217" s="24"/>
      <c r="E217" s="24"/>
      <c r="F217" s="20" t="str">
        <f t="shared" si="6"/>
        <v>否</v>
      </c>
      <c r="G217" s="6" t="str">
        <f t="shared" si="7"/>
        <v>项</v>
      </c>
    </row>
    <row r="218" s="3" customFormat="1" ht="35.45" customHeight="1" spans="1:7">
      <c r="A218" s="21">
        <v>20136</v>
      </c>
      <c r="B218" s="18" t="s">
        <v>284</v>
      </c>
      <c r="C218" s="19">
        <f>SUM(C219:C223)</f>
        <v>0</v>
      </c>
      <c r="D218" s="19"/>
      <c r="E218" s="19"/>
      <c r="F218" s="22" t="str">
        <f t="shared" si="6"/>
        <v>否</v>
      </c>
      <c r="G218" s="3" t="str">
        <f t="shared" si="7"/>
        <v>款</v>
      </c>
    </row>
    <row r="219" s="4" customFormat="1" ht="35.45" customHeight="1" spans="1:7">
      <c r="A219" s="21">
        <v>2013601</v>
      </c>
      <c r="B219" s="23" t="s">
        <v>163</v>
      </c>
      <c r="C219" s="24">
        <v>0</v>
      </c>
      <c r="D219" s="24"/>
      <c r="E219" s="24"/>
      <c r="F219" s="20" t="str">
        <f t="shared" si="6"/>
        <v>否</v>
      </c>
      <c r="G219" s="6" t="str">
        <f t="shared" si="7"/>
        <v>项</v>
      </c>
    </row>
    <row r="220" s="4" customFormat="1" ht="35.45" customHeight="1" spans="1:7">
      <c r="A220" s="21">
        <v>2013602</v>
      </c>
      <c r="B220" s="23" t="s">
        <v>164</v>
      </c>
      <c r="C220" s="24">
        <v>0</v>
      </c>
      <c r="D220" s="24"/>
      <c r="E220" s="24"/>
      <c r="F220" s="20" t="str">
        <f t="shared" si="6"/>
        <v>否</v>
      </c>
      <c r="G220" s="6" t="str">
        <f t="shared" si="7"/>
        <v>项</v>
      </c>
    </row>
    <row r="221" s="4" customFormat="1" ht="35.45" customHeight="1" spans="1:7">
      <c r="A221" s="21">
        <v>2013603</v>
      </c>
      <c r="B221" s="23" t="s">
        <v>165</v>
      </c>
      <c r="C221" s="24">
        <v>0</v>
      </c>
      <c r="D221" s="24"/>
      <c r="E221" s="24"/>
      <c r="F221" s="20" t="str">
        <f t="shared" si="6"/>
        <v>否</v>
      </c>
      <c r="G221" s="6" t="str">
        <f t="shared" si="7"/>
        <v>项</v>
      </c>
    </row>
    <row r="222" s="4" customFormat="1" ht="35.45" customHeight="1" spans="1:7">
      <c r="A222" s="21">
        <v>2013650</v>
      </c>
      <c r="B222" s="23" t="s">
        <v>172</v>
      </c>
      <c r="C222" s="24">
        <v>0</v>
      </c>
      <c r="D222" s="24"/>
      <c r="E222" s="24"/>
      <c r="F222" s="20" t="str">
        <f t="shared" si="6"/>
        <v>否</v>
      </c>
      <c r="G222" s="6" t="str">
        <f t="shared" si="7"/>
        <v>项</v>
      </c>
    </row>
    <row r="223" s="4" customFormat="1" ht="35.45" customHeight="1" spans="1:7">
      <c r="A223" s="21">
        <v>2013699</v>
      </c>
      <c r="B223" s="23" t="s">
        <v>285</v>
      </c>
      <c r="C223" s="24">
        <v>0</v>
      </c>
      <c r="D223" s="24"/>
      <c r="E223" s="24"/>
      <c r="F223" s="20" t="str">
        <f t="shared" si="6"/>
        <v>否</v>
      </c>
      <c r="G223" s="6" t="str">
        <f t="shared" si="7"/>
        <v>项</v>
      </c>
    </row>
    <row r="224" s="3" customFormat="1" ht="35.45" customHeight="1" spans="1:7">
      <c r="A224" s="21">
        <v>20137</v>
      </c>
      <c r="B224" s="18" t="s">
        <v>286</v>
      </c>
      <c r="C224" s="19">
        <f>SUM(C225:C230)</f>
        <v>0</v>
      </c>
      <c r="D224" s="19"/>
      <c r="E224" s="19"/>
      <c r="F224" s="22" t="str">
        <f t="shared" si="6"/>
        <v>否</v>
      </c>
      <c r="G224" s="3" t="str">
        <f t="shared" si="7"/>
        <v>款</v>
      </c>
    </row>
    <row r="225" s="4" customFormat="1" ht="35.45" customHeight="1" spans="1:7">
      <c r="A225" s="21">
        <v>2013701</v>
      </c>
      <c r="B225" s="23" t="s">
        <v>163</v>
      </c>
      <c r="C225" s="24">
        <v>0</v>
      </c>
      <c r="D225" s="24"/>
      <c r="E225" s="24"/>
      <c r="F225" s="20" t="str">
        <f t="shared" si="6"/>
        <v>否</v>
      </c>
      <c r="G225" s="6" t="str">
        <f t="shared" si="7"/>
        <v>项</v>
      </c>
    </row>
    <row r="226" s="4" customFormat="1" ht="35.45" customHeight="1" spans="1:7">
      <c r="A226" s="21">
        <v>2013702</v>
      </c>
      <c r="B226" s="23" t="s">
        <v>164</v>
      </c>
      <c r="C226" s="24">
        <v>0</v>
      </c>
      <c r="D226" s="24"/>
      <c r="E226" s="24"/>
      <c r="F226" s="20" t="str">
        <f t="shared" si="6"/>
        <v>否</v>
      </c>
      <c r="G226" s="6" t="str">
        <f t="shared" si="7"/>
        <v>项</v>
      </c>
    </row>
    <row r="227" s="4" customFormat="1" ht="35.45" customHeight="1" spans="1:7">
      <c r="A227" s="21">
        <v>2013703</v>
      </c>
      <c r="B227" s="23" t="s">
        <v>165</v>
      </c>
      <c r="C227" s="24">
        <v>0</v>
      </c>
      <c r="D227" s="24"/>
      <c r="E227" s="24"/>
      <c r="F227" s="20" t="str">
        <f t="shared" si="6"/>
        <v>否</v>
      </c>
      <c r="G227" s="6" t="str">
        <f t="shared" si="7"/>
        <v>项</v>
      </c>
    </row>
    <row r="228" s="4" customFormat="1" ht="35.45" customHeight="1" spans="1:7">
      <c r="A228" s="21">
        <v>2013704</v>
      </c>
      <c r="B228" s="23" t="s">
        <v>287</v>
      </c>
      <c r="C228" s="24">
        <v>0</v>
      </c>
      <c r="D228" s="24"/>
      <c r="E228" s="24"/>
      <c r="F228" s="20" t="str">
        <f t="shared" si="6"/>
        <v>否</v>
      </c>
      <c r="G228" s="6" t="str">
        <f t="shared" si="7"/>
        <v>项</v>
      </c>
    </row>
    <row r="229" s="4" customFormat="1" ht="35.45" customHeight="1" spans="1:7">
      <c r="A229" s="21">
        <v>2013750</v>
      </c>
      <c r="B229" s="23" t="s">
        <v>172</v>
      </c>
      <c r="C229" s="24">
        <v>0</v>
      </c>
      <c r="D229" s="24"/>
      <c r="E229" s="24"/>
      <c r="F229" s="20" t="str">
        <f t="shared" si="6"/>
        <v>否</v>
      </c>
      <c r="G229" s="6" t="str">
        <f t="shared" si="7"/>
        <v>项</v>
      </c>
    </row>
    <row r="230" s="4" customFormat="1" ht="35.45" customHeight="1" spans="1:7">
      <c r="A230" s="21">
        <v>2013799</v>
      </c>
      <c r="B230" s="23" t="s">
        <v>288</v>
      </c>
      <c r="C230" s="24">
        <v>0</v>
      </c>
      <c r="D230" s="24"/>
      <c r="E230" s="24"/>
      <c r="F230" s="20" t="str">
        <f t="shared" si="6"/>
        <v>否</v>
      </c>
      <c r="G230" s="6" t="str">
        <f t="shared" si="7"/>
        <v>项</v>
      </c>
    </row>
    <row r="231" s="3" customFormat="1" ht="35.45" customHeight="1" spans="1:7">
      <c r="A231" s="21">
        <v>20138</v>
      </c>
      <c r="B231" s="18" t="s">
        <v>289</v>
      </c>
      <c r="C231" s="19">
        <f>SUM(C232:C245)</f>
        <v>0</v>
      </c>
      <c r="D231" s="19"/>
      <c r="E231" s="19"/>
      <c r="F231" s="22" t="str">
        <f t="shared" si="6"/>
        <v>否</v>
      </c>
      <c r="G231" s="3" t="str">
        <f t="shared" si="7"/>
        <v>款</v>
      </c>
    </row>
    <row r="232" s="4" customFormat="1" ht="35.45" customHeight="1" spans="1:7">
      <c r="A232" s="21">
        <v>2013801</v>
      </c>
      <c r="B232" s="23" t="s">
        <v>163</v>
      </c>
      <c r="C232" s="24">
        <v>0</v>
      </c>
      <c r="D232" s="24"/>
      <c r="E232" s="24"/>
      <c r="F232" s="20" t="str">
        <f t="shared" si="6"/>
        <v>否</v>
      </c>
      <c r="G232" s="6" t="str">
        <f t="shared" si="7"/>
        <v>项</v>
      </c>
    </row>
    <row r="233" s="4" customFormat="1" ht="35.45" customHeight="1" spans="1:7">
      <c r="A233" s="21">
        <v>2013802</v>
      </c>
      <c r="B233" s="23" t="s">
        <v>164</v>
      </c>
      <c r="C233" s="24">
        <v>0</v>
      </c>
      <c r="D233" s="24"/>
      <c r="E233" s="24"/>
      <c r="F233" s="20" t="str">
        <f t="shared" si="6"/>
        <v>否</v>
      </c>
      <c r="G233" s="6" t="str">
        <f t="shared" si="7"/>
        <v>项</v>
      </c>
    </row>
    <row r="234" s="4" customFormat="1" ht="35.45" customHeight="1" spans="1:7">
      <c r="A234" s="21">
        <v>2013803</v>
      </c>
      <c r="B234" s="23" t="s">
        <v>165</v>
      </c>
      <c r="C234" s="24">
        <v>0</v>
      </c>
      <c r="D234" s="24"/>
      <c r="E234" s="24"/>
      <c r="F234" s="20" t="str">
        <f t="shared" si="6"/>
        <v>否</v>
      </c>
      <c r="G234" s="6" t="str">
        <f t="shared" si="7"/>
        <v>项</v>
      </c>
    </row>
    <row r="235" s="4" customFormat="1" ht="35.45" customHeight="1" spans="1:7">
      <c r="A235" s="21">
        <v>2013804</v>
      </c>
      <c r="B235" s="23" t="s">
        <v>290</v>
      </c>
      <c r="C235" s="24">
        <v>0</v>
      </c>
      <c r="D235" s="24"/>
      <c r="E235" s="24"/>
      <c r="F235" s="20" t="str">
        <f t="shared" si="6"/>
        <v>否</v>
      </c>
      <c r="G235" s="6" t="str">
        <f t="shared" si="7"/>
        <v>项</v>
      </c>
    </row>
    <row r="236" s="4" customFormat="1" ht="35.45" customHeight="1" spans="1:7">
      <c r="A236" s="21">
        <v>2013805</v>
      </c>
      <c r="B236" s="23" t="s">
        <v>291</v>
      </c>
      <c r="C236" s="24">
        <v>0</v>
      </c>
      <c r="D236" s="24"/>
      <c r="E236" s="24"/>
      <c r="F236" s="20" t="str">
        <f t="shared" si="6"/>
        <v>否</v>
      </c>
      <c r="G236" s="6" t="str">
        <f t="shared" si="7"/>
        <v>项</v>
      </c>
    </row>
    <row r="237" s="4" customFormat="1" ht="35.45" customHeight="1" spans="1:7">
      <c r="A237" s="21">
        <v>2013808</v>
      </c>
      <c r="B237" s="23" t="s">
        <v>204</v>
      </c>
      <c r="C237" s="24">
        <v>0</v>
      </c>
      <c r="D237" s="24"/>
      <c r="E237" s="24"/>
      <c r="F237" s="20" t="str">
        <f t="shared" si="6"/>
        <v>否</v>
      </c>
      <c r="G237" s="6" t="str">
        <f t="shared" si="7"/>
        <v>项</v>
      </c>
    </row>
    <row r="238" s="4" customFormat="1" ht="35.45" customHeight="1" spans="1:7">
      <c r="A238" s="21">
        <v>2013810</v>
      </c>
      <c r="B238" s="23" t="s">
        <v>292</v>
      </c>
      <c r="C238" s="24">
        <v>0</v>
      </c>
      <c r="D238" s="24"/>
      <c r="E238" s="24"/>
      <c r="F238" s="20" t="str">
        <f t="shared" si="6"/>
        <v>否</v>
      </c>
      <c r="G238" s="6" t="str">
        <f t="shared" si="7"/>
        <v>项</v>
      </c>
    </row>
    <row r="239" s="4" customFormat="1" ht="35.45" customHeight="1" spans="1:7">
      <c r="A239" s="21">
        <v>2013812</v>
      </c>
      <c r="B239" s="23" t="s">
        <v>293</v>
      </c>
      <c r="C239" s="24">
        <v>0</v>
      </c>
      <c r="D239" s="24"/>
      <c r="E239" s="24"/>
      <c r="F239" s="20" t="str">
        <f t="shared" si="6"/>
        <v>否</v>
      </c>
      <c r="G239" s="6" t="str">
        <f t="shared" si="7"/>
        <v>项</v>
      </c>
    </row>
    <row r="240" s="4" customFormat="1" ht="35.45" customHeight="1" spans="1:7">
      <c r="A240" s="21">
        <v>2013813</v>
      </c>
      <c r="B240" s="23" t="s">
        <v>294</v>
      </c>
      <c r="C240" s="24">
        <v>0</v>
      </c>
      <c r="D240" s="24"/>
      <c r="E240" s="24"/>
      <c r="F240" s="20" t="str">
        <f t="shared" si="6"/>
        <v>否</v>
      </c>
      <c r="G240" s="6" t="str">
        <f t="shared" si="7"/>
        <v>项</v>
      </c>
    </row>
    <row r="241" s="4" customFormat="1" ht="35.45" customHeight="1" spans="1:7">
      <c r="A241" s="21">
        <v>2013814</v>
      </c>
      <c r="B241" s="23" t="s">
        <v>295</v>
      </c>
      <c r="C241" s="24">
        <v>0</v>
      </c>
      <c r="D241" s="24"/>
      <c r="E241" s="24"/>
      <c r="F241" s="20" t="str">
        <f t="shared" si="6"/>
        <v>否</v>
      </c>
      <c r="G241" s="6" t="str">
        <f t="shared" si="7"/>
        <v>项</v>
      </c>
    </row>
    <row r="242" s="4" customFormat="1" ht="35.45" customHeight="1" spans="1:7">
      <c r="A242" s="21">
        <v>2013815</v>
      </c>
      <c r="B242" s="23" t="s">
        <v>296</v>
      </c>
      <c r="C242" s="24">
        <v>0</v>
      </c>
      <c r="D242" s="24"/>
      <c r="E242" s="24"/>
      <c r="F242" s="20" t="str">
        <f t="shared" si="6"/>
        <v>否</v>
      </c>
      <c r="G242" s="6" t="str">
        <f t="shared" si="7"/>
        <v>项</v>
      </c>
    </row>
    <row r="243" s="4" customFormat="1" ht="35.45" customHeight="1" spans="1:7">
      <c r="A243" s="21">
        <v>2013816</v>
      </c>
      <c r="B243" s="23" t="s">
        <v>297</v>
      </c>
      <c r="C243" s="24">
        <v>0</v>
      </c>
      <c r="D243" s="24"/>
      <c r="E243" s="24"/>
      <c r="F243" s="20" t="str">
        <f t="shared" si="6"/>
        <v>否</v>
      </c>
      <c r="G243" s="6" t="str">
        <f t="shared" si="7"/>
        <v>项</v>
      </c>
    </row>
    <row r="244" s="4" customFormat="1" ht="35.45" customHeight="1" spans="1:7">
      <c r="A244" s="21">
        <v>2013850</v>
      </c>
      <c r="B244" s="23" t="s">
        <v>172</v>
      </c>
      <c r="C244" s="24">
        <v>0</v>
      </c>
      <c r="D244" s="24"/>
      <c r="E244" s="24"/>
      <c r="F244" s="20" t="str">
        <f t="shared" si="6"/>
        <v>否</v>
      </c>
      <c r="G244" s="6" t="str">
        <f t="shared" si="7"/>
        <v>项</v>
      </c>
    </row>
    <row r="245" s="4" customFormat="1" ht="35.45" customHeight="1" spans="1:7">
      <c r="A245" s="21">
        <v>2013899</v>
      </c>
      <c r="B245" s="23" t="s">
        <v>298</v>
      </c>
      <c r="C245" s="24">
        <v>0</v>
      </c>
      <c r="D245" s="24"/>
      <c r="E245" s="24"/>
      <c r="F245" s="20" t="str">
        <f t="shared" si="6"/>
        <v>否</v>
      </c>
      <c r="G245" s="6" t="str">
        <f t="shared" si="7"/>
        <v>项</v>
      </c>
    </row>
    <row r="246" s="3" customFormat="1" ht="35.45" customHeight="1" spans="1:7">
      <c r="A246" s="21">
        <v>20199</v>
      </c>
      <c r="B246" s="18" t="s">
        <v>299</v>
      </c>
      <c r="C246" s="19">
        <f>SUM(C247:C248)</f>
        <v>20</v>
      </c>
      <c r="D246" s="19">
        <f>SUM(D247:D248)</f>
        <v>0</v>
      </c>
      <c r="E246" s="19">
        <f>SUM(E247:E248)</f>
        <v>20</v>
      </c>
      <c r="F246" s="22" t="str">
        <f t="shared" si="6"/>
        <v>是</v>
      </c>
      <c r="G246" s="3" t="str">
        <f t="shared" si="7"/>
        <v>款</v>
      </c>
    </row>
    <row r="247" s="4" customFormat="1" ht="35.45" customHeight="1" spans="1:7">
      <c r="A247" s="21">
        <v>2019901</v>
      </c>
      <c r="B247" s="23" t="s">
        <v>300</v>
      </c>
      <c r="C247" s="24">
        <v>0</v>
      </c>
      <c r="D247" s="24"/>
      <c r="E247" s="24"/>
      <c r="F247" s="20" t="str">
        <f t="shared" si="6"/>
        <v>否</v>
      </c>
      <c r="G247" s="6" t="str">
        <f t="shared" si="7"/>
        <v>项</v>
      </c>
    </row>
    <row r="248" s="4" customFormat="1" ht="35.45" customHeight="1" spans="1:7">
      <c r="A248" s="21">
        <v>2019999</v>
      </c>
      <c r="B248" s="23" t="s">
        <v>301</v>
      </c>
      <c r="C248" s="24">
        <v>20</v>
      </c>
      <c r="D248" s="24"/>
      <c r="E248" s="24">
        <v>20</v>
      </c>
      <c r="F248" s="20" t="str">
        <f t="shared" si="6"/>
        <v>是</v>
      </c>
      <c r="G248" s="6" t="str">
        <f t="shared" si="7"/>
        <v>项</v>
      </c>
    </row>
    <row r="249" ht="35.45" customHeight="1" spans="1:7">
      <c r="A249" s="17">
        <v>202</v>
      </c>
      <c r="B249" s="18" t="s">
        <v>88</v>
      </c>
      <c r="C249" s="19">
        <f>SUM(C250,C251)</f>
        <v>0</v>
      </c>
      <c r="D249" s="19"/>
      <c r="E249" s="19"/>
      <c r="F249" s="20" t="str">
        <f t="shared" si="6"/>
        <v>是</v>
      </c>
      <c r="G249" s="6" t="str">
        <f t="shared" si="7"/>
        <v>类</v>
      </c>
    </row>
    <row r="250" s="5" customFormat="1" ht="35.45" customHeight="1" spans="1:7">
      <c r="A250" s="21">
        <v>20205</v>
      </c>
      <c r="B250" s="23" t="s">
        <v>302</v>
      </c>
      <c r="C250" s="24">
        <v>0</v>
      </c>
      <c r="D250" s="24"/>
      <c r="E250" s="24"/>
      <c r="F250" s="22" t="str">
        <f t="shared" si="6"/>
        <v>否</v>
      </c>
      <c r="G250" s="3" t="str">
        <f t="shared" si="7"/>
        <v>款</v>
      </c>
    </row>
    <row r="251" s="5" customFormat="1" ht="35.45" customHeight="1" spans="1:7">
      <c r="A251" s="21">
        <v>20299</v>
      </c>
      <c r="B251" s="23" t="s">
        <v>303</v>
      </c>
      <c r="C251" s="24">
        <v>0</v>
      </c>
      <c r="D251" s="24"/>
      <c r="E251" s="24"/>
      <c r="F251" s="22" t="str">
        <f t="shared" si="6"/>
        <v>否</v>
      </c>
      <c r="G251" s="3" t="str">
        <f t="shared" si="7"/>
        <v>款</v>
      </c>
    </row>
    <row r="252" ht="35.45" customHeight="1" spans="1:7">
      <c r="A252" s="17">
        <v>203</v>
      </c>
      <c r="B252" s="18" t="s">
        <v>90</v>
      </c>
      <c r="C252" s="19">
        <f>SUM(C253,C255,C257,C259,C269)</f>
        <v>0</v>
      </c>
      <c r="D252" s="19"/>
      <c r="E252" s="19"/>
      <c r="F252" s="20" t="str">
        <f t="shared" si="6"/>
        <v>是</v>
      </c>
      <c r="G252" s="6" t="str">
        <f t="shared" si="7"/>
        <v>类</v>
      </c>
    </row>
    <row r="253" s="3" customFormat="1" ht="35.45" customHeight="1" spans="1:7">
      <c r="A253" s="25">
        <v>20301</v>
      </c>
      <c r="B253" s="18" t="s">
        <v>304</v>
      </c>
      <c r="C253" s="19">
        <f>SUM(C254)</f>
        <v>0</v>
      </c>
      <c r="D253" s="19"/>
      <c r="E253" s="19"/>
      <c r="F253" s="22" t="str">
        <f t="shared" si="6"/>
        <v>否</v>
      </c>
      <c r="G253" s="3" t="str">
        <f t="shared" si="7"/>
        <v>款</v>
      </c>
    </row>
    <row r="254" s="4" customFormat="1" ht="35.45" customHeight="1" spans="1:7">
      <c r="A254" s="26">
        <v>2030101</v>
      </c>
      <c r="B254" s="23" t="s">
        <v>305</v>
      </c>
      <c r="C254" s="24">
        <v>0</v>
      </c>
      <c r="D254" s="24"/>
      <c r="E254" s="24"/>
      <c r="F254" s="20" t="str">
        <f t="shared" si="6"/>
        <v>否</v>
      </c>
      <c r="G254" s="6" t="str">
        <f t="shared" si="7"/>
        <v>项</v>
      </c>
    </row>
    <row r="255" s="4" customFormat="1" ht="35.45" customHeight="1" spans="1:7">
      <c r="A255" s="25">
        <v>20304</v>
      </c>
      <c r="B255" s="18" t="s">
        <v>306</v>
      </c>
      <c r="C255" s="19">
        <f>SUM(C256)</f>
        <v>0</v>
      </c>
      <c r="D255" s="19"/>
      <c r="E255" s="19"/>
      <c r="F255" s="20" t="str">
        <f t="shared" si="6"/>
        <v>否</v>
      </c>
      <c r="G255" s="6" t="str">
        <f t="shared" si="7"/>
        <v>款</v>
      </c>
    </row>
    <row r="256" s="4" customFormat="1" ht="35.45" customHeight="1" spans="1:7">
      <c r="A256" s="26">
        <v>2030401</v>
      </c>
      <c r="B256" s="23" t="s">
        <v>307</v>
      </c>
      <c r="C256" s="24">
        <v>0</v>
      </c>
      <c r="D256" s="24"/>
      <c r="E256" s="24"/>
      <c r="F256" s="20" t="str">
        <f t="shared" si="6"/>
        <v>否</v>
      </c>
      <c r="G256" s="6" t="str">
        <f t="shared" si="7"/>
        <v>项</v>
      </c>
    </row>
    <row r="257" s="5" customFormat="1" ht="35.45" customHeight="1" spans="1:7">
      <c r="A257" s="25">
        <v>20305</v>
      </c>
      <c r="B257" s="18" t="s">
        <v>308</v>
      </c>
      <c r="C257" s="19">
        <f>SUM(C258)</f>
        <v>0</v>
      </c>
      <c r="D257" s="19"/>
      <c r="E257" s="19"/>
      <c r="F257" s="22" t="str">
        <f t="shared" si="6"/>
        <v>否</v>
      </c>
      <c r="G257" s="3" t="str">
        <f t="shared" si="7"/>
        <v>款</v>
      </c>
    </row>
    <row r="258" s="4" customFormat="1" ht="35.45" customHeight="1" spans="1:7">
      <c r="A258" s="26">
        <v>2030501</v>
      </c>
      <c r="B258" s="23" t="s">
        <v>309</v>
      </c>
      <c r="C258" s="24">
        <v>0</v>
      </c>
      <c r="D258" s="24"/>
      <c r="E258" s="24"/>
      <c r="F258" s="20" t="str">
        <f t="shared" si="6"/>
        <v>否</v>
      </c>
      <c r="G258" s="6" t="str">
        <f t="shared" si="7"/>
        <v>项</v>
      </c>
    </row>
    <row r="259" s="5" customFormat="1" ht="35.45" customHeight="1" spans="1:7">
      <c r="A259" s="17">
        <v>20306</v>
      </c>
      <c r="B259" s="18" t="s">
        <v>310</v>
      </c>
      <c r="C259" s="19">
        <f>SUM(C260:C268)</f>
        <v>0</v>
      </c>
      <c r="D259" s="19"/>
      <c r="E259" s="19"/>
      <c r="F259" s="22" t="str">
        <f t="shared" si="6"/>
        <v>否</v>
      </c>
      <c r="G259" s="3" t="str">
        <f t="shared" si="7"/>
        <v>款</v>
      </c>
    </row>
    <row r="260" s="4" customFormat="1" ht="35.45" customHeight="1" spans="1:7">
      <c r="A260" s="21">
        <v>2030601</v>
      </c>
      <c r="B260" s="23" t="s">
        <v>311</v>
      </c>
      <c r="C260" s="24">
        <v>0</v>
      </c>
      <c r="D260" s="24"/>
      <c r="E260" s="24"/>
      <c r="F260" s="20" t="str">
        <f t="shared" ref="F260:F323" si="8">IF(LEN(A260)=3,"是",IF(B260&lt;&gt;"",IF(SUM(C260:C260)&lt;&gt;0,"是","否"),"是"))</f>
        <v>否</v>
      </c>
      <c r="G260" s="6" t="str">
        <f t="shared" ref="G260:G323" si="9">IF(LEN(A260)=3,"类",IF(LEN(A260)=5,"款","项"))</f>
        <v>项</v>
      </c>
    </row>
    <row r="261" s="3" customFormat="1" ht="35.45" customHeight="1" spans="1:7">
      <c r="A261" s="21">
        <v>2030602</v>
      </c>
      <c r="B261" s="23" t="s">
        <v>312</v>
      </c>
      <c r="C261" s="24">
        <v>0</v>
      </c>
      <c r="D261" s="24"/>
      <c r="E261" s="24"/>
      <c r="F261" s="22" t="str">
        <f t="shared" si="8"/>
        <v>否</v>
      </c>
      <c r="G261" s="3" t="str">
        <f t="shared" si="9"/>
        <v>项</v>
      </c>
    </row>
    <row r="262" s="4" customFormat="1" ht="35.45" customHeight="1" spans="1:7">
      <c r="A262" s="21">
        <v>2030603</v>
      </c>
      <c r="B262" s="23" t="s">
        <v>313</v>
      </c>
      <c r="C262" s="24">
        <v>0</v>
      </c>
      <c r="D262" s="24"/>
      <c r="E262" s="24"/>
      <c r="F262" s="20" t="str">
        <f t="shared" si="8"/>
        <v>否</v>
      </c>
      <c r="G262" s="6" t="str">
        <f t="shared" si="9"/>
        <v>项</v>
      </c>
    </row>
    <row r="263" s="4" customFormat="1" ht="35.45" customHeight="1" spans="1:7">
      <c r="A263" s="21">
        <v>2030604</v>
      </c>
      <c r="B263" s="23" t="s">
        <v>314</v>
      </c>
      <c r="C263" s="24">
        <v>0</v>
      </c>
      <c r="D263" s="24"/>
      <c r="E263" s="24"/>
      <c r="F263" s="20" t="str">
        <f t="shared" si="8"/>
        <v>否</v>
      </c>
      <c r="G263" s="6" t="str">
        <f t="shared" si="9"/>
        <v>项</v>
      </c>
    </row>
    <row r="264" s="4" customFormat="1" ht="35.45" customHeight="1" spans="1:7">
      <c r="A264" s="21">
        <v>2030605</v>
      </c>
      <c r="B264" s="23" t="s">
        <v>315</v>
      </c>
      <c r="C264" s="24">
        <v>0</v>
      </c>
      <c r="D264" s="24"/>
      <c r="E264" s="24"/>
      <c r="F264" s="20" t="str">
        <f t="shared" si="8"/>
        <v>否</v>
      </c>
      <c r="G264" s="6" t="str">
        <f t="shared" si="9"/>
        <v>项</v>
      </c>
    </row>
    <row r="265" s="4" customFormat="1" ht="35.45" customHeight="1" spans="1:7">
      <c r="A265" s="21">
        <v>2030606</v>
      </c>
      <c r="B265" s="23" t="s">
        <v>316</v>
      </c>
      <c r="C265" s="24">
        <v>0</v>
      </c>
      <c r="D265" s="24"/>
      <c r="E265" s="24"/>
      <c r="F265" s="20" t="str">
        <f t="shared" si="8"/>
        <v>否</v>
      </c>
      <c r="G265" s="6" t="str">
        <f t="shared" si="9"/>
        <v>项</v>
      </c>
    </row>
    <row r="266" s="4" customFormat="1" ht="35.45" customHeight="1" spans="1:7">
      <c r="A266" s="21">
        <v>2030607</v>
      </c>
      <c r="B266" s="23" t="s">
        <v>317</v>
      </c>
      <c r="C266" s="24">
        <v>0</v>
      </c>
      <c r="D266" s="24"/>
      <c r="E266" s="24"/>
      <c r="F266" s="20" t="str">
        <f t="shared" si="8"/>
        <v>否</v>
      </c>
      <c r="G266" s="6" t="str">
        <f t="shared" si="9"/>
        <v>项</v>
      </c>
    </row>
    <row r="267" s="4" customFormat="1" ht="35.45" customHeight="1" spans="1:7">
      <c r="A267" s="21">
        <v>2030608</v>
      </c>
      <c r="B267" s="23" t="s">
        <v>318</v>
      </c>
      <c r="C267" s="24">
        <v>0</v>
      </c>
      <c r="D267" s="24"/>
      <c r="E267" s="24"/>
      <c r="F267" s="20" t="str">
        <f t="shared" si="8"/>
        <v>否</v>
      </c>
      <c r="G267" s="6" t="str">
        <f t="shared" si="9"/>
        <v>项</v>
      </c>
    </row>
    <row r="268" s="4" customFormat="1" ht="35.45" customHeight="1" spans="1:7">
      <c r="A268" s="21">
        <v>2030699</v>
      </c>
      <c r="B268" s="23" t="s">
        <v>319</v>
      </c>
      <c r="C268" s="24">
        <v>0</v>
      </c>
      <c r="D268" s="24"/>
      <c r="E268" s="24"/>
      <c r="F268" s="20" t="str">
        <f t="shared" si="8"/>
        <v>否</v>
      </c>
      <c r="G268" s="6" t="str">
        <f t="shared" si="9"/>
        <v>项</v>
      </c>
    </row>
    <row r="269" s="4" customFormat="1" ht="35.45" customHeight="1" spans="1:7">
      <c r="A269" s="17">
        <v>20399</v>
      </c>
      <c r="B269" s="18" t="s">
        <v>320</v>
      </c>
      <c r="C269" s="19">
        <f>SUM(C270)</f>
        <v>0</v>
      </c>
      <c r="D269" s="19"/>
      <c r="E269" s="19"/>
      <c r="F269" s="20" t="str">
        <f t="shared" si="8"/>
        <v>否</v>
      </c>
      <c r="G269" s="6" t="str">
        <f t="shared" si="9"/>
        <v>款</v>
      </c>
    </row>
    <row r="270" s="4" customFormat="1" ht="35.45" customHeight="1" spans="1:7">
      <c r="A270" s="21">
        <v>2039999</v>
      </c>
      <c r="B270" s="23" t="s">
        <v>321</v>
      </c>
      <c r="C270" s="24">
        <v>0</v>
      </c>
      <c r="D270" s="24"/>
      <c r="E270" s="24"/>
      <c r="F270" s="20" t="str">
        <f t="shared" si="8"/>
        <v>否</v>
      </c>
      <c r="G270" s="6" t="str">
        <f t="shared" si="9"/>
        <v>项</v>
      </c>
    </row>
    <row r="271" s="3" customFormat="1" ht="35.45" customHeight="1" spans="1:7">
      <c r="A271" s="17">
        <v>204</v>
      </c>
      <c r="B271" s="18" t="s">
        <v>92</v>
      </c>
      <c r="C271" s="19">
        <f>SUM(C272,C275,C286,C293,C301,C310,C326,C336,C346,C354,C360)</f>
        <v>0</v>
      </c>
      <c r="D271" s="19"/>
      <c r="E271" s="19"/>
      <c r="F271" s="22" t="str">
        <f t="shared" si="8"/>
        <v>是</v>
      </c>
      <c r="G271" s="3" t="str">
        <f t="shared" si="9"/>
        <v>类</v>
      </c>
    </row>
    <row r="272" s="4" customFormat="1" ht="35.45" customHeight="1" spans="1:7">
      <c r="A272" s="17">
        <v>20401</v>
      </c>
      <c r="B272" s="18" t="s">
        <v>322</v>
      </c>
      <c r="C272" s="19">
        <f>SUM(C273:C274)</f>
        <v>0</v>
      </c>
      <c r="D272" s="19"/>
      <c r="E272" s="19"/>
      <c r="F272" s="20" t="str">
        <f t="shared" si="8"/>
        <v>否</v>
      </c>
      <c r="G272" s="6" t="str">
        <f t="shared" si="9"/>
        <v>款</v>
      </c>
    </row>
    <row r="273" ht="35.45" customHeight="1" spans="1:7">
      <c r="A273" s="21">
        <v>2040101</v>
      </c>
      <c r="B273" s="23" t="s">
        <v>323</v>
      </c>
      <c r="C273" s="24">
        <v>0</v>
      </c>
      <c r="D273" s="24"/>
      <c r="E273" s="24"/>
      <c r="F273" s="20" t="str">
        <f t="shared" si="8"/>
        <v>否</v>
      </c>
      <c r="G273" s="6" t="str">
        <f t="shared" si="9"/>
        <v>项</v>
      </c>
    </row>
    <row r="274" s="3" customFormat="1" ht="35.45" customHeight="1" spans="1:7">
      <c r="A274" s="21">
        <v>2040199</v>
      </c>
      <c r="B274" s="23" t="s">
        <v>324</v>
      </c>
      <c r="C274" s="24">
        <v>0</v>
      </c>
      <c r="D274" s="24"/>
      <c r="E274" s="24"/>
      <c r="F274" s="22" t="str">
        <f t="shared" si="8"/>
        <v>否</v>
      </c>
      <c r="G274" s="3" t="str">
        <f t="shared" si="9"/>
        <v>项</v>
      </c>
    </row>
    <row r="275" s="4" customFormat="1" ht="35.45" customHeight="1" spans="1:7">
      <c r="A275" s="17">
        <v>20402</v>
      </c>
      <c r="B275" s="18" t="s">
        <v>325</v>
      </c>
      <c r="C275" s="19">
        <f>SUM(C276:C285)</f>
        <v>0</v>
      </c>
      <c r="D275" s="19"/>
      <c r="E275" s="19"/>
      <c r="F275" s="20" t="str">
        <f t="shared" si="8"/>
        <v>否</v>
      </c>
      <c r="G275" s="6" t="str">
        <f t="shared" si="9"/>
        <v>款</v>
      </c>
    </row>
    <row r="276" s="4" customFormat="1" ht="35.45" customHeight="1" spans="1:7">
      <c r="A276" s="21">
        <v>2040201</v>
      </c>
      <c r="B276" s="23" t="s">
        <v>163</v>
      </c>
      <c r="C276" s="24">
        <v>0</v>
      </c>
      <c r="D276" s="24"/>
      <c r="E276" s="24"/>
      <c r="F276" s="20" t="str">
        <f t="shared" si="8"/>
        <v>否</v>
      </c>
      <c r="G276" s="6" t="str">
        <f t="shared" si="9"/>
        <v>项</v>
      </c>
    </row>
    <row r="277" s="3" customFormat="1" ht="35.45" customHeight="1" spans="1:7">
      <c r="A277" s="21">
        <v>2040202</v>
      </c>
      <c r="B277" s="23" t="s">
        <v>164</v>
      </c>
      <c r="C277" s="24">
        <v>0</v>
      </c>
      <c r="D277" s="24"/>
      <c r="E277" s="24"/>
      <c r="F277" s="22" t="str">
        <f t="shared" si="8"/>
        <v>否</v>
      </c>
      <c r="G277" s="3" t="str">
        <f t="shared" si="9"/>
        <v>项</v>
      </c>
    </row>
    <row r="278" s="4" customFormat="1" ht="35.45" customHeight="1" spans="1:7">
      <c r="A278" s="21">
        <v>2040203</v>
      </c>
      <c r="B278" s="23" t="s">
        <v>165</v>
      </c>
      <c r="C278" s="24">
        <v>0</v>
      </c>
      <c r="D278" s="24"/>
      <c r="E278" s="24"/>
      <c r="F278" s="20" t="str">
        <f t="shared" si="8"/>
        <v>否</v>
      </c>
      <c r="G278" s="6" t="str">
        <f t="shared" si="9"/>
        <v>项</v>
      </c>
    </row>
    <row r="279" s="4" customFormat="1" ht="35.45" customHeight="1" spans="1:7">
      <c r="A279" s="21">
        <v>2040219</v>
      </c>
      <c r="B279" s="23" t="s">
        <v>204</v>
      </c>
      <c r="C279" s="24">
        <v>0</v>
      </c>
      <c r="D279" s="24"/>
      <c r="E279" s="24"/>
      <c r="F279" s="20" t="str">
        <f t="shared" si="8"/>
        <v>否</v>
      </c>
      <c r="G279" s="6" t="str">
        <f t="shared" si="9"/>
        <v>项</v>
      </c>
    </row>
    <row r="280" s="4" customFormat="1" ht="35.45" customHeight="1" spans="1:7">
      <c r="A280" s="21">
        <v>2040220</v>
      </c>
      <c r="B280" s="23" t="s">
        <v>326</v>
      </c>
      <c r="C280" s="24">
        <v>0</v>
      </c>
      <c r="D280" s="24"/>
      <c r="E280" s="24"/>
      <c r="F280" s="20" t="str">
        <f t="shared" si="8"/>
        <v>否</v>
      </c>
      <c r="G280" s="6" t="str">
        <f t="shared" si="9"/>
        <v>项</v>
      </c>
    </row>
    <row r="281" s="4" customFormat="1" ht="35.45" customHeight="1" spans="1:7">
      <c r="A281" s="21">
        <v>2040221</v>
      </c>
      <c r="B281" s="23" t="s">
        <v>327</v>
      </c>
      <c r="C281" s="24">
        <v>0</v>
      </c>
      <c r="D281" s="24"/>
      <c r="E281" s="24"/>
      <c r="F281" s="20" t="str">
        <f t="shared" si="8"/>
        <v>否</v>
      </c>
      <c r="G281" s="6" t="str">
        <f t="shared" si="9"/>
        <v>项</v>
      </c>
    </row>
    <row r="282" s="4" customFormat="1" ht="35.45" customHeight="1" spans="1:7">
      <c r="A282" s="21">
        <v>2040222</v>
      </c>
      <c r="B282" s="23" t="s">
        <v>328</v>
      </c>
      <c r="C282" s="24">
        <v>0</v>
      </c>
      <c r="D282" s="24"/>
      <c r="E282" s="24"/>
      <c r="F282" s="20" t="str">
        <f t="shared" si="8"/>
        <v>否</v>
      </c>
      <c r="G282" s="6" t="str">
        <f t="shared" si="9"/>
        <v>项</v>
      </c>
    </row>
    <row r="283" s="4" customFormat="1" ht="35.45" customHeight="1" spans="1:7">
      <c r="A283" s="21">
        <v>2040223</v>
      </c>
      <c r="B283" s="23" t="s">
        <v>329</v>
      </c>
      <c r="C283" s="24">
        <v>0</v>
      </c>
      <c r="D283" s="24"/>
      <c r="E283" s="24"/>
      <c r="F283" s="20" t="str">
        <f t="shared" si="8"/>
        <v>否</v>
      </c>
      <c r="G283" s="6" t="str">
        <f t="shared" si="9"/>
        <v>项</v>
      </c>
    </row>
    <row r="284" s="4" customFormat="1" ht="35.45" customHeight="1" spans="1:7">
      <c r="A284" s="21">
        <v>2040250</v>
      </c>
      <c r="B284" s="23" t="s">
        <v>172</v>
      </c>
      <c r="C284" s="24">
        <v>0</v>
      </c>
      <c r="D284" s="24"/>
      <c r="E284" s="24"/>
      <c r="F284" s="20" t="str">
        <f t="shared" si="8"/>
        <v>否</v>
      </c>
      <c r="G284" s="6" t="str">
        <f t="shared" si="9"/>
        <v>项</v>
      </c>
    </row>
    <row r="285" s="4" customFormat="1" ht="35.45" customHeight="1" spans="1:7">
      <c r="A285" s="21">
        <v>2040299</v>
      </c>
      <c r="B285" s="23" t="s">
        <v>330</v>
      </c>
      <c r="C285" s="24">
        <v>0</v>
      </c>
      <c r="D285" s="24"/>
      <c r="E285" s="24"/>
      <c r="F285" s="20" t="str">
        <f t="shared" si="8"/>
        <v>否</v>
      </c>
      <c r="G285" s="6" t="str">
        <f t="shared" si="9"/>
        <v>项</v>
      </c>
    </row>
    <row r="286" s="4" customFormat="1" ht="35.45" customHeight="1" spans="1:7">
      <c r="A286" s="17">
        <v>20403</v>
      </c>
      <c r="B286" s="18" t="s">
        <v>331</v>
      </c>
      <c r="C286" s="19">
        <f>SUM(C287:C292)</f>
        <v>0</v>
      </c>
      <c r="D286" s="19"/>
      <c r="E286" s="19"/>
      <c r="F286" s="20" t="str">
        <f t="shared" si="8"/>
        <v>否</v>
      </c>
      <c r="G286" s="6" t="str">
        <f t="shared" si="9"/>
        <v>款</v>
      </c>
    </row>
    <row r="287" s="4" customFormat="1" ht="35.45" customHeight="1" spans="1:7">
      <c r="A287" s="21">
        <v>2040301</v>
      </c>
      <c r="B287" s="23" t="s">
        <v>163</v>
      </c>
      <c r="C287" s="24">
        <v>0</v>
      </c>
      <c r="D287" s="24"/>
      <c r="E287" s="24"/>
      <c r="F287" s="20" t="str">
        <f t="shared" si="8"/>
        <v>否</v>
      </c>
      <c r="G287" s="6" t="str">
        <f t="shared" si="9"/>
        <v>项</v>
      </c>
    </row>
    <row r="288" s="3" customFormat="1" ht="35.45" customHeight="1" spans="1:7">
      <c r="A288" s="21">
        <v>2040302</v>
      </c>
      <c r="B288" s="23" t="s">
        <v>164</v>
      </c>
      <c r="C288" s="24">
        <v>0</v>
      </c>
      <c r="D288" s="24"/>
      <c r="E288" s="24"/>
      <c r="F288" s="22" t="str">
        <f t="shared" si="8"/>
        <v>否</v>
      </c>
      <c r="G288" s="3" t="str">
        <f t="shared" si="9"/>
        <v>项</v>
      </c>
    </row>
    <row r="289" s="4" customFormat="1" ht="35.45" customHeight="1" spans="1:7">
      <c r="A289" s="21">
        <v>2040303</v>
      </c>
      <c r="B289" s="23" t="s">
        <v>165</v>
      </c>
      <c r="C289" s="24">
        <v>0</v>
      </c>
      <c r="D289" s="24"/>
      <c r="E289" s="24"/>
      <c r="F289" s="20" t="str">
        <f t="shared" si="8"/>
        <v>否</v>
      </c>
      <c r="G289" s="6" t="str">
        <f t="shared" si="9"/>
        <v>项</v>
      </c>
    </row>
    <row r="290" s="4" customFormat="1" ht="35.45" customHeight="1" spans="1:7">
      <c r="A290" s="21">
        <v>2040304</v>
      </c>
      <c r="B290" s="23" t="s">
        <v>332</v>
      </c>
      <c r="C290" s="24">
        <v>0</v>
      </c>
      <c r="D290" s="24"/>
      <c r="E290" s="24"/>
      <c r="F290" s="20" t="str">
        <f t="shared" si="8"/>
        <v>否</v>
      </c>
      <c r="G290" s="6" t="str">
        <f t="shared" si="9"/>
        <v>项</v>
      </c>
    </row>
    <row r="291" s="4" customFormat="1" ht="35.45" customHeight="1" spans="1:7">
      <c r="A291" s="21">
        <v>2040350</v>
      </c>
      <c r="B291" s="23" t="s">
        <v>172</v>
      </c>
      <c r="C291" s="24">
        <v>0</v>
      </c>
      <c r="D291" s="24"/>
      <c r="E291" s="24"/>
      <c r="F291" s="20" t="str">
        <f t="shared" si="8"/>
        <v>否</v>
      </c>
      <c r="G291" s="6" t="str">
        <f t="shared" si="9"/>
        <v>项</v>
      </c>
    </row>
    <row r="292" s="4" customFormat="1" ht="35.45" customHeight="1" spans="1:7">
      <c r="A292" s="21">
        <v>2040399</v>
      </c>
      <c r="B292" s="23" t="s">
        <v>333</v>
      </c>
      <c r="C292" s="24">
        <v>0</v>
      </c>
      <c r="D292" s="24"/>
      <c r="E292" s="24"/>
      <c r="F292" s="20" t="str">
        <f t="shared" si="8"/>
        <v>否</v>
      </c>
      <c r="G292" s="6" t="str">
        <f t="shared" si="9"/>
        <v>项</v>
      </c>
    </row>
    <row r="293" s="4" customFormat="1" ht="35.45" customHeight="1" spans="1:7">
      <c r="A293" s="17">
        <v>20404</v>
      </c>
      <c r="B293" s="18" t="s">
        <v>334</v>
      </c>
      <c r="C293" s="19">
        <f>SUM(C294:C300)</f>
        <v>0</v>
      </c>
      <c r="D293" s="19"/>
      <c r="E293" s="19"/>
      <c r="F293" s="20" t="str">
        <f t="shared" si="8"/>
        <v>否</v>
      </c>
      <c r="G293" s="6" t="str">
        <f t="shared" si="9"/>
        <v>款</v>
      </c>
    </row>
    <row r="294" s="4" customFormat="1" ht="35.45" customHeight="1" spans="1:7">
      <c r="A294" s="21">
        <v>2040401</v>
      </c>
      <c r="B294" s="23" t="s">
        <v>163</v>
      </c>
      <c r="C294" s="24">
        <v>0</v>
      </c>
      <c r="D294" s="24"/>
      <c r="E294" s="24"/>
      <c r="F294" s="20" t="str">
        <f t="shared" si="8"/>
        <v>否</v>
      </c>
      <c r="G294" s="6" t="str">
        <f t="shared" si="9"/>
        <v>项</v>
      </c>
    </row>
    <row r="295" s="3" customFormat="1" ht="35.45" customHeight="1" spans="1:7">
      <c r="A295" s="21">
        <v>2040402</v>
      </c>
      <c r="B295" s="23" t="s">
        <v>164</v>
      </c>
      <c r="C295" s="24">
        <v>0</v>
      </c>
      <c r="D295" s="24"/>
      <c r="E295" s="24"/>
      <c r="F295" s="22" t="str">
        <f t="shared" si="8"/>
        <v>否</v>
      </c>
      <c r="G295" s="3" t="str">
        <f t="shared" si="9"/>
        <v>项</v>
      </c>
    </row>
    <row r="296" s="4" customFormat="1" ht="35.45" customHeight="1" spans="1:7">
      <c r="A296" s="21">
        <v>2040403</v>
      </c>
      <c r="B296" s="23" t="s">
        <v>165</v>
      </c>
      <c r="C296" s="24">
        <v>0</v>
      </c>
      <c r="D296" s="24"/>
      <c r="E296" s="24"/>
      <c r="F296" s="20" t="str">
        <f t="shared" si="8"/>
        <v>否</v>
      </c>
      <c r="G296" s="6" t="str">
        <f t="shared" si="9"/>
        <v>项</v>
      </c>
    </row>
    <row r="297" s="4" customFormat="1" ht="35.45" customHeight="1" spans="1:7">
      <c r="A297" s="21">
        <v>2040409</v>
      </c>
      <c r="B297" s="23" t="s">
        <v>335</v>
      </c>
      <c r="C297" s="24">
        <v>0</v>
      </c>
      <c r="D297" s="24"/>
      <c r="E297" s="24"/>
      <c r="F297" s="20" t="str">
        <f t="shared" si="8"/>
        <v>否</v>
      </c>
      <c r="G297" s="6" t="str">
        <f t="shared" si="9"/>
        <v>项</v>
      </c>
    </row>
    <row r="298" s="4" customFormat="1" ht="35.45" customHeight="1" spans="1:7">
      <c r="A298" s="21">
        <v>2040410</v>
      </c>
      <c r="B298" s="23" t="s">
        <v>336</v>
      </c>
      <c r="C298" s="24">
        <v>0</v>
      </c>
      <c r="D298" s="24"/>
      <c r="E298" s="24"/>
      <c r="F298" s="20" t="str">
        <f t="shared" si="8"/>
        <v>否</v>
      </c>
      <c r="G298" s="6" t="str">
        <f t="shared" si="9"/>
        <v>项</v>
      </c>
    </row>
    <row r="299" s="4" customFormat="1" ht="35.45" customHeight="1" spans="1:7">
      <c r="A299" s="21">
        <v>2040450</v>
      </c>
      <c r="B299" s="23" t="s">
        <v>172</v>
      </c>
      <c r="C299" s="24">
        <v>0</v>
      </c>
      <c r="D299" s="24"/>
      <c r="E299" s="24"/>
      <c r="F299" s="20" t="str">
        <f t="shared" si="8"/>
        <v>否</v>
      </c>
      <c r="G299" s="6" t="str">
        <f t="shared" si="9"/>
        <v>项</v>
      </c>
    </row>
    <row r="300" s="4" customFormat="1" ht="35.45" customHeight="1" spans="1:7">
      <c r="A300" s="21">
        <v>2040499</v>
      </c>
      <c r="B300" s="23" t="s">
        <v>337</v>
      </c>
      <c r="C300" s="24">
        <v>0</v>
      </c>
      <c r="D300" s="24"/>
      <c r="E300" s="24"/>
      <c r="F300" s="20" t="str">
        <f t="shared" si="8"/>
        <v>否</v>
      </c>
      <c r="G300" s="6" t="str">
        <f t="shared" si="9"/>
        <v>项</v>
      </c>
    </row>
    <row r="301" s="4" customFormat="1" ht="35.45" customHeight="1" spans="1:7">
      <c r="A301" s="17">
        <v>20405</v>
      </c>
      <c r="B301" s="18" t="s">
        <v>338</v>
      </c>
      <c r="C301" s="19">
        <f>SUM(C302:C309)</f>
        <v>0</v>
      </c>
      <c r="D301" s="19"/>
      <c r="E301" s="19"/>
      <c r="F301" s="20" t="str">
        <f t="shared" si="8"/>
        <v>否</v>
      </c>
      <c r="G301" s="6" t="str">
        <f t="shared" si="9"/>
        <v>款</v>
      </c>
    </row>
    <row r="302" s="4" customFormat="1" ht="35.45" customHeight="1" spans="1:7">
      <c r="A302" s="21">
        <v>2040501</v>
      </c>
      <c r="B302" s="23" t="s">
        <v>163</v>
      </c>
      <c r="C302" s="24">
        <v>0</v>
      </c>
      <c r="D302" s="24"/>
      <c r="E302" s="24"/>
      <c r="F302" s="20" t="str">
        <f t="shared" si="8"/>
        <v>否</v>
      </c>
      <c r="G302" s="6" t="str">
        <f t="shared" si="9"/>
        <v>项</v>
      </c>
    </row>
    <row r="303" s="3" customFormat="1" ht="35.45" customHeight="1" spans="1:7">
      <c r="A303" s="21">
        <v>2040502</v>
      </c>
      <c r="B303" s="23" t="s">
        <v>164</v>
      </c>
      <c r="C303" s="24">
        <v>0</v>
      </c>
      <c r="D303" s="24"/>
      <c r="E303" s="24"/>
      <c r="F303" s="22" t="str">
        <f t="shared" si="8"/>
        <v>否</v>
      </c>
      <c r="G303" s="3" t="str">
        <f t="shared" si="9"/>
        <v>项</v>
      </c>
    </row>
    <row r="304" s="4" customFormat="1" ht="35.45" customHeight="1" spans="1:7">
      <c r="A304" s="21">
        <v>2040503</v>
      </c>
      <c r="B304" s="23" t="s">
        <v>165</v>
      </c>
      <c r="C304" s="24">
        <v>0</v>
      </c>
      <c r="D304" s="24"/>
      <c r="E304" s="24"/>
      <c r="F304" s="20" t="str">
        <f t="shared" si="8"/>
        <v>否</v>
      </c>
      <c r="G304" s="6" t="str">
        <f t="shared" si="9"/>
        <v>项</v>
      </c>
    </row>
    <row r="305" s="4" customFormat="1" ht="35.45" customHeight="1" spans="1:7">
      <c r="A305" s="21">
        <v>2040504</v>
      </c>
      <c r="B305" s="23" t="s">
        <v>339</v>
      </c>
      <c r="C305" s="24">
        <v>0</v>
      </c>
      <c r="D305" s="24"/>
      <c r="E305" s="24"/>
      <c r="F305" s="20" t="str">
        <f t="shared" si="8"/>
        <v>否</v>
      </c>
      <c r="G305" s="6" t="str">
        <f t="shared" si="9"/>
        <v>项</v>
      </c>
    </row>
    <row r="306" s="4" customFormat="1" ht="35.45" customHeight="1" spans="1:7">
      <c r="A306" s="21">
        <v>2040505</v>
      </c>
      <c r="B306" s="23" t="s">
        <v>340</v>
      </c>
      <c r="C306" s="24">
        <v>0</v>
      </c>
      <c r="D306" s="24"/>
      <c r="E306" s="24"/>
      <c r="F306" s="20" t="str">
        <f t="shared" si="8"/>
        <v>否</v>
      </c>
      <c r="G306" s="6" t="str">
        <f t="shared" si="9"/>
        <v>项</v>
      </c>
    </row>
    <row r="307" s="4" customFormat="1" ht="35.45" customHeight="1" spans="1:7">
      <c r="A307" s="21">
        <v>2040506</v>
      </c>
      <c r="B307" s="23" t="s">
        <v>341</v>
      </c>
      <c r="C307" s="24">
        <v>0</v>
      </c>
      <c r="D307" s="24"/>
      <c r="E307" s="24"/>
      <c r="F307" s="20" t="str">
        <f t="shared" si="8"/>
        <v>否</v>
      </c>
      <c r="G307" s="6" t="str">
        <f t="shared" si="9"/>
        <v>项</v>
      </c>
    </row>
    <row r="308" s="4" customFormat="1" ht="35.45" customHeight="1" spans="1:7">
      <c r="A308" s="21">
        <v>2040550</v>
      </c>
      <c r="B308" s="23" t="s">
        <v>172</v>
      </c>
      <c r="C308" s="24">
        <v>0</v>
      </c>
      <c r="D308" s="24"/>
      <c r="E308" s="24"/>
      <c r="F308" s="20" t="str">
        <f t="shared" si="8"/>
        <v>否</v>
      </c>
      <c r="G308" s="6" t="str">
        <f t="shared" si="9"/>
        <v>项</v>
      </c>
    </row>
    <row r="309" s="4" customFormat="1" ht="35.45" customHeight="1" spans="1:7">
      <c r="A309" s="21">
        <v>2040599</v>
      </c>
      <c r="B309" s="23" t="s">
        <v>342</v>
      </c>
      <c r="C309" s="24">
        <v>0</v>
      </c>
      <c r="D309" s="24"/>
      <c r="E309" s="24"/>
      <c r="F309" s="20" t="str">
        <f t="shared" si="8"/>
        <v>否</v>
      </c>
      <c r="G309" s="6" t="str">
        <f t="shared" si="9"/>
        <v>项</v>
      </c>
    </row>
    <row r="310" s="4" customFormat="1" ht="35.45" customHeight="1" spans="1:7">
      <c r="A310" s="17">
        <v>20406</v>
      </c>
      <c r="B310" s="18" t="s">
        <v>343</v>
      </c>
      <c r="C310" s="19">
        <f>SUM(C311:C325)</f>
        <v>0</v>
      </c>
      <c r="D310" s="19"/>
      <c r="E310" s="19"/>
      <c r="F310" s="20" t="str">
        <f t="shared" si="8"/>
        <v>否</v>
      </c>
      <c r="G310" s="6" t="str">
        <f t="shared" si="9"/>
        <v>款</v>
      </c>
    </row>
    <row r="311" s="4" customFormat="1" ht="35.45" customHeight="1" spans="1:7">
      <c r="A311" s="21">
        <v>2040601</v>
      </c>
      <c r="B311" s="23" t="s">
        <v>163</v>
      </c>
      <c r="C311" s="24">
        <v>0</v>
      </c>
      <c r="D311" s="24"/>
      <c r="E311" s="24"/>
      <c r="F311" s="20" t="str">
        <f t="shared" si="8"/>
        <v>否</v>
      </c>
      <c r="G311" s="6" t="str">
        <f t="shared" si="9"/>
        <v>项</v>
      </c>
    </row>
    <row r="312" s="3" customFormat="1" ht="35.45" customHeight="1" spans="1:7">
      <c r="A312" s="21">
        <v>2040602</v>
      </c>
      <c r="B312" s="23" t="s">
        <v>164</v>
      </c>
      <c r="C312" s="24">
        <v>0</v>
      </c>
      <c r="D312" s="24"/>
      <c r="E312" s="24"/>
      <c r="F312" s="22" t="str">
        <f t="shared" si="8"/>
        <v>否</v>
      </c>
      <c r="G312" s="3" t="str">
        <f t="shared" si="9"/>
        <v>项</v>
      </c>
    </row>
    <row r="313" s="4" customFormat="1" ht="35.45" customHeight="1" spans="1:7">
      <c r="A313" s="21">
        <v>2040603</v>
      </c>
      <c r="B313" s="23" t="s">
        <v>165</v>
      </c>
      <c r="C313" s="24">
        <v>0</v>
      </c>
      <c r="D313" s="24"/>
      <c r="E313" s="24"/>
      <c r="F313" s="20" t="str">
        <f t="shared" si="8"/>
        <v>否</v>
      </c>
      <c r="G313" s="6" t="str">
        <f t="shared" si="9"/>
        <v>项</v>
      </c>
    </row>
    <row r="314" s="4" customFormat="1" ht="35.45" customHeight="1" spans="1:7">
      <c r="A314" s="21">
        <v>2040604</v>
      </c>
      <c r="B314" s="23" t="s">
        <v>344</v>
      </c>
      <c r="C314" s="24">
        <v>0</v>
      </c>
      <c r="D314" s="24"/>
      <c r="E314" s="24"/>
      <c r="F314" s="20" t="str">
        <f t="shared" si="8"/>
        <v>否</v>
      </c>
      <c r="G314" s="6" t="str">
        <f t="shared" si="9"/>
        <v>项</v>
      </c>
    </row>
    <row r="315" s="4" customFormat="1" ht="35.45" customHeight="1" spans="1:7">
      <c r="A315" s="21">
        <v>2040605</v>
      </c>
      <c r="B315" s="23" t="s">
        <v>345</v>
      </c>
      <c r="C315" s="24">
        <v>0</v>
      </c>
      <c r="D315" s="24"/>
      <c r="E315" s="24"/>
      <c r="F315" s="20" t="str">
        <f t="shared" si="8"/>
        <v>否</v>
      </c>
      <c r="G315" s="6" t="str">
        <f t="shared" si="9"/>
        <v>项</v>
      </c>
    </row>
    <row r="316" s="4" customFormat="1" ht="35.45" customHeight="1" spans="1:7">
      <c r="A316" s="21">
        <v>2040606</v>
      </c>
      <c r="B316" s="23" t="s">
        <v>346</v>
      </c>
      <c r="C316" s="24">
        <v>0</v>
      </c>
      <c r="D316" s="24"/>
      <c r="E316" s="24"/>
      <c r="F316" s="20" t="str">
        <f t="shared" si="8"/>
        <v>否</v>
      </c>
      <c r="G316" s="6" t="str">
        <f t="shared" si="9"/>
        <v>项</v>
      </c>
    </row>
    <row r="317" s="4" customFormat="1" ht="35.45" customHeight="1" spans="1:7">
      <c r="A317" s="21">
        <v>2040607</v>
      </c>
      <c r="B317" s="23" t="s">
        <v>347</v>
      </c>
      <c r="C317" s="24">
        <v>0</v>
      </c>
      <c r="D317" s="24"/>
      <c r="E317" s="24"/>
      <c r="F317" s="20" t="str">
        <f t="shared" si="8"/>
        <v>否</v>
      </c>
      <c r="G317" s="6" t="str">
        <f t="shared" si="9"/>
        <v>项</v>
      </c>
    </row>
    <row r="318" s="4" customFormat="1" ht="35.45" customHeight="1" spans="1:7">
      <c r="A318" s="21">
        <v>2040608</v>
      </c>
      <c r="B318" s="23" t="s">
        <v>348</v>
      </c>
      <c r="C318" s="24">
        <v>0</v>
      </c>
      <c r="D318" s="24"/>
      <c r="E318" s="24"/>
      <c r="F318" s="20" t="str">
        <f t="shared" si="8"/>
        <v>否</v>
      </c>
      <c r="G318" s="6" t="str">
        <f t="shared" si="9"/>
        <v>项</v>
      </c>
    </row>
    <row r="319" s="4" customFormat="1" ht="35.45" customHeight="1" spans="1:7">
      <c r="A319" s="21">
        <v>2040609</v>
      </c>
      <c r="B319" s="23" t="s">
        <v>349</v>
      </c>
      <c r="C319" s="24">
        <v>0</v>
      </c>
      <c r="D319" s="24"/>
      <c r="E319" s="24"/>
      <c r="F319" s="20" t="str">
        <f t="shared" si="8"/>
        <v>否</v>
      </c>
      <c r="G319" s="6" t="str">
        <f t="shared" si="9"/>
        <v>项</v>
      </c>
    </row>
    <row r="320" s="4" customFormat="1" ht="35.45" customHeight="1" spans="1:7">
      <c r="A320" s="21">
        <v>2040610</v>
      </c>
      <c r="B320" s="23" t="s">
        <v>350</v>
      </c>
      <c r="C320" s="24">
        <v>0</v>
      </c>
      <c r="D320" s="24"/>
      <c r="E320" s="24"/>
      <c r="F320" s="20" t="str">
        <f t="shared" si="8"/>
        <v>否</v>
      </c>
      <c r="G320" s="6" t="str">
        <f t="shared" si="9"/>
        <v>项</v>
      </c>
    </row>
    <row r="321" s="4" customFormat="1" ht="35.45" customHeight="1" spans="1:7">
      <c r="A321" s="21">
        <v>2040611</v>
      </c>
      <c r="B321" s="23" t="s">
        <v>351</v>
      </c>
      <c r="C321" s="24">
        <v>0</v>
      </c>
      <c r="D321" s="24"/>
      <c r="E321" s="24"/>
      <c r="F321" s="20" t="str">
        <f t="shared" si="8"/>
        <v>否</v>
      </c>
      <c r="G321" s="6" t="str">
        <f t="shared" si="9"/>
        <v>项</v>
      </c>
    </row>
    <row r="322" s="4" customFormat="1" ht="35.45" customHeight="1" spans="1:7">
      <c r="A322" s="21">
        <v>2040612</v>
      </c>
      <c r="B322" s="23" t="s">
        <v>352</v>
      </c>
      <c r="C322" s="24">
        <v>0</v>
      </c>
      <c r="D322" s="24"/>
      <c r="E322" s="24"/>
      <c r="F322" s="20" t="str">
        <f t="shared" si="8"/>
        <v>否</v>
      </c>
      <c r="G322" s="6" t="str">
        <f t="shared" si="9"/>
        <v>项</v>
      </c>
    </row>
    <row r="323" s="4" customFormat="1" ht="35.45" customHeight="1" spans="1:7">
      <c r="A323" s="21">
        <v>2040613</v>
      </c>
      <c r="B323" s="23" t="s">
        <v>204</v>
      </c>
      <c r="C323" s="24">
        <v>0</v>
      </c>
      <c r="D323" s="24"/>
      <c r="E323" s="24"/>
      <c r="F323" s="20" t="str">
        <f t="shared" si="8"/>
        <v>否</v>
      </c>
      <c r="G323" s="6" t="str">
        <f t="shared" si="9"/>
        <v>项</v>
      </c>
    </row>
    <row r="324" s="4" customFormat="1" ht="35.45" customHeight="1" spans="1:7">
      <c r="A324" s="21">
        <v>2040650</v>
      </c>
      <c r="B324" s="23" t="s">
        <v>172</v>
      </c>
      <c r="C324" s="24">
        <v>0</v>
      </c>
      <c r="D324" s="24"/>
      <c r="E324" s="24"/>
      <c r="F324" s="20" t="str">
        <f t="shared" ref="F324:F387" si="10">IF(LEN(A324)=3,"是",IF(B324&lt;&gt;"",IF(SUM(C324:C324)&lt;&gt;0,"是","否"),"是"))</f>
        <v>否</v>
      </c>
      <c r="G324" s="6" t="str">
        <f t="shared" ref="G324:G387" si="11">IF(LEN(A324)=3,"类",IF(LEN(A324)=5,"款","项"))</f>
        <v>项</v>
      </c>
    </row>
    <row r="325" s="4" customFormat="1" ht="35.45" customHeight="1" spans="1:7">
      <c r="A325" s="21">
        <v>2040699</v>
      </c>
      <c r="B325" s="23" t="s">
        <v>353</v>
      </c>
      <c r="C325" s="24">
        <v>0</v>
      </c>
      <c r="D325" s="24"/>
      <c r="E325" s="24"/>
      <c r="F325" s="20" t="str">
        <f t="shared" si="10"/>
        <v>否</v>
      </c>
      <c r="G325" s="6" t="str">
        <f t="shared" si="11"/>
        <v>项</v>
      </c>
    </row>
    <row r="326" s="3" customFormat="1" ht="35.45" customHeight="1" spans="1:7">
      <c r="A326" s="17">
        <v>20407</v>
      </c>
      <c r="B326" s="18" t="s">
        <v>354</v>
      </c>
      <c r="C326" s="19">
        <f>SUM(C327:C335)</f>
        <v>0</v>
      </c>
      <c r="D326" s="19"/>
      <c r="E326" s="19"/>
      <c r="F326" s="22" t="str">
        <f t="shared" si="10"/>
        <v>否</v>
      </c>
      <c r="G326" s="3" t="str">
        <f t="shared" si="11"/>
        <v>款</v>
      </c>
    </row>
    <row r="327" s="4" customFormat="1" ht="35.45" customHeight="1" spans="1:7">
      <c r="A327" s="21">
        <v>2040701</v>
      </c>
      <c r="B327" s="23" t="s">
        <v>163</v>
      </c>
      <c r="C327" s="24">
        <v>0</v>
      </c>
      <c r="D327" s="24"/>
      <c r="E327" s="24"/>
      <c r="F327" s="20" t="str">
        <f t="shared" si="10"/>
        <v>否</v>
      </c>
      <c r="G327" s="6" t="str">
        <f t="shared" si="11"/>
        <v>项</v>
      </c>
    </row>
    <row r="328" s="4" customFormat="1" ht="35.45" customHeight="1" spans="1:7">
      <c r="A328" s="21">
        <v>2040702</v>
      </c>
      <c r="B328" s="23" t="s">
        <v>164</v>
      </c>
      <c r="C328" s="24">
        <v>0</v>
      </c>
      <c r="D328" s="24"/>
      <c r="E328" s="24"/>
      <c r="F328" s="20" t="str">
        <f t="shared" si="10"/>
        <v>否</v>
      </c>
      <c r="G328" s="6" t="str">
        <f t="shared" si="11"/>
        <v>项</v>
      </c>
    </row>
    <row r="329" s="4" customFormat="1" ht="35.45" customHeight="1" spans="1:7">
      <c r="A329" s="21">
        <v>2040703</v>
      </c>
      <c r="B329" s="23" t="s">
        <v>165</v>
      </c>
      <c r="C329" s="24">
        <v>0</v>
      </c>
      <c r="D329" s="24"/>
      <c r="E329" s="24"/>
      <c r="F329" s="20" t="str">
        <f t="shared" si="10"/>
        <v>否</v>
      </c>
      <c r="G329" s="6" t="str">
        <f t="shared" si="11"/>
        <v>项</v>
      </c>
    </row>
    <row r="330" s="4" customFormat="1" ht="35.45" customHeight="1" spans="1:7">
      <c r="A330" s="21">
        <v>2040704</v>
      </c>
      <c r="B330" s="23" t="s">
        <v>355</v>
      </c>
      <c r="C330" s="24">
        <v>0</v>
      </c>
      <c r="D330" s="24"/>
      <c r="E330" s="24"/>
      <c r="F330" s="20" t="str">
        <f t="shared" si="10"/>
        <v>否</v>
      </c>
      <c r="G330" s="6" t="str">
        <f t="shared" si="11"/>
        <v>项</v>
      </c>
    </row>
    <row r="331" s="4" customFormat="1" ht="35.45" customHeight="1" spans="1:7">
      <c r="A331" s="21">
        <v>2040705</v>
      </c>
      <c r="B331" s="23" t="s">
        <v>356</v>
      </c>
      <c r="C331" s="24">
        <v>0</v>
      </c>
      <c r="D331" s="24"/>
      <c r="E331" s="24"/>
      <c r="F331" s="20" t="str">
        <f t="shared" si="10"/>
        <v>否</v>
      </c>
      <c r="G331" s="6" t="str">
        <f t="shared" si="11"/>
        <v>项</v>
      </c>
    </row>
    <row r="332" s="4" customFormat="1" ht="35.45" customHeight="1" spans="1:7">
      <c r="A332" s="21">
        <v>2040706</v>
      </c>
      <c r="B332" s="23" t="s">
        <v>357</v>
      </c>
      <c r="C332" s="24">
        <v>0</v>
      </c>
      <c r="D332" s="24"/>
      <c r="E332" s="24"/>
      <c r="F332" s="20" t="str">
        <f t="shared" si="10"/>
        <v>否</v>
      </c>
      <c r="G332" s="6" t="str">
        <f t="shared" si="11"/>
        <v>项</v>
      </c>
    </row>
    <row r="333" s="4" customFormat="1" ht="35.45" customHeight="1" spans="1:7">
      <c r="A333" s="21">
        <v>2040707</v>
      </c>
      <c r="B333" s="23" t="s">
        <v>204</v>
      </c>
      <c r="C333" s="24">
        <v>0</v>
      </c>
      <c r="D333" s="24"/>
      <c r="E333" s="24"/>
      <c r="F333" s="20" t="str">
        <f t="shared" si="10"/>
        <v>否</v>
      </c>
      <c r="G333" s="6" t="str">
        <f t="shared" si="11"/>
        <v>项</v>
      </c>
    </row>
    <row r="334" s="4" customFormat="1" ht="35.45" customHeight="1" spans="1:7">
      <c r="A334" s="21">
        <v>2040750</v>
      </c>
      <c r="B334" s="23" t="s">
        <v>172</v>
      </c>
      <c r="C334" s="24">
        <v>0</v>
      </c>
      <c r="D334" s="24"/>
      <c r="E334" s="24"/>
      <c r="F334" s="20" t="str">
        <f t="shared" si="10"/>
        <v>否</v>
      </c>
      <c r="G334" s="6" t="str">
        <f t="shared" si="11"/>
        <v>项</v>
      </c>
    </row>
    <row r="335" s="4" customFormat="1" ht="35.45" customHeight="1" spans="1:7">
      <c r="A335" s="21">
        <v>2040799</v>
      </c>
      <c r="B335" s="23" t="s">
        <v>358</v>
      </c>
      <c r="C335" s="24">
        <v>0</v>
      </c>
      <c r="D335" s="24"/>
      <c r="E335" s="24"/>
      <c r="F335" s="20" t="str">
        <f t="shared" si="10"/>
        <v>否</v>
      </c>
      <c r="G335" s="6" t="str">
        <f t="shared" si="11"/>
        <v>项</v>
      </c>
    </row>
    <row r="336" s="3" customFormat="1" ht="35.45" customHeight="1" spans="1:7">
      <c r="A336" s="17">
        <v>20408</v>
      </c>
      <c r="B336" s="18" t="s">
        <v>359</v>
      </c>
      <c r="C336" s="19">
        <f>SUM(C337:C345)</f>
        <v>0</v>
      </c>
      <c r="D336" s="19"/>
      <c r="E336" s="19"/>
      <c r="F336" s="22" t="str">
        <f t="shared" si="10"/>
        <v>否</v>
      </c>
      <c r="G336" s="3" t="str">
        <f t="shared" si="11"/>
        <v>款</v>
      </c>
    </row>
    <row r="337" s="4" customFormat="1" ht="35.45" customHeight="1" spans="1:7">
      <c r="A337" s="21">
        <v>2040801</v>
      </c>
      <c r="B337" s="23" t="s">
        <v>163</v>
      </c>
      <c r="C337" s="24">
        <v>0</v>
      </c>
      <c r="D337" s="24"/>
      <c r="E337" s="24"/>
      <c r="F337" s="20" t="str">
        <f t="shared" si="10"/>
        <v>否</v>
      </c>
      <c r="G337" s="6" t="str">
        <f t="shared" si="11"/>
        <v>项</v>
      </c>
    </row>
    <row r="338" s="4" customFormat="1" ht="35.45" customHeight="1" spans="1:7">
      <c r="A338" s="21">
        <v>2040802</v>
      </c>
      <c r="B338" s="23" t="s">
        <v>164</v>
      </c>
      <c r="C338" s="24">
        <v>0</v>
      </c>
      <c r="D338" s="24"/>
      <c r="E338" s="24"/>
      <c r="F338" s="20" t="str">
        <f t="shared" si="10"/>
        <v>否</v>
      </c>
      <c r="G338" s="6" t="str">
        <f t="shared" si="11"/>
        <v>项</v>
      </c>
    </row>
    <row r="339" s="4" customFormat="1" ht="35.45" customHeight="1" spans="1:7">
      <c r="A339" s="21">
        <v>2040803</v>
      </c>
      <c r="B339" s="23" t="s">
        <v>165</v>
      </c>
      <c r="C339" s="24">
        <v>0</v>
      </c>
      <c r="D339" s="24"/>
      <c r="E339" s="24"/>
      <c r="F339" s="20" t="str">
        <f t="shared" si="10"/>
        <v>否</v>
      </c>
      <c r="G339" s="6" t="str">
        <f t="shared" si="11"/>
        <v>项</v>
      </c>
    </row>
    <row r="340" s="4" customFormat="1" ht="35.45" customHeight="1" spans="1:7">
      <c r="A340" s="21">
        <v>2040804</v>
      </c>
      <c r="B340" s="23" t="s">
        <v>360</v>
      </c>
      <c r="C340" s="24">
        <v>0</v>
      </c>
      <c r="D340" s="24"/>
      <c r="E340" s="24"/>
      <c r="F340" s="20" t="str">
        <f t="shared" si="10"/>
        <v>否</v>
      </c>
      <c r="G340" s="6" t="str">
        <f t="shared" si="11"/>
        <v>项</v>
      </c>
    </row>
    <row r="341" s="4" customFormat="1" ht="35.45" customHeight="1" spans="1:7">
      <c r="A341" s="21">
        <v>2040805</v>
      </c>
      <c r="B341" s="23" t="s">
        <v>361</v>
      </c>
      <c r="C341" s="24">
        <v>0</v>
      </c>
      <c r="D341" s="24"/>
      <c r="E341" s="24"/>
      <c r="F341" s="20" t="str">
        <f t="shared" si="10"/>
        <v>否</v>
      </c>
      <c r="G341" s="6" t="str">
        <f t="shared" si="11"/>
        <v>项</v>
      </c>
    </row>
    <row r="342" s="4" customFormat="1" ht="35.45" customHeight="1" spans="1:7">
      <c r="A342" s="21">
        <v>2040806</v>
      </c>
      <c r="B342" s="23" t="s">
        <v>362</v>
      </c>
      <c r="C342" s="24">
        <v>0</v>
      </c>
      <c r="D342" s="24"/>
      <c r="E342" s="24"/>
      <c r="F342" s="20" t="str">
        <f t="shared" si="10"/>
        <v>否</v>
      </c>
      <c r="G342" s="6" t="str">
        <f t="shared" si="11"/>
        <v>项</v>
      </c>
    </row>
    <row r="343" s="4" customFormat="1" ht="35.45" customHeight="1" spans="1:7">
      <c r="A343" s="21">
        <v>2040807</v>
      </c>
      <c r="B343" s="23" t="s">
        <v>204</v>
      </c>
      <c r="C343" s="24">
        <v>0</v>
      </c>
      <c r="D343" s="24"/>
      <c r="E343" s="24"/>
      <c r="F343" s="20" t="str">
        <f t="shared" si="10"/>
        <v>否</v>
      </c>
      <c r="G343" s="6" t="str">
        <f t="shared" si="11"/>
        <v>项</v>
      </c>
    </row>
    <row r="344" s="4" customFormat="1" ht="35.45" customHeight="1" spans="1:7">
      <c r="A344" s="21">
        <v>2040850</v>
      </c>
      <c r="B344" s="23" t="s">
        <v>172</v>
      </c>
      <c r="C344" s="24">
        <v>0</v>
      </c>
      <c r="D344" s="24"/>
      <c r="E344" s="24"/>
      <c r="F344" s="20" t="str">
        <f t="shared" si="10"/>
        <v>否</v>
      </c>
      <c r="G344" s="6" t="str">
        <f t="shared" si="11"/>
        <v>项</v>
      </c>
    </row>
    <row r="345" s="4" customFormat="1" ht="35.45" customHeight="1" spans="1:7">
      <c r="A345" s="21">
        <v>2040899</v>
      </c>
      <c r="B345" s="23" t="s">
        <v>363</v>
      </c>
      <c r="C345" s="24">
        <v>0</v>
      </c>
      <c r="D345" s="24"/>
      <c r="E345" s="24"/>
      <c r="F345" s="20" t="str">
        <f t="shared" si="10"/>
        <v>否</v>
      </c>
      <c r="G345" s="6" t="str">
        <f t="shared" si="11"/>
        <v>项</v>
      </c>
    </row>
    <row r="346" s="3" customFormat="1" ht="35.45" customHeight="1" spans="1:7">
      <c r="A346" s="17">
        <v>20409</v>
      </c>
      <c r="B346" s="18" t="s">
        <v>364</v>
      </c>
      <c r="C346" s="19">
        <f>SUM(C347:C353)</f>
        <v>0</v>
      </c>
      <c r="D346" s="19"/>
      <c r="E346" s="19"/>
      <c r="F346" s="22" t="str">
        <f t="shared" si="10"/>
        <v>否</v>
      </c>
      <c r="G346" s="3" t="str">
        <f t="shared" si="11"/>
        <v>款</v>
      </c>
    </row>
    <row r="347" s="4" customFormat="1" ht="35.45" customHeight="1" spans="1:7">
      <c r="A347" s="21">
        <v>2040901</v>
      </c>
      <c r="B347" s="23" t="s">
        <v>163</v>
      </c>
      <c r="C347" s="24">
        <v>0</v>
      </c>
      <c r="D347" s="24"/>
      <c r="E347" s="24"/>
      <c r="F347" s="20" t="str">
        <f t="shared" si="10"/>
        <v>否</v>
      </c>
      <c r="G347" s="6" t="str">
        <f t="shared" si="11"/>
        <v>项</v>
      </c>
    </row>
    <row r="348" s="4" customFormat="1" ht="35.45" customHeight="1" spans="1:7">
      <c r="A348" s="21">
        <v>2040902</v>
      </c>
      <c r="B348" s="23" t="s">
        <v>164</v>
      </c>
      <c r="C348" s="24">
        <v>0</v>
      </c>
      <c r="D348" s="24"/>
      <c r="E348" s="24"/>
      <c r="F348" s="20" t="str">
        <f t="shared" si="10"/>
        <v>否</v>
      </c>
      <c r="G348" s="6" t="str">
        <f t="shared" si="11"/>
        <v>项</v>
      </c>
    </row>
    <row r="349" s="4" customFormat="1" ht="35.45" customHeight="1" spans="1:7">
      <c r="A349" s="21">
        <v>2040903</v>
      </c>
      <c r="B349" s="23" t="s">
        <v>165</v>
      </c>
      <c r="C349" s="24">
        <v>0</v>
      </c>
      <c r="D349" s="24"/>
      <c r="E349" s="24"/>
      <c r="F349" s="20" t="str">
        <f t="shared" si="10"/>
        <v>否</v>
      </c>
      <c r="G349" s="6" t="str">
        <f t="shared" si="11"/>
        <v>项</v>
      </c>
    </row>
    <row r="350" s="4" customFormat="1" ht="35.45" customHeight="1" spans="1:7">
      <c r="A350" s="21">
        <v>2040904</v>
      </c>
      <c r="B350" s="23" t="s">
        <v>365</v>
      </c>
      <c r="C350" s="24">
        <v>0</v>
      </c>
      <c r="D350" s="24"/>
      <c r="E350" s="24"/>
      <c r="F350" s="20" t="str">
        <f t="shared" si="10"/>
        <v>否</v>
      </c>
      <c r="G350" s="6" t="str">
        <f t="shared" si="11"/>
        <v>项</v>
      </c>
    </row>
    <row r="351" s="4" customFormat="1" ht="35.45" customHeight="1" spans="1:7">
      <c r="A351" s="21">
        <v>2040905</v>
      </c>
      <c r="B351" s="23" t="s">
        <v>366</v>
      </c>
      <c r="C351" s="24">
        <v>0</v>
      </c>
      <c r="D351" s="24"/>
      <c r="E351" s="24"/>
      <c r="F351" s="20" t="str">
        <f t="shared" si="10"/>
        <v>否</v>
      </c>
      <c r="G351" s="6" t="str">
        <f t="shared" si="11"/>
        <v>项</v>
      </c>
    </row>
    <row r="352" s="4" customFormat="1" ht="35.45" customHeight="1" spans="1:7">
      <c r="A352" s="21">
        <v>2040950</v>
      </c>
      <c r="B352" s="23" t="s">
        <v>172</v>
      </c>
      <c r="C352" s="24">
        <v>0</v>
      </c>
      <c r="D352" s="24"/>
      <c r="E352" s="24"/>
      <c r="F352" s="20" t="str">
        <f t="shared" si="10"/>
        <v>否</v>
      </c>
      <c r="G352" s="6" t="str">
        <f t="shared" si="11"/>
        <v>项</v>
      </c>
    </row>
    <row r="353" s="4" customFormat="1" ht="35.45" customHeight="1" spans="1:7">
      <c r="A353" s="21">
        <v>2040999</v>
      </c>
      <c r="B353" s="23" t="s">
        <v>367</v>
      </c>
      <c r="C353" s="24">
        <v>0</v>
      </c>
      <c r="D353" s="24"/>
      <c r="E353" s="24"/>
      <c r="F353" s="20" t="str">
        <f t="shared" si="10"/>
        <v>否</v>
      </c>
      <c r="G353" s="6" t="str">
        <f t="shared" si="11"/>
        <v>项</v>
      </c>
    </row>
    <row r="354" s="3" customFormat="1" ht="35.45" customHeight="1" spans="1:7">
      <c r="A354" s="17">
        <v>20410</v>
      </c>
      <c r="B354" s="18" t="s">
        <v>368</v>
      </c>
      <c r="C354" s="19">
        <f>SUM(C355:C359)</f>
        <v>0</v>
      </c>
      <c r="D354" s="19"/>
      <c r="E354" s="19"/>
      <c r="F354" s="22" t="str">
        <f t="shared" si="10"/>
        <v>否</v>
      </c>
      <c r="G354" s="3" t="str">
        <f t="shared" si="11"/>
        <v>款</v>
      </c>
    </row>
    <row r="355" s="4" customFormat="1" ht="35.45" customHeight="1" spans="1:7">
      <c r="A355" s="21">
        <v>2041001</v>
      </c>
      <c r="B355" s="23" t="s">
        <v>163</v>
      </c>
      <c r="C355" s="24">
        <v>0</v>
      </c>
      <c r="D355" s="24"/>
      <c r="E355" s="24"/>
      <c r="F355" s="20" t="str">
        <f t="shared" si="10"/>
        <v>否</v>
      </c>
      <c r="G355" s="6" t="str">
        <f t="shared" si="11"/>
        <v>项</v>
      </c>
    </row>
    <row r="356" s="4" customFormat="1" ht="35.45" customHeight="1" spans="1:7">
      <c r="A356" s="21">
        <v>2041002</v>
      </c>
      <c r="B356" s="23" t="s">
        <v>164</v>
      </c>
      <c r="C356" s="24">
        <v>0</v>
      </c>
      <c r="D356" s="24"/>
      <c r="E356" s="24"/>
      <c r="F356" s="20" t="str">
        <f t="shared" si="10"/>
        <v>否</v>
      </c>
      <c r="G356" s="6" t="str">
        <f t="shared" si="11"/>
        <v>项</v>
      </c>
    </row>
    <row r="357" s="4" customFormat="1" ht="35.45" customHeight="1" spans="1:7">
      <c r="A357" s="21">
        <v>2041006</v>
      </c>
      <c r="B357" s="23" t="s">
        <v>204</v>
      </c>
      <c r="C357" s="24">
        <v>0</v>
      </c>
      <c r="D357" s="24"/>
      <c r="E357" s="24"/>
      <c r="F357" s="20" t="str">
        <f t="shared" si="10"/>
        <v>否</v>
      </c>
      <c r="G357" s="6" t="str">
        <f t="shared" si="11"/>
        <v>项</v>
      </c>
    </row>
    <row r="358" s="4" customFormat="1" ht="35.45" customHeight="1" spans="1:7">
      <c r="A358" s="21">
        <v>2041007</v>
      </c>
      <c r="B358" s="23" t="s">
        <v>369</v>
      </c>
      <c r="C358" s="24">
        <v>0</v>
      </c>
      <c r="D358" s="24"/>
      <c r="E358" s="24"/>
      <c r="F358" s="20" t="str">
        <f t="shared" si="10"/>
        <v>否</v>
      </c>
      <c r="G358" s="6" t="str">
        <f t="shared" si="11"/>
        <v>项</v>
      </c>
    </row>
    <row r="359" s="4" customFormat="1" ht="35.45" customHeight="1" spans="1:7">
      <c r="A359" s="21">
        <v>2041099</v>
      </c>
      <c r="B359" s="23" t="s">
        <v>370</v>
      </c>
      <c r="C359" s="24">
        <v>0</v>
      </c>
      <c r="D359" s="24"/>
      <c r="E359" s="24"/>
      <c r="F359" s="20" t="str">
        <f t="shared" si="10"/>
        <v>否</v>
      </c>
      <c r="G359" s="6" t="str">
        <f t="shared" si="11"/>
        <v>项</v>
      </c>
    </row>
    <row r="360" s="3" customFormat="1" ht="35.45" customHeight="1" spans="1:7">
      <c r="A360" s="17">
        <v>20499</v>
      </c>
      <c r="B360" s="18" t="s">
        <v>371</v>
      </c>
      <c r="C360" s="19">
        <f>SUM(C361:C362)</f>
        <v>0</v>
      </c>
      <c r="D360" s="19"/>
      <c r="E360" s="19"/>
      <c r="F360" s="22" t="str">
        <f t="shared" si="10"/>
        <v>否</v>
      </c>
      <c r="G360" s="3" t="str">
        <f t="shared" si="11"/>
        <v>款</v>
      </c>
    </row>
    <row r="361" s="4" customFormat="1" ht="35.45" customHeight="1" spans="1:7">
      <c r="A361" s="21">
        <v>2049902</v>
      </c>
      <c r="B361" s="23" t="s">
        <v>372</v>
      </c>
      <c r="C361" s="24">
        <v>0</v>
      </c>
      <c r="D361" s="24"/>
      <c r="E361" s="24"/>
      <c r="F361" s="20" t="str">
        <f t="shared" si="10"/>
        <v>否</v>
      </c>
      <c r="G361" s="6" t="str">
        <f t="shared" si="11"/>
        <v>项</v>
      </c>
    </row>
    <row r="362" s="4" customFormat="1" ht="35.45" customHeight="1" spans="1:7">
      <c r="A362" s="21">
        <v>2049999</v>
      </c>
      <c r="B362" s="23" t="s">
        <v>373</v>
      </c>
      <c r="C362" s="24">
        <v>0</v>
      </c>
      <c r="D362" s="24"/>
      <c r="E362" s="24"/>
      <c r="F362" s="20" t="str">
        <f t="shared" si="10"/>
        <v>否</v>
      </c>
      <c r="G362" s="6" t="str">
        <f t="shared" si="11"/>
        <v>项</v>
      </c>
    </row>
    <row r="363" ht="35.45" customHeight="1" spans="1:7">
      <c r="A363" s="17">
        <v>205</v>
      </c>
      <c r="B363" s="18" t="s">
        <v>94</v>
      </c>
      <c r="C363" s="19">
        <f>SUM(C364,C369,C378,C385,C391,C395,C399,C403,C409,C416)</f>
        <v>0</v>
      </c>
      <c r="D363" s="19"/>
      <c r="E363" s="19"/>
      <c r="F363" s="20" t="str">
        <f t="shared" si="10"/>
        <v>是</v>
      </c>
      <c r="G363" s="6" t="str">
        <f t="shared" si="11"/>
        <v>类</v>
      </c>
    </row>
    <row r="364" s="3" customFormat="1" ht="35.45" customHeight="1" spans="1:7">
      <c r="A364" s="17">
        <v>20501</v>
      </c>
      <c r="B364" s="18" t="s">
        <v>374</v>
      </c>
      <c r="C364" s="19">
        <f>SUM(C365:C368)</f>
        <v>0</v>
      </c>
      <c r="D364" s="19"/>
      <c r="E364" s="19"/>
      <c r="F364" s="22" t="str">
        <f t="shared" si="10"/>
        <v>否</v>
      </c>
      <c r="G364" s="3" t="str">
        <f t="shared" si="11"/>
        <v>款</v>
      </c>
    </row>
    <row r="365" s="4" customFormat="1" ht="35.45" customHeight="1" spans="1:7">
      <c r="A365" s="21">
        <v>2050101</v>
      </c>
      <c r="B365" s="23" t="s">
        <v>163</v>
      </c>
      <c r="C365" s="24">
        <v>0</v>
      </c>
      <c r="D365" s="24"/>
      <c r="E365" s="24"/>
      <c r="F365" s="20" t="str">
        <f t="shared" si="10"/>
        <v>否</v>
      </c>
      <c r="G365" s="6" t="str">
        <f t="shared" si="11"/>
        <v>项</v>
      </c>
    </row>
    <row r="366" s="4" customFormat="1" ht="35.45" customHeight="1" spans="1:7">
      <c r="A366" s="21">
        <v>2050102</v>
      </c>
      <c r="B366" s="23" t="s">
        <v>164</v>
      </c>
      <c r="C366" s="24">
        <v>0</v>
      </c>
      <c r="D366" s="24"/>
      <c r="E366" s="24"/>
      <c r="F366" s="20" t="str">
        <f t="shared" si="10"/>
        <v>否</v>
      </c>
      <c r="G366" s="6" t="str">
        <f t="shared" si="11"/>
        <v>项</v>
      </c>
    </row>
    <row r="367" s="4" customFormat="1" ht="35.45" customHeight="1" spans="1:7">
      <c r="A367" s="21">
        <v>2050103</v>
      </c>
      <c r="B367" s="23" t="s">
        <v>165</v>
      </c>
      <c r="C367" s="24">
        <v>0</v>
      </c>
      <c r="D367" s="24"/>
      <c r="E367" s="24"/>
      <c r="F367" s="20" t="str">
        <f t="shared" si="10"/>
        <v>否</v>
      </c>
      <c r="G367" s="6" t="str">
        <f t="shared" si="11"/>
        <v>项</v>
      </c>
    </row>
    <row r="368" s="4" customFormat="1" ht="35.45" customHeight="1" spans="1:7">
      <c r="A368" s="21">
        <v>2050199</v>
      </c>
      <c r="B368" s="23" t="s">
        <v>375</v>
      </c>
      <c r="C368" s="24">
        <v>0</v>
      </c>
      <c r="D368" s="24"/>
      <c r="E368" s="24"/>
      <c r="F368" s="20" t="str">
        <f t="shared" si="10"/>
        <v>否</v>
      </c>
      <c r="G368" s="6" t="str">
        <f t="shared" si="11"/>
        <v>项</v>
      </c>
    </row>
    <row r="369" s="3" customFormat="1" ht="35.45" customHeight="1" spans="1:7">
      <c r="A369" s="17">
        <v>20502</v>
      </c>
      <c r="B369" s="18" t="s">
        <v>376</v>
      </c>
      <c r="C369" s="19">
        <f>SUM(C370:C377)</f>
        <v>0</v>
      </c>
      <c r="D369" s="19"/>
      <c r="E369" s="19"/>
      <c r="F369" s="22" t="str">
        <f t="shared" si="10"/>
        <v>否</v>
      </c>
      <c r="G369" s="3" t="str">
        <f t="shared" si="11"/>
        <v>款</v>
      </c>
    </row>
    <row r="370" s="4" customFormat="1" ht="35.45" customHeight="1" spans="1:7">
      <c r="A370" s="21">
        <v>2050201</v>
      </c>
      <c r="B370" s="23" t="s">
        <v>377</v>
      </c>
      <c r="C370" s="24">
        <v>0</v>
      </c>
      <c r="D370" s="24"/>
      <c r="E370" s="24"/>
      <c r="F370" s="20" t="str">
        <f t="shared" si="10"/>
        <v>否</v>
      </c>
      <c r="G370" s="6" t="str">
        <f t="shared" si="11"/>
        <v>项</v>
      </c>
    </row>
    <row r="371" s="4" customFormat="1" ht="35.45" customHeight="1" spans="1:7">
      <c r="A371" s="21">
        <v>2050202</v>
      </c>
      <c r="B371" s="23" t="s">
        <v>378</v>
      </c>
      <c r="C371" s="24">
        <v>0</v>
      </c>
      <c r="D371" s="24"/>
      <c r="E371" s="24"/>
      <c r="F371" s="20" t="str">
        <f t="shared" si="10"/>
        <v>否</v>
      </c>
      <c r="G371" s="6" t="str">
        <f t="shared" si="11"/>
        <v>项</v>
      </c>
    </row>
    <row r="372" s="4" customFormat="1" ht="35.45" customHeight="1" spans="1:7">
      <c r="A372" s="21">
        <v>2050203</v>
      </c>
      <c r="B372" s="23" t="s">
        <v>379</v>
      </c>
      <c r="C372" s="24">
        <v>0</v>
      </c>
      <c r="D372" s="24"/>
      <c r="E372" s="24"/>
      <c r="F372" s="20" t="str">
        <f t="shared" si="10"/>
        <v>否</v>
      </c>
      <c r="G372" s="6" t="str">
        <f t="shared" si="11"/>
        <v>项</v>
      </c>
    </row>
    <row r="373" s="4" customFormat="1" ht="35.45" customHeight="1" spans="1:7">
      <c r="A373" s="21">
        <v>2050204</v>
      </c>
      <c r="B373" s="23" t="s">
        <v>380</v>
      </c>
      <c r="C373" s="24">
        <v>0</v>
      </c>
      <c r="D373" s="24"/>
      <c r="E373" s="24"/>
      <c r="F373" s="20" t="str">
        <f t="shared" si="10"/>
        <v>否</v>
      </c>
      <c r="G373" s="6" t="str">
        <f t="shared" si="11"/>
        <v>项</v>
      </c>
    </row>
    <row r="374" s="4" customFormat="1" ht="35.45" customHeight="1" spans="1:7">
      <c r="A374" s="21">
        <v>2050205</v>
      </c>
      <c r="B374" s="23" t="s">
        <v>381</v>
      </c>
      <c r="C374" s="24">
        <v>0</v>
      </c>
      <c r="D374" s="24"/>
      <c r="E374" s="24"/>
      <c r="F374" s="20" t="str">
        <f t="shared" si="10"/>
        <v>否</v>
      </c>
      <c r="G374" s="6" t="str">
        <f t="shared" si="11"/>
        <v>项</v>
      </c>
    </row>
    <row r="375" s="4" customFormat="1" ht="35.45" customHeight="1" spans="1:7">
      <c r="A375" s="21">
        <v>2050206</v>
      </c>
      <c r="B375" s="23" t="s">
        <v>382</v>
      </c>
      <c r="C375" s="24">
        <v>0</v>
      </c>
      <c r="D375" s="24"/>
      <c r="E375" s="24"/>
      <c r="F375" s="20" t="str">
        <f t="shared" si="10"/>
        <v>否</v>
      </c>
      <c r="G375" s="6" t="str">
        <f t="shared" si="11"/>
        <v>项</v>
      </c>
    </row>
    <row r="376" s="3" customFormat="1" ht="35.45" customHeight="1" spans="1:7">
      <c r="A376" s="21">
        <v>2050207</v>
      </c>
      <c r="B376" s="23" t="s">
        <v>383</v>
      </c>
      <c r="C376" s="24">
        <v>0</v>
      </c>
      <c r="D376" s="24"/>
      <c r="E376" s="24"/>
      <c r="F376" s="22" t="str">
        <f t="shared" si="10"/>
        <v>否</v>
      </c>
      <c r="G376" s="3" t="str">
        <f t="shared" si="11"/>
        <v>项</v>
      </c>
    </row>
    <row r="377" s="4" customFormat="1" ht="35.45" customHeight="1" spans="1:7">
      <c r="A377" s="21">
        <v>2050299</v>
      </c>
      <c r="B377" s="23" t="s">
        <v>384</v>
      </c>
      <c r="C377" s="24">
        <v>0</v>
      </c>
      <c r="D377" s="24"/>
      <c r="E377" s="24"/>
      <c r="F377" s="20" t="str">
        <f t="shared" si="10"/>
        <v>否</v>
      </c>
      <c r="G377" s="6" t="str">
        <f t="shared" si="11"/>
        <v>项</v>
      </c>
    </row>
    <row r="378" s="4" customFormat="1" ht="35.45" customHeight="1" spans="1:7">
      <c r="A378" s="17">
        <v>20503</v>
      </c>
      <c r="B378" s="18" t="s">
        <v>385</v>
      </c>
      <c r="C378" s="19">
        <f>SUM(C379:C384)</f>
        <v>0</v>
      </c>
      <c r="D378" s="19"/>
      <c r="E378" s="19"/>
      <c r="F378" s="20" t="str">
        <f t="shared" si="10"/>
        <v>否</v>
      </c>
      <c r="G378" s="6" t="str">
        <f t="shared" si="11"/>
        <v>款</v>
      </c>
    </row>
    <row r="379" s="4" customFormat="1" ht="35.45" customHeight="1" spans="1:7">
      <c r="A379" s="21">
        <v>2050301</v>
      </c>
      <c r="B379" s="23" t="s">
        <v>386</v>
      </c>
      <c r="C379" s="24">
        <v>0</v>
      </c>
      <c r="D379" s="24"/>
      <c r="E379" s="24"/>
      <c r="F379" s="20" t="str">
        <f t="shared" si="10"/>
        <v>否</v>
      </c>
      <c r="G379" s="6" t="str">
        <f t="shared" si="11"/>
        <v>项</v>
      </c>
    </row>
    <row r="380" s="4" customFormat="1" ht="35.45" customHeight="1" spans="1:7">
      <c r="A380" s="21">
        <v>2050302</v>
      </c>
      <c r="B380" s="23" t="s">
        <v>387</v>
      </c>
      <c r="C380" s="24">
        <v>0</v>
      </c>
      <c r="D380" s="24"/>
      <c r="E380" s="24"/>
      <c r="F380" s="20" t="str">
        <f t="shared" si="10"/>
        <v>否</v>
      </c>
      <c r="G380" s="6" t="str">
        <f t="shared" si="11"/>
        <v>项</v>
      </c>
    </row>
    <row r="381" s="4" customFormat="1" ht="35.45" customHeight="1" spans="1:7">
      <c r="A381" s="21">
        <v>2050303</v>
      </c>
      <c r="B381" s="23" t="s">
        <v>388</v>
      </c>
      <c r="C381" s="24">
        <v>0</v>
      </c>
      <c r="D381" s="24"/>
      <c r="E381" s="24"/>
      <c r="F381" s="20" t="str">
        <f t="shared" si="10"/>
        <v>否</v>
      </c>
      <c r="G381" s="6" t="str">
        <f t="shared" si="11"/>
        <v>项</v>
      </c>
    </row>
    <row r="382" s="3" customFormat="1" ht="35.45" customHeight="1" spans="1:7">
      <c r="A382" s="21">
        <v>2050304</v>
      </c>
      <c r="B382" s="23" t="s">
        <v>389</v>
      </c>
      <c r="C382" s="24">
        <v>0</v>
      </c>
      <c r="D382" s="24"/>
      <c r="E382" s="24"/>
      <c r="F382" s="22" t="str">
        <f t="shared" si="10"/>
        <v>否</v>
      </c>
      <c r="G382" s="3" t="str">
        <f t="shared" si="11"/>
        <v>项</v>
      </c>
    </row>
    <row r="383" s="4" customFormat="1" ht="35.45" customHeight="1" spans="1:7">
      <c r="A383" s="21">
        <v>2050305</v>
      </c>
      <c r="B383" s="23" t="s">
        <v>390</v>
      </c>
      <c r="C383" s="24">
        <v>0</v>
      </c>
      <c r="D383" s="24"/>
      <c r="E383" s="24"/>
      <c r="F383" s="20" t="str">
        <f t="shared" si="10"/>
        <v>否</v>
      </c>
      <c r="G383" s="6" t="str">
        <f t="shared" si="11"/>
        <v>项</v>
      </c>
    </row>
    <row r="384" s="4" customFormat="1" ht="35.45" customHeight="1" spans="1:7">
      <c r="A384" s="21">
        <v>2050399</v>
      </c>
      <c r="B384" s="23" t="s">
        <v>391</v>
      </c>
      <c r="C384" s="24">
        <v>0</v>
      </c>
      <c r="D384" s="24"/>
      <c r="E384" s="24"/>
      <c r="F384" s="20" t="str">
        <f t="shared" si="10"/>
        <v>否</v>
      </c>
      <c r="G384" s="6" t="str">
        <f t="shared" si="11"/>
        <v>项</v>
      </c>
    </row>
    <row r="385" s="4" customFormat="1" ht="35.45" customHeight="1" spans="1:7">
      <c r="A385" s="17">
        <v>20504</v>
      </c>
      <c r="B385" s="18" t="s">
        <v>392</v>
      </c>
      <c r="C385" s="19">
        <f>SUM(C386:C390)</f>
        <v>0</v>
      </c>
      <c r="D385" s="19"/>
      <c r="E385" s="19"/>
      <c r="F385" s="20" t="str">
        <f t="shared" si="10"/>
        <v>否</v>
      </c>
      <c r="G385" s="6" t="str">
        <f t="shared" si="11"/>
        <v>款</v>
      </c>
    </row>
    <row r="386" s="4" customFormat="1" ht="35.45" customHeight="1" spans="1:7">
      <c r="A386" s="21">
        <v>2050401</v>
      </c>
      <c r="B386" s="23" t="s">
        <v>393</v>
      </c>
      <c r="C386" s="24">
        <v>0</v>
      </c>
      <c r="D386" s="24"/>
      <c r="E386" s="24"/>
      <c r="F386" s="20" t="str">
        <f t="shared" si="10"/>
        <v>否</v>
      </c>
      <c r="G386" s="6" t="str">
        <f t="shared" si="11"/>
        <v>项</v>
      </c>
    </row>
    <row r="387" s="4" customFormat="1" ht="35.45" customHeight="1" spans="1:7">
      <c r="A387" s="21">
        <v>2050402</v>
      </c>
      <c r="B387" s="23" t="s">
        <v>394</v>
      </c>
      <c r="C387" s="24">
        <v>0</v>
      </c>
      <c r="D387" s="24"/>
      <c r="E387" s="24"/>
      <c r="F387" s="20" t="str">
        <f t="shared" si="10"/>
        <v>否</v>
      </c>
      <c r="G387" s="6" t="str">
        <f t="shared" si="11"/>
        <v>项</v>
      </c>
    </row>
    <row r="388" s="3" customFormat="1" ht="35.45" customHeight="1" spans="1:7">
      <c r="A388" s="21">
        <v>2050403</v>
      </c>
      <c r="B388" s="23" t="s">
        <v>395</v>
      </c>
      <c r="C388" s="24">
        <v>0</v>
      </c>
      <c r="D388" s="24"/>
      <c r="E388" s="24"/>
      <c r="F388" s="22" t="str">
        <f t="shared" ref="F388:F451" si="12">IF(LEN(A388)=3,"是",IF(B388&lt;&gt;"",IF(SUM(C388:C388)&lt;&gt;0,"是","否"),"是"))</f>
        <v>否</v>
      </c>
      <c r="G388" s="3" t="str">
        <f t="shared" ref="G388:G451" si="13">IF(LEN(A388)=3,"类",IF(LEN(A388)=5,"款","项"))</f>
        <v>项</v>
      </c>
    </row>
    <row r="389" s="4" customFormat="1" ht="35.45" customHeight="1" spans="1:7">
      <c r="A389" s="21">
        <v>2050404</v>
      </c>
      <c r="B389" s="23" t="s">
        <v>396</v>
      </c>
      <c r="C389" s="24">
        <v>0</v>
      </c>
      <c r="D389" s="24"/>
      <c r="E389" s="24"/>
      <c r="F389" s="20" t="str">
        <f t="shared" si="12"/>
        <v>否</v>
      </c>
      <c r="G389" s="6" t="str">
        <f t="shared" si="13"/>
        <v>项</v>
      </c>
    </row>
    <row r="390" s="4" customFormat="1" ht="35.45" customHeight="1" spans="1:7">
      <c r="A390" s="21">
        <v>2050499</v>
      </c>
      <c r="B390" s="23" t="s">
        <v>397</v>
      </c>
      <c r="C390" s="24">
        <v>0</v>
      </c>
      <c r="D390" s="24"/>
      <c r="E390" s="24"/>
      <c r="F390" s="20" t="str">
        <f t="shared" si="12"/>
        <v>否</v>
      </c>
      <c r="G390" s="6" t="str">
        <f t="shared" si="13"/>
        <v>项</v>
      </c>
    </row>
    <row r="391" s="4" customFormat="1" ht="35.45" customHeight="1" spans="1:7">
      <c r="A391" s="17">
        <v>20505</v>
      </c>
      <c r="B391" s="18" t="s">
        <v>398</v>
      </c>
      <c r="C391" s="19">
        <f>SUM(C392:C394)</f>
        <v>0</v>
      </c>
      <c r="D391" s="19"/>
      <c r="E391" s="19"/>
      <c r="F391" s="20" t="str">
        <f t="shared" si="12"/>
        <v>否</v>
      </c>
      <c r="G391" s="6" t="str">
        <f t="shared" si="13"/>
        <v>款</v>
      </c>
    </row>
    <row r="392" s="5" customFormat="1" ht="35.45" customHeight="1" spans="1:7">
      <c r="A392" s="21">
        <v>2050501</v>
      </c>
      <c r="B392" s="23" t="s">
        <v>399</v>
      </c>
      <c r="C392" s="24">
        <v>0</v>
      </c>
      <c r="D392" s="24"/>
      <c r="E392" s="24"/>
      <c r="F392" s="22" t="str">
        <f t="shared" si="12"/>
        <v>否</v>
      </c>
      <c r="G392" s="3" t="str">
        <f t="shared" si="13"/>
        <v>项</v>
      </c>
    </row>
    <row r="393" s="4" customFormat="1" ht="35.45" customHeight="1" spans="1:7">
      <c r="A393" s="21">
        <v>2050502</v>
      </c>
      <c r="B393" s="23" t="s">
        <v>400</v>
      </c>
      <c r="C393" s="24">
        <v>0</v>
      </c>
      <c r="D393" s="24"/>
      <c r="E393" s="24"/>
      <c r="F393" s="20" t="str">
        <f t="shared" si="12"/>
        <v>否</v>
      </c>
      <c r="G393" s="6" t="str">
        <f t="shared" si="13"/>
        <v>项</v>
      </c>
    </row>
    <row r="394" s="4" customFormat="1" ht="35.45" customHeight="1" spans="1:7">
      <c r="A394" s="21">
        <v>2050599</v>
      </c>
      <c r="B394" s="23" t="s">
        <v>401</v>
      </c>
      <c r="C394" s="24">
        <v>0</v>
      </c>
      <c r="D394" s="24"/>
      <c r="E394" s="24"/>
      <c r="F394" s="20" t="str">
        <f t="shared" si="12"/>
        <v>否</v>
      </c>
      <c r="G394" s="6" t="str">
        <f t="shared" si="13"/>
        <v>项</v>
      </c>
    </row>
    <row r="395" s="4" customFormat="1" ht="35.45" customHeight="1" spans="1:7">
      <c r="A395" s="17">
        <v>20506</v>
      </c>
      <c r="B395" s="18" t="s">
        <v>402</v>
      </c>
      <c r="C395" s="19">
        <f>SUM(C396:C398)</f>
        <v>0</v>
      </c>
      <c r="D395" s="19"/>
      <c r="E395" s="19"/>
      <c r="F395" s="20" t="str">
        <f t="shared" si="12"/>
        <v>否</v>
      </c>
      <c r="G395" s="6" t="str">
        <f t="shared" si="13"/>
        <v>款</v>
      </c>
    </row>
    <row r="396" s="3" customFormat="1" ht="35.45" customHeight="1" spans="1:7">
      <c r="A396" s="21">
        <v>2050601</v>
      </c>
      <c r="B396" s="23" t="s">
        <v>403</v>
      </c>
      <c r="C396" s="24">
        <v>0</v>
      </c>
      <c r="D396" s="24"/>
      <c r="E396" s="24"/>
      <c r="F396" s="22" t="str">
        <f t="shared" si="12"/>
        <v>否</v>
      </c>
      <c r="G396" s="3" t="str">
        <f t="shared" si="13"/>
        <v>项</v>
      </c>
    </row>
    <row r="397" s="4" customFormat="1" ht="35.45" customHeight="1" spans="1:7">
      <c r="A397" s="21">
        <v>2050602</v>
      </c>
      <c r="B397" s="23" t="s">
        <v>404</v>
      </c>
      <c r="C397" s="24">
        <v>0</v>
      </c>
      <c r="D397" s="24"/>
      <c r="E397" s="24"/>
      <c r="F397" s="20" t="str">
        <f t="shared" si="12"/>
        <v>否</v>
      </c>
      <c r="G397" s="6" t="str">
        <f t="shared" si="13"/>
        <v>项</v>
      </c>
    </row>
    <row r="398" s="4" customFormat="1" ht="35.45" customHeight="1" spans="1:7">
      <c r="A398" s="21">
        <v>2050699</v>
      </c>
      <c r="B398" s="23" t="s">
        <v>405</v>
      </c>
      <c r="C398" s="24">
        <v>0</v>
      </c>
      <c r="D398" s="24"/>
      <c r="E398" s="24"/>
      <c r="F398" s="20" t="str">
        <f t="shared" si="12"/>
        <v>否</v>
      </c>
      <c r="G398" s="6" t="str">
        <f t="shared" si="13"/>
        <v>项</v>
      </c>
    </row>
    <row r="399" s="4" customFormat="1" ht="35.45" customHeight="1" spans="1:7">
      <c r="A399" s="17">
        <v>20507</v>
      </c>
      <c r="B399" s="18" t="s">
        <v>406</v>
      </c>
      <c r="C399" s="19">
        <f>SUM(C400:C402)</f>
        <v>0</v>
      </c>
      <c r="D399" s="19"/>
      <c r="E399" s="19"/>
      <c r="F399" s="20" t="str">
        <f t="shared" si="12"/>
        <v>否</v>
      </c>
      <c r="G399" s="6" t="str">
        <f t="shared" si="13"/>
        <v>款</v>
      </c>
    </row>
    <row r="400" s="3" customFormat="1" ht="35.45" customHeight="1" spans="1:7">
      <c r="A400" s="21">
        <v>2050701</v>
      </c>
      <c r="B400" s="23" t="s">
        <v>407</v>
      </c>
      <c r="C400" s="24">
        <v>0</v>
      </c>
      <c r="D400" s="24"/>
      <c r="E400" s="24"/>
      <c r="F400" s="22" t="str">
        <f t="shared" si="12"/>
        <v>否</v>
      </c>
      <c r="G400" s="3" t="str">
        <f t="shared" si="13"/>
        <v>项</v>
      </c>
    </row>
    <row r="401" s="4" customFormat="1" ht="35.45" customHeight="1" spans="1:7">
      <c r="A401" s="21">
        <v>2050702</v>
      </c>
      <c r="B401" s="23" t="s">
        <v>408</v>
      </c>
      <c r="C401" s="24">
        <v>0</v>
      </c>
      <c r="D401" s="24"/>
      <c r="E401" s="24"/>
      <c r="F401" s="20" t="str">
        <f t="shared" si="12"/>
        <v>否</v>
      </c>
      <c r="G401" s="6" t="str">
        <f t="shared" si="13"/>
        <v>项</v>
      </c>
    </row>
    <row r="402" s="4" customFormat="1" ht="35.45" customHeight="1" spans="1:7">
      <c r="A402" s="21">
        <v>2050799</v>
      </c>
      <c r="B402" s="23" t="s">
        <v>409</v>
      </c>
      <c r="C402" s="24">
        <v>0</v>
      </c>
      <c r="D402" s="24"/>
      <c r="E402" s="24"/>
      <c r="F402" s="20" t="str">
        <f t="shared" si="12"/>
        <v>否</v>
      </c>
      <c r="G402" s="6" t="str">
        <f t="shared" si="13"/>
        <v>项</v>
      </c>
    </row>
    <row r="403" s="4" customFormat="1" ht="35.45" customHeight="1" spans="1:7">
      <c r="A403" s="17">
        <v>20508</v>
      </c>
      <c r="B403" s="18" t="s">
        <v>410</v>
      </c>
      <c r="C403" s="19">
        <f>SUM(C404:C408)</f>
        <v>0</v>
      </c>
      <c r="D403" s="19"/>
      <c r="E403" s="19"/>
      <c r="F403" s="20" t="str">
        <f t="shared" si="12"/>
        <v>否</v>
      </c>
      <c r="G403" s="6" t="str">
        <f t="shared" si="13"/>
        <v>款</v>
      </c>
    </row>
    <row r="404" s="4" customFormat="1" ht="35.45" customHeight="1" spans="1:7">
      <c r="A404" s="21">
        <v>2050801</v>
      </c>
      <c r="B404" s="23" t="s">
        <v>411</v>
      </c>
      <c r="C404" s="24">
        <v>0</v>
      </c>
      <c r="D404" s="24"/>
      <c r="E404" s="24"/>
      <c r="F404" s="20" t="str">
        <f t="shared" si="12"/>
        <v>否</v>
      </c>
      <c r="G404" s="6" t="str">
        <f t="shared" si="13"/>
        <v>项</v>
      </c>
    </row>
    <row r="405" s="4" customFormat="1" ht="35.45" customHeight="1" spans="1:7">
      <c r="A405" s="21">
        <v>2050802</v>
      </c>
      <c r="B405" s="23" t="s">
        <v>412</v>
      </c>
      <c r="C405" s="24">
        <v>0</v>
      </c>
      <c r="D405" s="24"/>
      <c r="E405" s="24"/>
      <c r="F405" s="20" t="str">
        <f t="shared" si="12"/>
        <v>否</v>
      </c>
      <c r="G405" s="6" t="str">
        <f t="shared" si="13"/>
        <v>项</v>
      </c>
    </row>
    <row r="406" s="3" customFormat="1" ht="35.45" customHeight="1" spans="1:7">
      <c r="A406" s="21">
        <v>2050803</v>
      </c>
      <c r="B406" s="23" t="s">
        <v>413</v>
      </c>
      <c r="C406" s="24">
        <v>0</v>
      </c>
      <c r="D406" s="24"/>
      <c r="E406" s="24"/>
      <c r="F406" s="22" t="str">
        <f t="shared" si="12"/>
        <v>否</v>
      </c>
      <c r="G406" s="3" t="str">
        <f t="shared" si="13"/>
        <v>项</v>
      </c>
    </row>
    <row r="407" s="4" customFormat="1" ht="35.45" customHeight="1" spans="1:7">
      <c r="A407" s="21">
        <v>2050804</v>
      </c>
      <c r="B407" s="23" t="s">
        <v>414</v>
      </c>
      <c r="C407" s="24">
        <v>0</v>
      </c>
      <c r="D407" s="24"/>
      <c r="E407" s="24"/>
      <c r="F407" s="20" t="str">
        <f t="shared" si="12"/>
        <v>否</v>
      </c>
      <c r="G407" s="6" t="str">
        <f t="shared" si="13"/>
        <v>项</v>
      </c>
    </row>
    <row r="408" s="4" customFormat="1" ht="35.45" customHeight="1" spans="1:7">
      <c r="A408" s="21">
        <v>2050899</v>
      </c>
      <c r="B408" s="23" t="s">
        <v>415</v>
      </c>
      <c r="C408" s="24">
        <v>0</v>
      </c>
      <c r="D408" s="24"/>
      <c r="E408" s="24"/>
      <c r="F408" s="20" t="str">
        <f t="shared" si="12"/>
        <v>否</v>
      </c>
      <c r="G408" s="6" t="str">
        <f t="shared" si="13"/>
        <v>项</v>
      </c>
    </row>
    <row r="409" s="4" customFormat="1" ht="35.45" customHeight="1" spans="1:7">
      <c r="A409" s="17">
        <v>20509</v>
      </c>
      <c r="B409" s="18" t="s">
        <v>416</v>
      </c>
      <c r="C409" s="19">
        <f>SUM(C410:C415)</f>
        <v>0</v>
      </c>
      <c r="D409" s="19"/>
      <c r="E409" s="19"/>
      <c r="F409" s="20" t="str">
        <f t="shared" si="12"/>
        <v>否</v>
      </c>
      <c r="G409" s="6" t="str">
        <f t="shared" si="13"/>
        <v>款</v>
      </c>
    </row>
    <row r="410" s="4" customFormat="1" ht="35.45" customHeight="1" spans="1:7">
      <c r="A410" s="21">
        <v>2050901</v>
      </c>
      <c r="B410" s="23" t="s">
        <v>417</v>
      </c>
      <c r="C410" s="24">
        <v>0</v>
      </c>
      <c r="D410" s="24"/>
      <c r="E410" s="24"/>
      <c r="F410" s="20" t="str">
        <f t="shared" si="12"/>
        <v>否</v>
      </c>
      <c r="G410" s="6" t="str">
        <f t="shared" si="13"/>
        <v>项</v>
      </c>
    </row>
    <row r="411" s="4" customFormat="1" ht="35.45" customHeight="1" spans="1:7">
      <c r="A411" s="21">
        <v>2050902</v>
      </c>
      <c r="B411" s="23" t="s">
        <v>418</v>
      </c>
      <c r="C411" s="24">
        <v>0</v>
      </c>
      <c r="D411" s="24"/>
      <c r="E411" s="24"/>
      <c r="F411" s="20" t="str">
        <f t="shared" si="12"/>
        <v>否</v>
      </c>
      <c r="G411" s="6" t="str">
        <f t="shared" si="13"/>
        <v>项</v>
      </c>
    </row>
    <row r="412" s="4" customFormat="1" ht="35.45" customHeight="1" spans="1:7">
      <c r="A412" s="21">
        <v>2050903</v>
      </c>
      <c r="B412" s="23" t="s">
        <v>419</v>
      </c>
      <c r="C412" s="24">
        <v>0</v>
      </c>
      <c r="D412" s="24"/>
      <c r="E412" s="24"/>
      <c r="F412" s="20" t="str">
        <f t="shared" si="12"/>
        <v>否</v>
      </c>
      <c r="G412" s="6" t="str">
        <f t="shared" si="13"/>
        <v>项</v>
      </c>
    </row>
    <row r="413" s="3" customFormat="1" ht="35.45" customHeight="1" spans="1:7">
      <c r="A413" s="21">
        <v>2050904</v>
      </c>
      <c r="B413" s="23" t="s">
        <v>420</v>
      </c>
      <c r="C413" s="24">
        <v>0</v>
      </c>
      <c r="D413" s="24"/>
      <c r="E413" s="24"/>
      <c r="F413" s="22" t="str">
        <f t="shared" si="12"/>
        <v>否</v>
      </c>
      <c r="G413" s="3" t="str">
        <f t="shared" si="13"/>
        <v>项</v>
      </c>
    </row>
    <row r="414" s="4" customFormat="1" ht="35.45" customHeight="1" spans="1:7">
      <c r="A414" s="21">
        <v>2050905</v>
      </c>
      <c r="B414" s="23" t="s">
        <v>421</v>
      </c>
      <c r="C414" s="24">
        <v>0</v>
      </c>
      <c r="D414" s="24"/>
      <c r="E414" s="24"/>
      <c r="F414" s="20" t="str">
        <f t="shared" si="12"/>
        <v>否</v>
      </c>
      <c r="G414" s="6" t="str">
        <f t="shared" si="13"/>
        <v>项</v>
      </c>
    </row>
    <row r="415" ht="35.45" customHeight="1" spans="1:7">
      <c r="A415" s="21">
        <v>2050999</v>
      </c>
      <c r="B415" s="23" t="s">
        <v>422</v>
      </c>
      <c r="C415" s="24">
        <v>0</v>
      </c>
      <c r="D415" s="24"/>
      <c r="E415" s="24"/>
      <c r="F415" s="20" t="str">
        <f t="shared" si="12"/>
        <v>否</v>
      </c>
      <c r="G415" s="6" t="str">
        <f t="shared" si="13"/>
        <v>项</v>
      </c>
    </row>
    <row r="416" s="3" customFormat="1" ht="35.45" customHeight="1" spans="1:7">
      <c r="A416" s="17">
        <v>20599</v>
      </c>
      <c r="B416" s="18" t="s">
        <v>423</v>
      </c>
      <c r="C416" s="19">
        <f>SUM(C417)</f>
        <v>0</v>
      </c>
      <c r="D416" s="19"/>
      <c r="E416" s="19"/>
      <c r="F416" s="22" t="str">
        <f t="shared" si="12"/>
        <v>否</v>
      </c>
      <c r="G416" s="3" t="str">
        <f t="shared" si="13"/>
        <v>款</v>
      </c>
    </row>
    <row r="417" s="4" customFormat="1" ht="35.45" customHeight="1" spans="1:7">
      <c r="A417" s="21">
        <v>2059999</v>
      </c>
      <c r="B417" s="23" t="s">
        <v>424</v>
      </c>
      <c r="C417" s="24">
        <v>0</v>
      </c>
      <c r="D417" s="24"/>
      <c r="E417" s="24"/>
      <c r="F417" s="20" t="str">
        <f t="shared" si="12"/>
        <v>否</v>
      </c>
      <c r="G417" s="6" t="str">
        <f t="shared" si="13"/>
        <v>项</v>
      </c>
    </row>
    <row r="418" s="4" customFormat="1" ht="35.45" customHeight="1" spans="1:7">
      <c r="A418" s="17">
        <v>206</v>
      </c>
      <c r="B418" s="18" t="s">
        <v>96</v>
      </c>
      <c r="C418" s="19">
        <f>SUM(C419,C424,C434,C440,C445,C450,C455,C462,C466,C470)</f>
        <v>0</v>
      </c>
      <c r="D418" s="19"/>
      <c r="E418" s="19"/>
      <c r="F418" s="20" t="str">
        <f t="shared" si="12"/>
        <v>是</v>
      </c>
      <c r="G418" s="6" t="str">
        <f t="shared" si="13"/>
        <v>类</v>
      </c>
    </row>
    <row r="419" s="4" customFormat="1" ht="35.45" customHeight="1" spans="1:7">
      <c r="A419" s="17">
        <v>20601</v>
      </c>
      <c r="B419" s="18" t="s">
        <v>425</v>
      </c>
      <c r="C419" s="19">
        <f>SUM(C420:C423)</f>
        <v>0</v>
      </c>
      <c r="D419" s="19"/>
      <c r="E419" s="19"/>
      <c r="F419" s="20" t="str">
        <f t="shared" si="12"/>
        <v>否</v>
      </c>
      <c r="G419" s="6" t="str">
        <f t="shared" si="13"/>
        <v>款</v>
      </c>
    </row>
    <row r="420" s="4" customFormat="1" ht="35.45" customHeight="1" spans="1:7">
      <c r="A420" s="21">
        <v>2060101</v>
      </c>
      <c r="B420" s="23" t="s">
        <v>163</v>
      </c>
      <c r="C420" s="24">
        <v>0</v>
      </c>
      <c r="D420" s="24"/>
      <c r="E420" s="24"/>
      <c r="F420" s="20" t="str">
        <f t="shared" si="12"/>
        <v>否</v>
      </c>
      <c r="G420" s="6" t="str">
        <f t="shared" si="13"/>
        <v>项</v>
      </c>
    </row>
    <row r="421" s="3" customFormat="1" ht="35.45" customHeight="1" spans="1:7">
      <c r="A421" s="21">
        <v>2060102</v>
      </c>
      <c r="B421" s="23" t="s">
        <v>164</v>
      </c>
      <c r="C421" s="24">
        <v>0</v>
      </c>
      <c r="D421" s="24"/>
      <c r="E421" s="24"/>
      <c r="F421" s="22" t="str">
        <f t="shared" si="12"/>
        <v>否</v>
      </c>
      <c r="G421" s="3" t="str">
        <f t="shared" si="13"/>
        <v>项</v>
      </c>
    </row>
    <row r="422" s="4" customFormat="1" ht="35.45" customHeight="1" spans="1:7">
      <c r="A422" s="21">
        <v>2060103</v>
      </c>
      <c r="B422" s="23" t="s">
        <v>165</v>
      </c>
      <c r="C422" s="24">
        <v>0</v>
      </c>
      <c r="D422" s="24"/>
      <c r="E422" s="24"/>
      <c r="F422" s="20" t="str">
        <f t="shared" si="12"/>
        <v>否</v>
      </c>
      <c r="G422" s="6" t="str">
        <f t="shared" si="13"/>
        <v>项</v>
      </c>
    </row>
    <row r="423" s="4" customFormat="1" ht="35.45" customHeight="1" spans="1:7">
      <c r="A423" s="21">
        <v>2060199</v>
      </c>
      <c r="B423" s="23" t="s">
        <v>426</v>
      </c>
      <c r="C423" s="24">
        <v>0</v>
      </c>
      <c r="D423" s="24"/>
      <c r="E423" s="24"/>
      <c r="F423" s="20" t="str">
        <f t="shared" si="12"/>
        <v>否</v>
      </c>
      <c r="G423" s="6" t="str">
        <f t="shared" si="13"/>
        <v>项</v>
      </c>
    </row>
    <row r="424" s="4" customFormat="1" ht="35.45" customHeight="1" spans="1:7">
      <c r="A424" s="17">
        <v>20602</v>
      </c>
      <c r="B424" s="18" t="s">
        <v>427</v>
      </c>
      <c r="C424" s="19">
        <f>SUM(C425:C433)</f>
        <v>0</v>
      </c>
      <c r="D424" s="19"/>
      <c r="E424" s="19"/>
      <c r="F424" s="20" t="str">
        <f t="shared" si="12"/>
        <v>否</v>
      </c>
      <c r="G424" s="6" t="str">
        <f t="shared" si="13"/>
        <v>款</v>
      </c>
    </row>
    <row r="425" s="4" customFormat="1" ht="35.45" customHeight="1" spans="1:7">
      <c r="A425" s="21">
        <v>2060201</v>
      </c>
      <c r="B425" s="23" t="s">
        <v>428</v>
      </c>
      <c r="C425" s="24">
        <v>0</v>
      </c>
      <c r="D425" s="24"/>
      <c r="E425" s="24"/>
      <c r="F425" s="20" t="str">
        <f t="shared" si="12"/>
        <v>否</v>
      </c>
      <c r="G425" s="6" t="str">
        <f t="shared" si="13"/>
        <v>项</v>
      </c>
    </row>
    <row r="426" s="4" customFormat="1" ht="35.45" customHeight="1" spans="1:7">
      <c r="A426" s="21">
        <v>2060202</v>
      </c>
      <c r="B426" s="23" t="s">
        <v>429</v>
      </c>
      <c r="C426" s="24">
        <v>0</v>
      </c>
      <c r="D426" s="24"/>
      <c r="E426" s="24"/>
      <c r="F426" s="20" t="str">
        <f t="shared" si="12"/>
        <v>否</v>
      </c>
      <c r="G426" s="6" t="str">
        <f t="shared" si="13"/>
        <v>项</v>
      </c>
    </row>
    <row r="427" s="4" customFormat="1" ht="35.45" customHeight="1" spans="1:7">
      <c r="A427" s="21">
        <v>2060203</v>
      </c>
      <c r="B427" s="23" t="s">
        <v>430</v>
      </c>
      <c r="C427" s="24">
        <v>0</v>
      </c>
      <c r="D427" s="24"/>
      <c r="E427" s="24"/>
      <c r="F427" s="20" t="str">
        <f t="shared" si="12"/>
        <v>否</v>
      </c>
      <c r="G427" s="6" t="str">
        <f t="shared" si="13"/>
        <v>项</v>
      </c>
    </row>
    <row r="428" s="4" customFormat="1" ht="35.45" customHeight="1" spans="1:7">
      <c r="A428" s="21">
        <v>2060204</v>
      </c>
      <c r="B428" s="23" t="s">
        <v>431</v>
      </c>
      <c r="C428" s="24">
        <v>0</v>
      </c>
      <c r="D428" s="24"/>
      <c r="E428" s="24"/>
      <c r="F428" s="20" t="str">
        <f t="shared" si="12"/>
        <v>否</v>
      </c>
      <c r="G428" s="6" t="str">
        <f t="shared" si="13"/>
        <v>项</v>
      </c>
    </row>
    <row r="429" s="4" customFormat="1" ht="35.45" customHeight="1" spans="1:7">
      <c r="A429" s="21">
        <v>2060205</v>
      </c>
      <c r="B429" s="23" t="s">
        <v>432</v>
      </c>
      <c r="C429" s="24">
        <v>0</v>
      </c>
      <c r="D429" s="24"/>
      <c r="E429" s="24"/>
      <c r="F429" s="20" t="str">
        <f t="shared" si="12"/>
        <v>否</v>
      </c>
      <c r="G429" s="6" t="str">
        <f t="shared" si="13"/>
        <v>项</v>
      </c>
    </row>
    <row r="430" s="3" customFormat="1" ht="35.45" customHeight="1" spans="1:7">
      <c r="A430" s="21">
        <v>2060206</v>
      </c>
      <c r="B430" s="23" t="s">
        <v>433</v>
      </c>
      <c r="C430" s="24">
        <v>0</v>
      </c>
      <c r="D430" s="24"/>
      <c r="E430" s="24"/>
      <c r="F430" s="22" t="str">
        <f t="shared" si="12"/>
        <v>否</v>
      </c>
      <c r="G430" s="3" t="str">
        <f t="shared" si="13"/>
        <v>项</v>
      </c>
    </row>
    <row r="431" s="4" customFormat="1" ht="35.45" customHeight="1" spans="1:7">
      <c r="A431" s="21">
        <v>2060207</v>
      </c>
      <c r="B431" s="23" t="s">
        <v>434</v>
      </c>
      <c r="C431" s="24">
        <v>0</v>
      </c>
      <c r="D431" s="24"/>
      <c r="E431" s="24"/>
      <c r="F431" s="20" t="str">
        <f t="shared" si="12"/>
        <v>否</v>
      </c>
      <c r="G431" s="6" t="str">
        <f t="shared" si="13"/>
        <v>项</v>
      </c>
    </row>
    <row r="432" s="4" customFormat="1" ht="35.45" customHeight="1" spans="1:7">
      <c r="A432" s="21">
        <v>2060208</v>
      </c>
      <c r="B432" s="23" t="s">
        <v>435</v>
      </c>
      <c r="C432" s="24">
        <v>0</v>
      </c>
      <c r="D432" s="24"/>
      <c r="E432" s="24"/>
      <c r="F432" s="20" t="str">
        <f t="shared" si="12"/>
        <v>否</v>
      </c>
      <c r="G432" s="6" t="str">
        <f t="shared" si="13"/>
        <v>项</v>
      </c>
    </row>
    <row r="433" s="4" customFormat="1" ht="35.45" customHeight="1" spans="1:7">
      <c r="A433" s="21">
        <v>2060299</v>
      </c>
      <c r="B433" s="23" t="s">
        <v>436</v>
      </c>
      <c r="C433" s="24">
        <v>0</v>
      </c>
      <c r="D433" s="24"/>
      <c r="E433" s="24"/>
      <c r="F433" s="20" t="str">
        <f t="shared" si="12"/>
        <v>否</v>
      </c>
      <c r="G433" s="6" t="str">
        <f t="shared" si="13"/>
        <v>项</v>
      </c>
    </row>
    <row r="434" s="4" customFormat="1" ht="35.45" customHeight="1" spans="1:7">
      <c r="A434" s="17">
        <v>20603</v>
      </c>
      <c r="B434" s="18" t="s">
        <v>437</v>
      </c>
      <c r="C434" s="19">
        <f>SUM(C435:C439)</f>
        <v>0</v>
      </c>
      <c r="D434" s="19"/>
      <c r="E434" s="19"/>
      <c r="F434" s="20" t="str">
        <f t="shared" si="12"/>
        <v>否</v>
      </c>
      <c r="G434" s="6" t="str">
        <f t="shared" si="13"/>
        <v>款</v>
      </c>
    </row>
    <row r="435" s="4" customFormat="1" ht="35.45" customHeight="1" spans="1:7">
      <c r="A435" s="21">
        <v>2060301</v>
      </c>
      <c r="B435" s="23" t="s">
        <v>428</v>
      </c>
      <c r="C435" s="24">
        <v>0</v>
      </c>
      <c r="D435" s="24"/>
      <c r="E435" s="24"/>
      <c r="F435" s="20" t="str">
        <f t="shared" si="12"/>
        <v>否</v>
      </c>
      <c r="G435" s="6" t="str">
        <f t="shared" si="13"/>
        <v>项</v>
      </c>
    </row>
    <row r="436" s="3" customFormat="1" ht="35.45" customHeight="1" spans="1:7">
      <c r="A436" s="21">
        <v>2060302</v>
      </c>
      <c r="B436" s="23" t="s">
        <v>438</v>
      </c>
      <c r="C436" s="24">
        <v>0</v>
      </c>
      <c r="D436" s="24"/>
      <c r="E436" s="24"/>
      <c r="F436" s="22" t="str">
        <f t="shared" si="12"/>
        <v>否</v>
      </c>
      <c r="G436" s="3" t="str">
        <f t="shared" si="13"/>
        <v>项</v>
      </c>
    </row>
    <row r="437" s="4" customFormat="1" ht="35.45" customHeight="1" spans="1:7">
      <c r="A437" s="21">
        <v>2060303</v>
      </c>
      <c r="B437" s="23" t="s">
        <v>439</v>
      </c>
      <c r="C437" s="24">
        <v>0</v>
      </c>
      <c r="D437" s="24"/>
      <c r="E437" s="24"/>
      <c r="F437" s="20" t="str">
        <f t="shared" si="12"/>
        <v>否</v>
      </c>
      <c r="G437" s="6" t="str">
        <f t="shared" si="13"/>
        <v>项</v>
      </c>
    </row>
    <row r="438" s="4" customFormat="1" ht="35.45" customHeight="1" spans="1:7">
      <c r="A438" s="21">
        <v>2060304</v>
      </c>
      <c r="B438" s="23" t="s">
        <v>440</v>
      </c>
      <c r="C438" s="24">
        <v>0</v>
      </c>
      <c r="D438" s="24"/>
      <c r="E438" s="24"/>
      <c r="F438" s="20" t="str">
        <f t="shared" si="12"/>
        <v>否</v>
      </c>
      <c r="G438" s="6" t="str">
        <f t="shared" si="13"/>
        <v>项</v>
      </c>
    </row>
    <row r="439" s="4" customFormat="1" ht="35.45" customHeight="1" spans="1:7">
      <c r="A439" s="21">
        <v>2060399</v>
      </c>
      <c r="B439" s="23" t="s">
        <v>441</v>
      </c>
      <c r="C439" s="24">
        <v>0</v>
      </c>
      <c r="D439" s="24"/>
      <c r="E439" s="24"/>
      <c r="F439" s="20" t="str">
        <f t="shared" si="12"/>
        <v>否</v>
      </c>
      <c r="G439" s="6" t="str">
        <f t="shared" si="13"/>
        <v>项</v>
      </c>
    </row>
    <row r="440" s="4" customFormat="1" ht="35.45" customHeight="1" spans="1:7">
      <c r="A440" s="17">
        <v>20604</v>
      </c>
      <c r="B440" s="18" t="s">
        <v>442</v>
      </c>
      <c r="C440" s="19">
        <f>SUM(C441:C444)</f>
        <v>0</v>
      </c>
      <c r="D440" s="19"/>
      <c r="E440" s="19"/>
      <c r="F440" s="20" t="str">
        <f t="shared" si="12"/>
        <v>否</v>
      </c>
      <c r="G440" s="6" t="str">
        <f t="shared" si="13"/>
        <v>款</v>
      </c>
    </row>
    <row r="441" s="3" customFormat="1" ht="35.45" customHeight="1" spans="1:7">
      <c r="A441" s="21">
        <v>2060401</v>
      </c>
      <c r="B441" s="23" t="s">
        <v>428</v>
      </c>
      <c r="C441" s="24">
        <v>0</v>
      </c>
      <c r="D441" s="24"/>
      <c r="E441" s="24"/>
      <c r="F441" s="22" t="str">
        <f t="shared" si="12"/>
        <v>否</v>
      </c>
      <c r="G441" s="3" t="str">
        <f t="shared" si="13"/>
        <v>项</v>
      </c>
    </row>
    <row r="442" s="4" customFormat="1" ht="35.45" customHeight="1" spans="1:7">
      <c r="A442" s="21">
        <v>2060404</v>
      </c>
      <c r="B442" s="23" t="s">
        <v>443</v>
      </c>
      <c r="C442" s="24">
        <v>0</v>
      </c>
      <c r="D442" s="24"/>
      <c r="E442" s="24"/>
      <c r="F442" s="20" t="str">
        <f t="shared" si="12"/>
        <v>否</v>
      </c>
      <c r="G442" s="6" t="str">
        <f t="shared" si="13"/>
        <v>项</v>
      </c>
    </row>
    <row r="443" s="4" customFormat="1" ht="35.45" customHeight="1" spans="1:7">
      <c r="A443" s="21">
        <v>2060405</v>
      </c>
      <c r="B443" s="23" t="s">
        <v>444</v>
      </c>
      <c r="C443" s="24">
        <v>0</v>
      </c>
      <c r="D443" s="24"/>
      <c r="E443" s="24"/>
      <c r="F443" s="20" t="str">
        <f t="shared" si="12"/>
        <v>否</v>
      </c>
      <c r="G443" s="6" t="str">
        <f t="shared" si="13"/>
        <v>项</v>
      </c>
    </row>
    <row r="444" s="4" customFormat="1" ht="35.45" customHeight="1" spans="1:7">
      <c r="A444" s="21">
        <v>2060499</v>
      </c>
      <c r="B444" s="23" t="s">
        <v>445</v>
      </c>
      <c r="C444" s="24">
        <v>0</v>
      </c>
      <c r="D444" s="24"/>
      <c r="E444" s="24"/>
      <c r="F444" s="20" t="str">
        <f t="shared" si="12"/>
        <v>否</v>
      </c>
      <c r="G444" s="6" t="str">
        <f t="shared" si="13"/>
        <v>项</v>
      </c>
    </row>
    <row r="445" s="4" customFormat="1" ht="35.45" customHeight="1" spans="1:7">
      <c r="A445" s="17">
        <v>20605</v>
      </c>
      <c r="B445" s="18" t="s">
        <v>446</v>
      </c>
      <c r="C445" s="19">
        <f>SUM(C446:C449)</f>
        <v>0</v>
      </c>
      <c r="D445" s="19"/>
      <c r="E445" s="19"/>
      <c r="F445" s="20" t="str">
        <f t="shared" si="12"/>
        <v>否</v>
      </c>
      <c r="G445" s="6" t="str">
        <f t="shared" si="13"/>
        <v>款</v>
      </c>
    </row>
    <row r="446" s="3" customFormat="1" ht="35.45" customHeight="1" spans="1:7">
      <c r="A446" s="21">
        <v>2060501</v>
      </c>
      <c r="B446" s="23" t="s">
        <v>428</v>
      </c>
      <c r="C446" s="24">
        <v>0</v>
      </c>
      <c r="D446" s="24"/>
      <c r="E446" s="24"/>
      <c r="F446" s="22" t="str">
        <f t="shared" si="12"/>
        <v>否</v>
      </c>
      <c r="G446" s="3" t="str">
        <f t="shared" si="13"/>
        <v>项</v>
      </c>
    </row>
    <row r="447" s="4" customFormat="1" ht="35.45" customHeight="1" spans="1:7">
      <c r="A447" s="21">
        <v>2060502</v>
      </c>
      <c r="B447" s="23" t="s">
        <v>447</v>
      </c>
      <c r="C447" s="24">
        <v>0</v>
      </c>
      <c r="D447" s="24"/>
      <c r="E447" s="24"/>
      <c r="F447" s="20" t="str">
        <f t="shared" si="12"/>
        <v>否</v>
      </c>
      <c r="G447" s="6" t="str">
        <f t="shared" si="13"/>
        <v>项</v>
      </c>
    </row>
    <row r="448" s="4" customFormat="1" ht="35.45" customHeight="1" spans="1:7">
      <c r="A448" s="21">
        <v>2060503</v>
      </c>
      <c r="B448" s="23" t="s">
        <v>448</v>
      </c>
      <c r="C448" s="24">
        <v>0</v>
      </c>
      <c r="D448" s="24"/>
      <c r="E448" s="24"/>
      <c r="F448" s="20" t="str">
        <f t="shared" si="12"/>
        <v>否</v>
      </c>
      <c r="G448" s="6" t="str">
        <f t="shared" si="13"/>
        <v>项</v>
      </c>
    </row>
    <row r="449" s="4" customFormat="1" ht="35.45" customHeight="1" spans="1:7">
      <c r="A449" s="21">
        <v>2060599</v>
      </c>
      <c r="B449" s="23" t="s">
        <v>449</v>
      </c>
      <c r="C449" s="24">
        <v>0</v>
      </c>
      <c r="D449" s="24"/>
      <c r="E449" s="24"/>
      <c r="F449" s="20" t="str">
        <f t="shared" si="12"/>
        <v>否</v>
      </c>
      <c r="G449" s="6" t="str">
        <f t="shared" si="13"/>
        <v>项</v>
      </c>
    </row>
    <row r="450" s="4" customFormat="1" ht="35.45" customHeight="1" spans="1:7">
      <c r="A450" s="17">
        <v>20606</v>
      </c>
      <c r="B450" s="18" t="s">
        <v>450</v>
      </c>
      <c r="C450" s="19">
        <f>SUM(C451:C454)</f>
        <v>0</v>
      </c>
      <c r="D450" s="19"/>
      <c r="E450" s="19"/>
      <c r="F450" s="20" t="str">
        <f t="shared" si="12"/>
        <v>否</v>
      </c>
      <c r="G450" s="6" t="str">
        <f t="shared" si="13"/>
        <v>款</v>
      </c>
    </row>
    <row r="451" s="3" customFormat="1" ht="35.45" customHeight="1" spans="1:7">
      <c r="A451" s="21">
        <v>2060601</v>
      </c>
      <c r="B451" s="23" t="s">
        <v>451</v>
      </c>
      <c r="C451" s="24">
        <v>0</v>
      </c>
      <c r="D451" s="24"/>
      <c r="E451" s="24"/>
      <c r="F451" s="22" t="str">
        <f t="shared" si="12"/>
        <v>否</v>
      </c>
      <c r="G451" s="3" t="str">
        <f t="shared" si="13"/>
        <v>项</v>
      </c>
    </row>
    <row r="452" s="4" customFormat="1" ht="35.45" customHeight="1" spans="1:7">
      <c r="A452" s="21">
        <v>2060602</v>
      </c>
      <c r="B452" s="23" t="s">
        <v>452</v>
      </c>
      <c r="C452" s="24">
        <v>0</v>
      </c>
      <c r="D452" s="24"/>
      <c r="E452" s="24"/>
      <c r="F452" s="20" t="str">
        <f t="shared" ref="F452:F515" si="14">IF(LEN(A452)=3,"是",IF(B452&lt;&gt;"",IF(SUM(C452:C452)&lt;&gt;0,"是","否"),"是"))</f>
        <v>否</v>
      </c>
      <c r="G452" s="6" t="str">
        <f t="shared" ref="G452:G515" si="15">IF(LEN(A452)=3,"类",IF(LEN(A452)=5,"款","项"))</f>
        <v>项</v>
      </c>
    </row>
    <row r="453" s="4" customFormat="1" ht="35.45" customHeight="1" spans="1:7">
      <c r="A453" s="21">
        <v>2060603</v>
      </c>
      <c r="B453" s="23" t="s">
        <v>453</v>
      </c>
      <c r="C453" s="24">
        <v>0</v>
      </c>
      <c r="D453" s="24"/>
      <c r="E453" s="24"/>
      <c r="F453" s="20" t="str">
        <f t="shared" si="14"/>
        <v>否</v>
      </c>
      <c r="G453" s="6" t="str">
        <f t="shared" si="15"/>
        <v>项</v>
      </c>
    </row>
    <row r="454" s="4" customFormat="1" ht="35.45" customHeight="1" spans="1:7">
      <c r="A454" s="21">
        <v>2060699</v>
      </c>
      <c r="B454" s="23" t="s">
        <v>454</v>
      </c>
      <c r="C454" s="24">
        <v>0</v>
      </c>
      <c r="D454" s="24"/>
      <c r="E454" s="24"/>
      <c r="F454" s="20" t="str">
        <f t="shared" si="14"/>
        <v>否</v>
      </c>
      <c r="G454" s="6" t="str">
        <f t="shared" si="15"/>
        <v>项</v>
      </c>
    </row>
    <row r="455" s="4" customFormat="1" ht="35.45" customHeight="1" spans="1:7">
      <c r="A455" s="17">
        <v>20607</v>
      </c>
      <c r="B455" s="18" t="s">
        <v>455</v>
      </c>
      <c r="C455" s="19">
        <f>SUM(C456:C461)</f>
        <v>0</v>
      </c>
      <c r="D455" s="19"/>
      <c r="E455" s="19"/>
      <c r="F455" s="20" t="str">
        <f t="shared" si="14"/>
        <v>否</v>
      </c>
      <c r="G455" s="6" t="str">
        <f t="shared" si="15"/>
        <v>款</v>
      </c>
    </row>
    <row r="456" s="4" customFormat="1" ht="35.45" customHeight="1" spans="1:7">
      <c r="A456" s="21">
        <v>2060701</v>
      </c>
      <c r="B456" s="23" t="s">
        <v>428</v>
      </c>
      <c r="C456" s="24">
        <v>0</v>
      </c>
      <c r="D456" s="24"/>
      <c r="E456" s="24"/>
      <c r="F456" s="20" t="str">
        <f t="shared" si="14"/>
        <v>否</v>
      </c>
      <c r="G456" s="6" t="str">
        <f t="shared" si="15"/>
        <v>项</v>
      </c>
    </row>
    <row r="457" s="4" customFormat="1" ht="35.45" customHeight="1" spans="1:7">
      <c r="A457" s="21">
        <v>2060702</v>
      </c>
      <c r="B457" s="23" t="s">
        <v>456</v>
      </c>
      <c r="C457" s="24">
        <v>0</v>
      </c>
      <c r="D457" s="24"/>
      <c r="E457" s="24"/>
      <c r="F457" s="20" t="str">
        <f t="shared" si="14"/>
        <v>否</v>
      </c>
      <c r="G457" s="6" t="str">
        <f t="shared" si="15"/>
        <v>项</v>
      </c>
    </row>
    <row r="458" s="3" customFormat="1" ht="35.45" customHeight="1" spans="1:7">
      <c r="A458" s="21">
        <v>2060703</v>
      </c>
      <c r="B458" s="23" t="s">
        <v>457</v>
      </c>
      <c r="C458" s="24">
        <v>0</v>
      </c>
      <c r="D458" s="24"/>
      <c r="E458" s="24"/>
      <c r="F458" s="22" t="str">
        <f t="shared" si="14"/>
        <v>否</v>
      </c>
      <c r="G458" s="3" t="str">
        <f t="shared" si="15"/>
        <v>项</v>
      </c>
    </row>
    <row r="459" s="4" customFormat="1" ht="35.45" customHeight="1" spans="1:7">
      <c r="A459" s="21">
        <v>2060704</v>
      </c>
      <c r="B459" s="23" t="s">
        <v>458</v>
      </c>
      <c r="C459" s="24">
        <v>0</v>
      </c>
      <c r="D459" s="24"/>
      <c r="E459" s="24"/>
      <c r="F459" s="20" t="str">
        <f t="shared" si="14"/>
        <v>否</v>
      </c>
      <c r="G459" s="6" t="str">
        <f t="shared" si="15"/>
        <v>项</v>
      </c>
    </row>
    <row r="460" s="4" customFormat="1" ht="35.45" customHeight="1" spans="1:7">
      <c r="A460" s="21">
        <v>2060705</v>
      </c>
      <c r="B460" s="23" t="s">
        <v>459</v>
      </c>
      <c r="C460" s="24">
        <v>0</v>
      </c>
      <c r="D460" s="24"/>
      <c r="E460" s="24"/>
      <c r="F460" s="20" t="str">
        <f t="shared" si="14"/>
        <v>否</v>
      </c>
      <c r="G460" s="6" t="str">
        <f t="shared" si="15"/>
        <v>项</v>
      </c>
    </row>
    <row r="461" s="4" customFormat="1" ht="35.45" customHeight="1" spans="1:7">
      <c r="A461" s="21">
        <v>2060799</v>
      </c>
      <c r="B461" s="23" t="s">
        <v>460</v>
      </c>
      <c r="C461" s="24">
        <v>0</v>
      </c>
      <c r="D461" s="24"/>
      <c r="E461" s="24"/>
      <c r="F461" s="20" t="str">
        <f t="shared" si="14"/>
        <v>否</v>
      </c>
      <c r="G461" s="6" t="str">
        <f t="shared" si="15"/>
        <v>项</v>
      </c>
    </row>
    <row r="462" s="3" customFormat="1" ht="35.45" customHeight="1" spans="1:7">
      <c r="A462" s="17">
        <v>20608</v>
      </c>
      <c r="B462" s="18" t="s">
        <v>461</v>
      </c>
      <c r="C462" s="19">
        <f>SUM(C463:C465)</f>
        <v>0</v>
      </c>
      <c r="D462" s="19"/>
      <c r="E462" s="19"/>
      <c r="F462" s="22" t="str">
        <f t="shared" si="14"/>
        <v>否</v>
      </c>
      <c r="G462" s="3" t="str">
        <f t="shared" si="15"/>
        <v>款</v>
      </c>
    </row>
    <row r="463" s="4" customFormat="1" ht="35.45" customHeight="1" spans="1:7">
      <c r="A463" s="21">
        <v>2060801</v>
      </c>
      <c r="B463" s="23" t="s">
        <v>462</v>
      </c>
      <c r="C463" s="24">
        <v>0</v>
      </c>
      <c r="D463" s="24"/>
      <c r="E463" s="24"/>
      <c r="F463" s="20" t="str">
        <f t="shared" si="14"/>
        <v>否</v>
      </c>
      <c r="G463" s="6" t="str">
        <f t="shared" si="15"/>
        <v>项</v>
      </c>
    </row>
    <row r="464" s="4" customFormat="1" ht="35.45" customHeight="1" spans="1:7">
      <c r="A464" s="21">
        <v>2060802</v>
      </c>
      <c r="B464" s="23" t="s">
        <v>463</v>
      </c>
      <c r="C464" s="24">
        <v>0</v>
      </c>
      <c r="D464" s="24"/>
      <c r="E464" s="24"/>
      <c r="F464" s="20" t="str">
        <f t="shared" si="14"/>
        <v>否</v>
      </c>
      <c r="G464" s="6" t="str">
        <f t="shared" si="15"/>
        <v>项</v>
      </c>
    </row>
    <row r="465" s="4" customFormat="1" ht="35.45" customHeight="1" spans="1:7">
      <c r="A465" s="21">
        <v>2060899</v>
      </c>
      <c r="B465" s="23" t="s">
        <v>464</v>
      </c>
      <c r="C465" s="24">
        <v>0</v>
      </c>
      <c r="D465" s="24"/>
      <c r="E465" s="24"/>
      <c r="F465" s="20" t="str">
        <f t="shared" si="14"/>
        <v>否</v>
      </c>
      <c r="G465" s="6" t="str">
        <f t="shared" si="15"/>
        <v>项</v>
      </c>
    </row>
    <row r="466" s="3" customFormat="1" ht="35.45" customHeight="1" spans="1:7">
      <c r="A466" s="17">
        <v>20609</v>
      </c>
      <c r="B466" s="18" t="s">
        <v>465</v>
      </c>
      <c r="C466" s="19">
        <f>SUM(C467:C469)</f>
        <v>0</v>
      </c>
      <c r="D466" s="19"/>
      <c r="E466" s="19"/>
      <c r="F466" s="22" t="str">
        <f t="shared" si="14"/>
        <v>否</v>
      </c>
      <c r="G466" s="3" t="str">
        <f t="shared" si="15"/>
        <v>款</v>
      </c>
    </row>
    <row r="467" s="4" customFormat="1" ht="35.45" customHeight="1" spans="1:7">
      <c r="A467" s="21">
        <v>2060901</v>
      </c>
      <c r="B467" s="23" t="s">
        <v>466</v>
      </c>
      <c r="C467" s="24">
        <v>0</v>
      </c>
      <c r="D467" s="24"/>
      <c r="E467" s="24"/>
      <c r="F467" s="20" t="str">
        <f t="shared" si="14"/>
        <v>否</v>
      </c>
      <c r="G467" s="6" t="str">
        <f t="shared" si="15"/>
        <v>项</v>
      </c>
    </row>
    <row r="468" s="4" customFormat="1" ht="35.45" customHeight="1" spans="1:7">
      <c r="A468" s="21">
        <v>2060902</v>
      </c>
      <c r="B468" s="23" t="s">
        <v>467</v>
      </c>
      <c r="C468" s="24">
        <v>0</v>
      </c>
      <c r="D468" s="24"/>
      <c r="E468" s="24"/>
      <c r="F468" s="20" t="str">
        <f t="shared" si="14"/>
        <v>否</v>
      </c>
      <c r="G468" s="6" t="str">
        <f t="shared" si="15"/>
        <v>项</v>
      </c>
    </row>
    <row r="469" s="4" customFormat="1" ht="35.45" customHeight="1" spans="1:7">
      <c r="A469" s="21">
        <v>2060999</v>
      </c>
      <c r="B469" s="23" t="s">
        <v>468</v>
      </c>
      <c r="C469" s="24">
        <v>0</v>
      </c>
      <c r="D469" s="24"/>
      <c r="E469" s="24"/>
      <c r="F469" s="20" t="str">
        <f t="shared" si="14"/>
        <v>否</v>
      </c>
      <c r="G469" s="6" t="str">
        <f t="shared" si="15"/>
        <v>项</v>
      </c>
    </row>
    <row r="470" s="4" customFormat="1" ht="35.45" customHeight="1" spans="1:7">
      <c r="A470" s="17">
        <v>20699</v>
      </c>
      <c r="B470" s="18" t="s">
        <v>469</v>
      </c>
      <c r="C470" s="19">
        <f>SUM(C471:C474)</f>
        <v>0</v>
      </c>
      <c r="D470" s="19"/>
      <c r="E470" s="19"/>
      <c r="F470" s="20" t="str">
        <f t="shared" si="14"/>
        <v>否</v>
      </c>
      <c r="G470" s="6" t="str">
        <f t="shared" si="15"/>
        <v>款</v>
      </c>
    </row>
    <row r="471" ht="35.45" customHeight="1" spans="1:7">
      <c r="A471" s="21">
        <v>2069901</v>
      </c>
      <c r="B471" s="23" t="s">
        <v>470</v>
      </c>
      <c r="C471" s="24">
        <v>0</v>
      </c>
      <c r="D471" s="24"/>
      <c r="E471" s="24"/>
      <c r="F471" s="20" t="str">
        <f t="shared" si="14"/>
        <v>否</v>
      </c>
      <c r="G471" s="6" t="str">
        <f t="shared" si="15"/>
        <v>项</v>
      </c>
    </row>
    <row r="472" s="3" customFormat="1" ht="35.45" customHeight="1" spans="1:7">
      <c r="A472" s="21">
        <v>2069902</v>
      </c>
      <c r="B472" s="23" t="s">
        <v>471</v>
      </c>
      <c r="C472" s="24">
        <v>0</v>
      </c>
      <c r="D472" s="24"/>
      <c r="E472" s="24"/>
      <c r="F472" s="22" t="str">
        <f t="shared" si="14"/>
        <v>否</v>
      </c>
      <c r="G472" s="3" t="str">
        <f t="shared" si="15"/>
        <v>项</v>
      </c>
    </row>
    <row r="473" s="4" customFormat="1" ht="35.45" customHeight="1" spans="1:7">
      <c r="A473" s="21">
        <v>2069903</v>
      </c>
      <c r="B473" s="23" t="s">
        <v>472</v>
      </c>
      <c r="C473" s="24">
        <v>0</v>
      </c>
      <c r="D473" s="24"/>
      <c r="E473" s="24"/>
      <c r="F473" s="20" t="str">
        <f t="shared" si="14"/>
        <v>否</v>
      </c>
      <c r="G473" s="6" t="str">
        <f t="shared" si="15"/>
        <v>项</v>
      </c>
    </row>
    <row r="474" s="4" customFormat="1" ht="35.45" customHeight="1" spans="1:7">
      <c r="A474" s="21">
        <v>2069999</v>
      </c>
      <c r="B474" s="23" t="s">
        <v>473</v>
      </c>
      <c r="C474" s="24">
        <v>0</v>
      </c>
      <c r="D474" s="24"/>
      <c r="E474" s="24"/>
      <c r="F474" s="20" t="str">
        <f t="shared" si="14"/>
        <v>否</v>
      </c>
      <c r="G474" s="6" t="str">
        <f t="shared" si="15"/>
        <v>项</v>
      </c>
    </row>
    <row r="475" s="4" customFormat="1" ht="35.45" customHeight="1" spans="1:7">
      <c r="A475" s="17">
        <v>207</v>
      </c>
      <c r="B475" s="18" t="s">
        <v>98</v>
      </c>
      <c r="C475" s="19">
        <f>SUM(C476,C492,C500,C511,C520,C530)</f>
        <v>0</v>
      </c>
      <c r="D475" s="19"/>
      <c r="E475" s="19"/>
      <c r="F475" s="20" t="str">
        <f t="shared" si="14"/>
        <v>是</v>
      </c>
      <c r="G475" s="6" t="str">
        <f t="shared" si="15"/>
        <v>类</v>
      </c>
    </row>
    <row r="476" s="4" customFormat="1" ht="35.45" customHeight="1" spans="1:7">
      <c r="A476" s="17">
        <v>20701</v>
      </c>
      <c r="B476" s="18" t="s">
        <v>474</v>
      </c>
      <c r="C476" s="19">
        <f>SUM(C477:C491)</f>
        <v>0</v>
      </c>
      <c r="D476" s="19"/>
      <c r="E476" s="19"/>
      <c r="F476" s="20" t="str">
        <f t="shared" si="14"/>
        <v>否</v>
      </c>
      <c r="G476" s="6" t="str">
        <f t="shared" si="15"/>
        <v>款</v>
      </c>
    </row>
    <row r="477" s="4" customFormat="1" ht="35.45" customHeight="1" spans="1:7">
      <c r="A477" s="21">
        <v>2070101</v>
      </c>
      <c r="B477" s="23" t="s">
        <v>163</v>
      </c>
      <c r="C477" s="24">
        <v>0</v>
      </c>
      <c r="D477" s="24"/>
      <c r="E477" s="24"/>
      <c r="F477" s="20" t="str">
        <f t="shared" si="14"/>
        <v>否</v>
      </c>
      <c r="G477" s="6" t="str">
        <f t="shared" si="15"/>
        <v>项</v>
      </c>
    </row>
    <row r="478" s="4" customFormat="1" ht="35.45" customHeight="1" spans="1:7">
      <c r="A478" s="21">
        <v>2070102</v>
      </c>
      <c r="B478" s="23" t="s">
        <v>164</v>
      </c>
      <c r="C478" s="24">
        <v>0</v>
      </c>
      <c r="D478" s="24"/>
      <c r="E478" s="24"/>
      <c r="F478" s="20" t="str">
        <f t="shared" si="14"/>
        <v>否</v>
      </c>
      <c r="G478" s="6" t="str">
        <f t="shared" si="15"/>
        <v>项</v>
      </c>
    </row>
    <row r="479" s="4" customFormat="1" ht="35.45" customHeight="1" spans="1:7">
      <c r="A479" s="21">
        <v>2070103</v>
      </c>
      <c r="B479" s="23" t="s">
        <v>165</v>
      </c>
      <c r="C479" s="24">
        <v>0</v>
      </c>
      <c r="D479" s="24"/>
      <c r="E479" s="24"/>
      <c r="F479" s="20" t="str">
        <f t="shared" si="14"/>
        <v>否</v>
      </c>
      <c r="G479" s="6" t="str">
        <f t="shared" si="15"/>
        <v>项</v>
      </c>
    </row>
    <row r="480" s="4" customFormat="1" ht="35.45" customHeight="1" spans="1:7">
      <c r="A480" s="21">
        <v>2070104</v>
      </c>
      <c r="B480" s="23" t="s">
        <v>475</v>
      </c>
      <c r="C480" s="24">
        <v>0</v>
      </c>
      <c r="D480" s="24"/>
      <c r="E480" s="24"/>
      <c r="F480" s="20" t="str">
        <f t="shared" si="14"/>
        <v>否</v>
      </c>
      <c r="G480" s="6" t="str">
        <f t="shared" si="15"/>
        <v>项</v>
      </c>
    </row>
    <row r="481" s="4" customFormat="1" ht="35.45" customHeight="1" spans="1:7">
      <c r="A481" s="21">
        <v>2070105</v>
      </c>
      <c r="B481" s="23" t="s">
        <v>476</v>
      </c>
      <c r="C481" s="24">
        <v>0</v>
      </c>
      <c r="D481" s="24"/>
      <c r="E481" s="24"/>
      <c r="F481" s="20" t="str">
        <f t="shared" si="14"/>
        <v>否</v>
      </c>
      <c r="G481" s="6" t="str">
        <f t="shared" si="15"/>
        <v>项</v>
      </c>
    </row>
    <row r="482" s="4" customFormat="1" ht="35.45" customHeight="1" spans="1:7">
      <c r="A482" s="21">
        <v>2070106</v>
      </c>
      <c r="B482" s="23" t="s">
        <v>477</v>
      </c>
      <c r="C482" s="24">
        <v>0</v>
      </c>
      <c r="D482" s="24"/>
      <c r="E482" s="24"/>
      <c r="F482" s="20" t="str">
        <f t="shared" si="14"/>
        <v>否</v>
      </c>
      <c r="G482" s="6" t="str">
        <f t="shared" si="15"/>
        <v>项</v>
      </c>
    </row>
    <row r="483" s="4" customFormat="1" ht="35.45" customHeight="1" spans="1:7">
      <c r="A483" s="21">
        <v>2070107</v>
      </c>
      <c r="B483" s="23" t="s">
        <v>478</v>
      </c>
      <c r="C483" s="24">
        <v>0</v>
      </c>
      <c r="D483" s="24"/>
      <c r="E483" s="24"/>
      <c r="F483" s="20" t="str">
        <f t="shared" si="14"/>
        <v>否</v>
      </c>
      <c r="G483" s="6" t="str">
        <f t="shared" si="15"/>
        <v>项</v>
      </c>
    </row>
    <row r="484" s="4" customFormat="1" ht="35.45" customHeight="1" spans="1:7">
      <c r="A484" s="21">
        <v>2070108</v>
      </c>
      <c r="B484" s="23" t="s">
        <v>479</v>
      </c>
      <c r="C484" s="24">
        <v>0</v>
      </c>
      <c r="D484" s="24"/>
      <c r="E484" s="24"/>
      <c r="F484" s="20" t="str">
        <f t="shared" si="14"/>
        <v>否</v>
      </c>
      <c r="G484" s="6" t="str">
        <f t="shared" si="15"/>
        <v>项</v>
      </c>
    </row>
    <row r="485" s="4" customFormat="1" ht="35.45" customHeight="1" spans="1:7">
      <c r="A485" s="21">
        <v>2070109</v>
      </c>
      <c r="B485" s="23" t="s">
        <v>480</v>
      </c>
      <c r="C485" s="24">
        <v>0</v>
      </c>
      <c r="D485" s="24"/>
      <c r="E485" s="24"/>
      <c r="F485" s="20" t="str">
        <f t="shared" si="14"/>
        <v>否</v>
      </c>
      <c r="G485" s="6" t="str">
        <f t="shared" si="15"/>
        <v>项</v>
      </c>
    </row>
    <row r="486" s="4" customFormat="1" ht="35.45" customHeight="1" spans="1:7">
      <c r="A486" s="21">
        <v>2070110</v>
      </c>
      <c r="B486" s="23" t="s">
        <v>481</v>
      </c>
      <c r="C486" s="24">
        <v>0</v>
      </c>
      <c r="D486" s="24"/>
      <c r="E486" s="24"/>
      <c r="F486" s="20" t="str">
        <f t="shared" si="14"/>
        <v>否</v>
      </c>
      <c r="G486" s="6" t="str">
        <f t="shared" si="15"/>
        <v>项</v>
      </c>
    </row>
    <row r="487" s="4" customFormat="1" ht="35.45" customHeight="1" spans="1:7">
      <c r="A487" s="21">
        <v>2070111</v>
      </c>
      <c r="B487" s="23" t="s">
        <v>482</v>
      </c>
      <c r="C487" s="24">
        <v>0</v>
      </c>
      <c r="D487" s="24"/>
      <c r="E487" s="24"/>
      <c r="F487" s="20" t="str">
        <f t="shared" si="14"/>
        <v>否</v>
      </c>
      <c r="G487" s="6" t="str">
        <f t="shared" si="15"/>
        <v>项</v>
      </c>
    </row>
    <row r="488" s="3" customFormat="1" ht="35.45" customHeight="1" spans="1:7">
      <c r="A488" s="21">
        <v>2070112</v>
      </c>
      <c r="B488" s="23" t="s">
        <v>483</v>
      </c>
      <c r="C488" s="24">
        <v>0</v>
      </c>
      <c r="D488" s="24"/>
      <c r="E488" s="24"/>
      <c r="F488" s="22" t="str">
        <f t="shared" si="14"/>
        <v>否</v>
      </c>
      <c r="G488" s="3" t="str">
        <f t="shared" si="15"/>
        <v>项</v>
      </c>
    </row>
    <row r="489" s="4" customFormat="1" ht="35.45" customHeight="1" spans="1:7">
      <c r="A489" s="21">
        <v>2070113</v>
      </c>
      <c r="B489" s="23" t="s">
        <v>484</v>
      </c>
      <c r="C489" s="24">
        <v>0</v>
      </c>
      <c r="D489" s="24"/>
      <c r="E489" s="24"/>
      <c r="F489" s="20" t="str">
        <f t="shared" si="14"/>
        <v>否</v>
      </c>
      <c r="G489" s="6" t="str">
        <f t="shared" si="15"/>
        <v>项</v>
      </c>
    </row>
    <row r="490" s="4" customFormat="1" ht="35.45" customHeight="1" spans="1:7">
      <c r="A490" s="21">
        <v>2070114</v>
      </c>
      <c r="B490" s="23" t="s">
        <v>485</v>
      </c>
      <c r="C490" s="24">
        <v>0</v>
      </c>
      <c r="D490" s="24"/>
      <c r="E490" s="24"/>
      <c r="F490" s="20" t="str">
        <f t="shared" si="14"/>
        <v>否</v>
      </c>
      <c r="G490" s="6" t="str">
        <f t="shared" si="15"/>
        <v>项</v>
      </c>
    </row>
    <row r="491" s="4" customFormat="1" ht="35.45" customHeight="1" spans="1:7">
      <c r="A491" s="21">
        <v>2070199</v>
      </c>
      <c r="B491" s="23" t="s">
        <v>486</v>
      </c>
      <c r="C491" s="24">
        <v>0</v>
      </c>
      <c r="D491" s="24"/>
      <c r="E491" s="24"/>
      <c r="F491" s="20" t="str">
        <f t="shared" si="14"/>
        <v>否</v>
      </c>
      <c r="G491" s="6" t="str">
        <f t="shared" si="15"/>
        <v>项</v>
      </c>
    </row>
    <row r="492" s="4" customFormat="1" ht="35.45" customHeight="1" spans="1:7">
      <c r="A492" s="17">
        <v>20702</v>
      </c>
      <c r="B492" s="18" t="s">
        <v>487</v>
      </c>
      <c r="C492" s="19">
        <f>SUM(C493:C499)</f>
        <v>0</v>
      </c>
      <c r="D492" s="19"/>
      <c r="E492" s="19"/>
      <c r="F492" s="20" t="str">
        <f t="shared" si="14"/>
        <v>否</v>
      </c>
      <c r="G492" s="6" t="str">
        <f t="shared" si="15"/>
        <v>款</v>
      </c>
    </row>
    <row r="493" s="4" customFormat="1" ht="35.45" customHeight="1" spans="1:7">
      <c r="A493" s="21">
        <v>2070201</v>
      </c>
      <c r="B493" s="23" t="s">
        <v>163</v>
      </c>
      <c r="C493" s="24">
        <v>0</v>
      </c>
      <c r="D493" s="24"/>
      <c r="E493" s="24"/>
      <c r="F493" s="20" t="str">
        <f t="shared" si="14"/>
        <v>否</v>
      </c>
      <c r="G493" s="6" t="str">
        <f t="shared" si="15"/>
        <v>项</v>
      </c>
    </row>
    <row r="494" s="4" customFormat="1" ht="35.45" customHeight="1" spans="1:7">
      <c r="A494" s="21">
        <v>2070202</v>
      </c>
      <c r="B494" s="23" t="s">
        <v>164</v>
      </c>
      <c r="C494" s="24">
        <v>0</v>
      </c>
      <c r="D494" s="24"/>
      <c r="E494" s="24"/>
      <c r="F494" s="20" t="str">
        <f t="shared" si="14"/>
        <v>否</v>
      </c>
      <c r="G494" s="6" t="str">
        <f t="shared" si="15"/>
        <v>项</v>
      </c>
    </row>
    <row r="495" s="4" customFormat="1" ht="35.45" customHeight="1" spans="1:7">
      <c r="A495" s="21">
        <v>2070203</v>
      </c>
      <c r="B495" s="23" t="s">
        <v>165</v>
      </c>
      <c r="C495" s="24">
        <v>0</v>
      </c>
      <c r="D495" s="24"/>
      <c r="E495" s="24"/>
      <c r="F495" s="20" t="str">
        <f t="shared" si="14"/>
        <v>否</v>
      </c>
      <c r="G495" s="6" t="str">
        <f t="shared" si="15"/>
        <v>项</v>
      </c>
    </row>
    <row r="496" s="3" customFormat="1" ht="35.45" customHeight="1" spans="1:7">
      <c r="A496" s="21">
        <v>2070204</v>
      </c>
      <c r="B496" s="23" t="s">
        <v>488</v>
      </c>
      <c r="C496" s="24">
        <v>0</v>
      </c>
      <c r="D496" s="24"/>
      <c r="E496" s="24"/>
      <c r="F496" s="22" t="str">
        <f t="shared" si="14"/>
        <v>否</v>
      </c>
      <c r="G496" s="3" t="str">
        <f t="shared" si="15"/>
        <v>项</v>
      </c>
    </row>
    <row r="497" s="4" customFormat="1" ht="35.45" customHeight="1" spans="1:7">
      <c r="A497" s="21">
        <v>2070205</v>
      </c>
      <c r="B497" s="23" t="s">
        <v>489</v>
      </c>
      <c r="C497" s="24">
        <v>0</v>
      </c>
      <c r="D497" s="24"/>
      <c r="E497" s="24"/>
      <c r="F497" s="20" t="str">
        <f t="shared" si="14"/>
        <v>否</v>
      </c>
      <c r="G497" s="6" t="str">
        <f t="shared" si="15"/>
        <v>项</v>
      </c>
    </row>
    <row r="498" s="4" customFormat="1" ht="35.45" customHeight="1" spans="1:7">
      <c r="A498" s="21">
        <v>2070206</v>
      </c>
      <c r="B498" s="23" t="s">
        <v>490</v>
      </c>
      <c r="C498" s="24">
        <v>0</v>
      </c>
      <c r="D498" s="24"/>
      <c r="E498" s="24"/>
      <c r="F498" s="20" t="str">
        <f t="shared" si="14"/>
        <v>否</v>
      </c>
      <c r="G498" s="6" t="str">
        <f t="shared" si="15"/>
        <v>项</v>
      </c>
    </row>
    <row r="499" s="4" customFormat="1" ht="35.45" customHeight="1" spans="1:7">
      <c r="A499" s="21">
        <v>2070299</v>
      </c>
      <c r="B499" s="23" t="s">
        <v>491</v>
      </c>
      <c r="C499" s="24">
        <v>0</v>
      </c>
      <c r="D499" s="24"/>
      <c r="E499" s="24"/>
      <c r="F499" s="20" t="str">
        <f t="shared" si="14"/>
        <v>否</v>
      </c>
      <c r="G499" s="6" t="str">
        <f t="shared" si="15"/>
        <v>项</v>
      </c>
    </row>
    <row r="500" s="4" customFormat="1" ht="35.45" customHeight="1" spans="1:7">
      <c r="A500" s="17">
        <v>20703</v>
      </c>
      <c r="B500" s="18" t="s">
        <v>492</v>
      </c>
      <c r="C500" s="19">
        <f>SUM(C501:C510)</f>
        <v>0</v>
      </c>
      <c r="D500" s="19"/>
      <c r="E500" s="19"/>
      <c r="F500" s="20" t="str">
        <f t="shared" si="14"/>
        <v>否</v>
      </c>
      <c r="G500" s="6" t="str">
        <f t="shared" si="15"/>
        <v>款</v>
      </c>
    </row>
    <row r="501" s="4" customFormat="1" ht="35.45" customHeight="1" spans="1:7">
      <c r="A501" s="21">
        <v>2070301</v>
      </c>
      <c r="B501" s="23" t="s">
        <v>163</v>
      </c>
      <c r="C501" s="24">
        <v>0</v>
      </c>
      <c r="D501" s="24"/>
      <c r="E501" s="24"/>
      <c r="F501" s="20" t="str">
        <f t="shared" si="14"/>
        <v>否</v>
      </c>
      <c r="G501" s="6" t="str">
        <f t="shared" si="15"/>
        <v>项</v>
      </c>
    </row>
    <row r="502" s="4" customFormat="1" ht="35.45" customHeight="1" spans="1:7">
      <c r="A502" s="21">
        <v>2070302</v>
      </c>
      <c r="B502" s="23" t="s">
        <v>164</v>
      </c>
      <c r="C502" s="24">
        <v>0</v>
      </c>
      <c r="D502" s="24"/>
      <c r="E502" s="24"/>
      <c r="F502" s="20" t="str">
        <f t="shared" si="14"/>
        <v>否</v>
      </c>
      <c r="G502" s="6" t="str">
        <f t="shared" si="15"/>
        <v>项</v>
      </c>
    </row>
    <row r="503" s="4" customFormat="1" ht="35.45" customHeight="1" spans="1:7">
      <c r="A503" s="21">
        <v>2070303</v>
      </c>
      <c r="B503" s="23" t="s">
        <v>165</v>
      </c>
      <c r="C503" s="24">
        <v>0</v>
      </c>
      <c r="D503" s="24"/>
      <c r="E503" s="24"/>
      <c r="F503" s="20" t="str">
        <f t="shared" si="14"/>
        <v>否</v>
      </c>
      <c r="G503" s="6" t="str">
        <f t="shared" si="15"/>
        <v>项</v>
      </c>
    </row>
    <row r="504" s="4" customFormat="1" ht="35.45" customHeight="1" spans="1:7">
      <c r="A504" s="21">
        <v>2070304</v>
      </c>
      <c r="B504" s="23" t="s">
        <v>493</v>
      </c>
      <c r="C504" s="24">
        <v>0</v>
      </c>
      <c r="D504" s="24"/>
      <c r="E504" s="24"/>
      <c r="F504" s="20" t="str">
        <f t="shared" si="14"/>
        <v>否</v>
      </c>
      <c r="G504" s="6" t="str">
        <f t="shared" si="15"/>
        <v>项</v>
      </c>
    </row>
    <row r="505" s="4" customFormat="1" ht="35.45" customHeight="1" spans="1:7">
      <c r="A505" s="21">
        <v>2070305</v>
      </c>
      <c r="B505" s="23" t="s">
        <v>494</v>
      </c>
      <c r="C505" s="24">
        <v>0</v>
      </c>
      <c r="D505" s="24"/>
      <c r="E505" s="24"/>
      <c r="F505" s="20" t="str">
        <f t="shared" si="14"/>
        <v>否</v>
      </c>
      <c r="G505" s="6" t="str">
        <f t="shared" si="15"/>
        <v>项</v>
      </c>
    </row>
    <row r="506" s="4" customFormat="1" ht="35.45" customHeight="1" spans="1:7">
      <c r="A506" s="21">
        <v>2070306</v>
      </c>
      <c r="B506" s="23" t="s">
        <v>495</v>
      </c>
      <c r="C506" s="24">
        <v>0</v>
      </c>
      <c r="D506" s="24"/>
      <c r="E506" s="24"/>
      <c r="F506" s="20" t="str">
        <f t="shared" si="14"/>
        <v>否</v>
      </c>
      <c r="G506" s="6" t="str">
        <f t="shared" si="15"/>
        <v>项</v>
      </c>
    </row>
    <row r="507" s="3" customFormat="1" ht="35.45" customHeight="1" spans="1:7">
      <c r="A507" s="21">
        <v>2070307</v>
      </c>
      <c r="B507" s="23" t="s">
        <v>496</v>
      </c>
      <c r="C507" s="24">
        <v>0</v>
      </c>
      <c r="D507" s="24"/>
      <c r="E507" s="24"/>
      <c r="F507" s="22" t="str">
        <f t="shared" si="14"/>
        <v>否</v>
      </c>
      <c r="G507" s="3" t="str">
        <f t="shared" si="15"/>
        <v>项</v>
      </c>
    </row>
    <row r="508" s="4" customFormat="1" ht="35.45" customHeight="1" spans="1:7">
      <c r="A508" s="21">
        <v>2070308</v>
      </c>
      <c r="B508" s="23" t="s">
        <v>497</v>
      </c>
      <c r="C508" s="24">
        <v>0</v>
      </c>
      <c r="D508" s="24"/>
      <c r="E508" s="24"/>
      <c r="F508" s="20" t="str">
        <f t="shared" si="14"/>
        <v>否</v>
      </c>
      <c r="G508" s="6" t="str">
        <f t="shared" si="15"/>
        <v>项</v>
      </c>
    </row>
    <row r="509" s="4" customFormat="1" ht="35.45" customHeight="1" spans="1:7">
      <c r="A509" s="21">
        <v>2070309</v>
      </c>
      <c r="B509" s="23" t="s">
        <v>498</v>
      </c>
      <c r="C509" s="24">
        <v>0</v>
      </c>
      <c r="D509" s="24"/>
      <c r="E509" s="24"/>
      <c r="F509" s="20" t="str">
        <f t="shared" si="14"/>
        <v>否</v>
      </c>
      <c r="G509" s="6" t="str">
        <f t="shared" si="15"/>
        <v>项</v>
      </c>
    </row>
    <row r="510" s="4" customFormat="1" ht="35.45" customHeight="1" spans="1:7">
      <c r="A510" s="21">
        <v>2070399</v>
      </c>
      <c r="B510" s="23" t="s">
        <v>499</v>
      </c>
      <c r="C510" s="24">
        <v>0</v>
      </c>
      <c r="D510" s="24"/>
      <c r="E510" s="24"/>
      <c r="F510" s="20" t="str">
        <f t="shared" si="14"/>
        <v>否</v>
      </c>
      <c r="G510" s="6" t="str">
        <f t="shared" si="15"/>
        <v>项</v>
      </c>
    </row>
    <row r="511" s="4" customFormat="1" ht="35.45" customHeight="1" spans="1:7">
      <c r="A511" s="17">
        <v>20706</v>
      </c>
      <c r="B511" s="18" t="s">
        <v>500</v>
      </c>
      <c r="C511" s="19">
        <f>SUM(C512:C519)</f>
        <v>0</v>
      </c>
      <c r="D511" s="19"/>
      <c r="E511" s="19"/>
      <c r="F511" s="20" t="str">
        <f t="shared" si="14"/>
        <v>否</v>
      </c>
      <c r="G511" s="6" t="str">
        <f t="shared" si="15"/>
        <v>款</v>
      </c>
    </row>
    <row r="512" s="4" customFormat="1" ht="35.45" customHeight="1" spans="1:7">
      <c r="A512" s="21">
        <v>2070601</v>
      </c>
      <c r="B512" s="23" t="s">
        <v>163</v>
      </c>
      <c r="C512" s="24">
        <v>0</v>
      </c>
      <c r="D512" s="24"/>
      <c r="E512" s="24"/>
      <c r="F512" s="20" t="str">
        <f t="shared" si="14"/>
        <v>否</v>
      </c>
      <c r="G512" s="6" t="str">
        <f t="shared" si="15"/>
        <v>项</v>
      </c>
    </row>
    <row r="513" s="4" customFormat="1" ht="35.45" customHeight="1" spans="1:7">
      <c r="A513" s="21">
        <v>2070602</v>
      </c>
      <c r="B513" s="23" t="s">
        <v>164</v>
      </c>
      <c r="C513" s="24">
        <v>0</v>
      </c>
      <c r="D513" s="24"/>
      <c r="E513" s="24"/>
      <c r="F513" s="20" t="str">
        <f t="shared" si="14"/>
        <v>否</v>
      </c>
      <c r="G513" s="6" t="str">
        <f t="shared" si="15"/>
        <v>项</v>
      </c>
    </row>
    <row r="514" s="4" customFormat="1" ht="35.45" customHeight="1" spans="1:7">
      <c r="A514" s="21">
        <v>2070603</v>
      </c>
      <c r="B514" s="23" t="s">
        <v>165</v>
      </c>
      <c r="C514" s="24">
        <v>0</v>
      </c>
      <c r="D514" s="24"/>
      <c r="E514" s="24"/>
      <c r="F514" s="20" t="str">
        <f t="shared" si="14"/>
        <v>否</v>
      </c>
      <c r="G514" s="6" t="str">
        <f t="shared" si="15"/>
        <v>项</v>
      </c>
    </row>
    <row r="515" s="4" customFormat="1" ht="35.45" customHeight="1" spans="1:7">
      <c r="A515" s="21">
        <v>2070604</v>
      </c>
      <c r="B515" s="23" t="s">
        <v>501</v>
      </c>
      <c r="C515" s="24">
        <v>0</v>
      </c>
      <c r="D515" s="24"/>
      <c r="E515" s="24"/>
      <c r="F515" s="20" t="str">
        <f t="shared" si="14"/>
        <v>否</v>
      </c>
      <c r="G515" s="6" t="str">
        <f t="shared" si="15"/>
        <v>项</v>
      </c>
    </row>
    <row r="516" s="3" customFormat="1" ht="35.45" customHeight="1" spans="1:7">
      <c r="A516" s="21">
        <v>2070605</v>
      </c>
      <c r="B516" s="23" t="s">
        <v>502</v>
      </c>
      <c r="C516" s="24">
        <v>0</v>
      </c>
      <c r="D516" s="24"/>
      <c r="E516" s="24"/>
      <c r="F516" s="22" t="str">
        <f t="shared" ref="F516:F579" si="16">IF(LEN(A516)=3,"是",IF(B516&lt;&gt;"",IF(SUM(C516:C516)&lt;&gt;0,"是","否"),"是"))</f>
        <v>否</v>
      </c>
      <c r="G516" s="3" t="str">
        <f t="shared" ref="G516:G579" si="17">IF(LEN(A516)=3,"类",IF(LEN(A516)=5,"款","项"))</f>
        <v>项</v>
      </c>
    </row>
    <row r="517" s="4" customFormat="1" ht="35.45" customHeight="1" spans="1:7">
      <c r="A517" s="21">
        <v>2070606</v>
      </c>
      <c r="B517" s="23" t="s">
        <v>503</v>
      </c>
      <c r="C517" s="24">
        <v>0</v>
      </c>
      <c r="D517" s="24"/>
      <c r="E517" s="24"/>
      <c r="F517" s="20" t="str">
        <f t="shared" si="16"/>
        <v>否</v>
      </c>
      <c r="G517" s="6" t="str">
        <f t="shared" si="17"/>
        <v>项</v>
      </c>
    </row>
    <row r="518" s="4" customFormat="1" ht="35.45" customHeight="1" spans="1:7">
      <c r="A518" s="21">
        <v>2070607</v>
      </c>
      <c r="B518" s="23" t="s">
        <v>504</v>
      </c>
      <c r="C518" s="24">
        <v>0</v>
      </c>
      <c r="D518" s="24"/>
      <c r="E518" s="24"/>
      <c r="F518" s="20" t="str">
        <f t="shared" si="16"/>
        <v>否</v>
      </c>
      <c r="G518" s="6" t="str">
        <f t="shared" si="17"/>
        <v>项</v>
      </c>
    </row>
    <row r="519" s="4" customFormat="1" ht="35.45" customHeight="1" spans="1:7">
      <c r="A519" s="21">
        <v>2070699</v>
      </c>
      <c r="B519" s="23" t="s">
        <v>505</v>
      </c>
      <c r="C519" s="24">
        <v>0</v>
      </c>
      <c r="D519" s="24"/>
      <c r="E519" s="24"/>
      <c r="F519" s="20" t="str">
        <f t="shared" si="16"/>
        <v>否</v>
      </c>
      <c r="G519" s="6" t="str">
        <f t="shared" si="17"/>
        <v>项</v>
      </c>
    </row>
    <row r="520" s="4" customFormat="1" ht="35.45" customHeight="1" spans="1:7">
      <c r="A520" s="17">
        <v>20708</v>
      </c>
      <c r="B520" s="18" t="s">
        <v>506</v>
      </c>
      <c r="C520" s="19">
        <f>SUM(C521:C529)</f>
        <v>0</v>
      </c>
      <c r="D520" s="19"/>
      <c r="E520" s="19"/>
      <c r="F520" s="20" t="str">
        <f t="shared" si="16"/>
        <v>否</v>
      </c>
      <c r="G520" s="6" t="str">
        <f t="shared" si="17"/>
        <v>款</v>
      </c>
    </row>
    <row r="521" s="4" customFormat="1" ht="35.45" customHeight="1" spans="1:7">
      <c r="A521" s="21">
        <v>2070801</v>
      </c>
      <c r="B521" s="23" t="s">
        <v>163</v>
      </c>
      <c r="C521" s="24">
        <v>0</v>
      </c>
      <c r="D521" s="24"/>
      <c r="E521" s="24"/>
      <c r="F521" s="20" t="str">
        <f t="shared" si="16"/>
        <v>否</v>
      </c>
      <c r="G521" s="6" t="str">
        <f t="shared" si="17"/>
        <v>项</v>
      </c>
    </row>
    <row r="522" s="4" customFormat="1" ht="35.45" customHeight="1" spans="1:7">
      <c r="A522" s="21">
        <v>2070802</v>
      </c>
      <c r="B522" s="23" t="s">
        <v>164</v>
      </c>
      <c r="C522" s="24">
        <v>0</v>
      </c>
      <c r="D522" s="24"/>
      <c r="E522" s="24"/>
      <c r="F522" s="20" t="str">
        <f t="shared" si="16"/>
        <v>否</v>
      </c>
      <c r="G522" s="6" t="str">
        <f t="shared" si="17"/>
        <v>项</v>
      </c>
    </row>
    <row r="523" s="4" customFormat="1" ht="35.45" customHeight="1" spans="1:7">
      <c r="A523" s="21">
        <v>2070803</v>
      </c>
      <c r="B523" s="23" t="s">
        <v>165</v>
      </c>
      <c r="C523" s="24">
        <v>0</v>
      </c>
      <c r="D523" s="24"/>
      <c r="E523" s="24"/>
      <c r="F523" s="20" t="str">
        <f t="shared" si="16"/>
        <v>否</v>
      </c>
      <c r="G523" s="6" t="str">
        <f t="shared" si="17"/>
        <v>项</v>
      </c>
    </row>
    <row r="524" s="3" customFormat="1" ht="35.45" customHeight="1" spans="1:7">
      <c r="A524" s="21">
        <v>2070804</v>
      </c>
      <c r="B524" s="23" t="s">
        <v>507</v>
      </c>
      <c r="C524" s="24">
        <v>0</v>
      </c>
      <c r="D524" s="24"/>
      <c r="E524" s="24"/>
      <c r="F524" s="22" t="str">
        <f t="shared" si="16"/>
        <v>否</v>
      </c>
      <c r="G524" s="3" t="str">
        <f t="shared" si="17"/>
        <v>项</v>
      </c>
    </row>
    <row r="525" s="4" customFormat="1" ht="35.45" customHeight="1" spans="1:7">
      <c r="A525" s="21">
        <v>2070805</v>
      </c>
      <c r="B525" s="23" t="s">
        <v>508</v>
      </c>
      <c r="C525" s="24">
        <v>0</v>
      </c>
      <c r="D525" s="24"/>
      <c r="E525" s="24"/>
      <c r="F525" s="20" t="str">
        <f t="shared" si="16"/>
        <v>否</v>
      </c>
      <c r="G525" s="6" t="str">
        <f t="shared" si="17"/>
        <v>项</v>
      </c>
    </row>
    <row r="526" s="4" customFormat="1" ht="35.45" customHeight="1" spans="1:7">
      <c r="A526" s="21">
        <v>2070806</v>
      </c>
      <c r="B526" s="23" t="s">
        <v>509</v>
      </c>
      <c r="C526" s="24">
        <v>0</v>
      </c>
      <c r="D526" s="24"/>
      <c r="E526" s="24"/>
      <c r="F526" s="20" t="str">
        <f t="shared" si="16"/>
        <v>否</v>
      </c>
      <c r="G526" s="6" t="str">
        <f t="shared" si="17"/>
        <v>项</v>
      </c>
    </row>
    <row r="527" s="4" customFormat="1" ht="35.45" customHeight="1" spans="1:7">
      <c r="A527" s="21">
        <v>2070807</v>
      </c>
      <c r="B527" s="23" t="s">
        <v>510</v>
      </c>
      <c r="C527" s="24">
        <v>0</v>
      </c>
      <c r="D527" s="24"/>
      <c r="E527" s="24"/>
      <c r="F527" s="20" t="str">
        <f t="shared" si="16"/>
        <v>否</v>
      </c>
      <c r="G527" s="6" t="str">
        <f t="shared" si="17"/>
        <v>项</v>
      </c>
    </row>
    <row r="528" ht="35.45" customHeight="1" spans="1:7">
      <c r="A528" s="21">
        <v>2070808</v>
      </c>
      <c r="B528" s="23" t="s">
        <v>511</v>
      </c>
      <c r="C528" s="24">
        <v>0</v>
      </c>
      <c r="D528" s="24"/>
      <c r="E528" s="24"/>
      <c r="F528" s="20" t="str">
        <f t="shared" si="16"/>
        <v>否</v>
      </c>
      <c r="G528" s="6" t="str">
        <f t="shared" si="17"/>
        <v>项</v>
      </c>
    </row>
    <row r="529" s="3" customFormat="1" ht="35.45" customHeight="1" spans="1:7">
      <c r="A529" s="21">
        <v>2070899</v>
      </c>
      <c r="B529" s="23" t="s">
        <v>512</v>
      </c>
      <c r="C529" s="24">
        <v>0</v>
      </c>
      <c r="D529" s="24"/>
      <c r="E529" s="24"/>
      <c r="F529" s="22" t="str">
        <f t="shared" si="16"/>
        <v>否</v>
      </c>
      <c r="G529" s="3" t="str">
        <f t="shared" si="17"/>
        <v>项</v>
      </c>
    </row>
    <row r="530" s="4" customFormat="1" ht="35.45" customHeight="1" spans="1:7">
      <c r="A530" s="17">
        <v>20799</v>
      </c>
      <c r="B530" s="18" t="s">
        <v>513</v>
      </c>
      <c r="C530" s="19">
        <f>SUM(C531:C533)</f>
        <v>0</v>
      </c>
      <c r="D530" s="19"/>
      <c r="E530" s="19"/>
      <c r="F530" s="20" t="str">
        <f t="shared" si="16"/>
        <v>否</v>
      </c>
      <c r="G530" s="6" t="str">
        <f t="shared" si="17"/>
        <v>款</v>
      </c>
    </row>
    <row r="531" s="4" customFormat="1" ht="35.45" customHeight="1" spans="1:7">
      <c r="A531" s="21">
        <v>2079902</v>
      </c>
      <c r="B531" s="23" t="s">
        <v>514</v>
      </c>
      <c r="C531" s="24">
        <v>0</v>
      </c>
      <c r="D531" s="24"/>
      <c r="E531" s="24"/>
      <c r="F531" s="20" t="str">
        <f t="shared" si="16"/>
        <v>否</v>
      </c>
      <c r="G531" s="6" t="str">
        <f t="shared" si="17"/>
        <v>项</v>
      </c>
    </row>
    <row r="532" s="4" customFormat="1" ht="35.45" customHeight="1" spans="1:7">
      <c r="A532" s="21">
        <v>2079903</v>
      </c>
      <c r="B532" s="23" t="s">
        <v>515</v>
      </c>
      <c r="C532" s="24">
        <v>0</v>
      </c>
      <c r="D532" s="24"/>
      <c r="E532" s="24"/>
      <c r="F532" s="20" t="str">
        <f t="shared" si="16"/>
        <v>否</v>
      </c>
      <c r="G532" s="6" t="str">
        <f t="shared" si="17"/>
        <v>项</v>
      </c>
    </row>
    <row r="533" s="4" customFormat="1" ht="35.45" customHeight="1" spans="1:7">
      <c r="A533" s="21">
        <v>2079999</v>
      </c>
      <c r="B533" s="23" t="s">
        <v>516</v>
      </c>
      <c r="C533" s="24">
        <v>0</v>
      </c>
      <c r="D533" s="24"/>
      <c r="E533" s="24"/>
      <c r="F533" s="20" t="str">
        <f t="shared" si="16"/>
        <v>否</v>
      </c>
      <c r="G533" s="6" t="str">
        <f t="shared" si="17"/>
        <v>项</v>
      </c>
    </row>
    <row r="534" s="4" customFormat="1" ht="35.45" customHeight="1" spans="1:7">
      <c r="A534" s="17">
        <v>208</v>
      </c>
      <c r="B534" s="18" t="s">
        <v>100</v>
      </c>
      <c r="C534" s="19">
        <f>SUM(C535,C554,C562,C564,C574,C578,C588,C598,C605,C613,C622,C627,C630,C633,C636,C639,C642,C646,C651,C659,C662)</f>
        <v>69</v>
      </c>
      <c r="D534" s="19">
        <f>SUM(D535,D554,D562,D564,D574,D578,D588,D598,D605,D613,D622,D627,D630,D633,D636,D639,D642,D646,D651,D659,D662)</f>
        <v>0</v>
      </c>
      <c r="E534" s="19">
        <f>SUM(E535,E554,E562,E564,E574,E578,E588,E598,E605,E613,E622,E627,E630,E633,E636,E639,E642,E646,E651,E659,E662)</f>
        <v>69</v>
      </c>
      <c r="F534" s="20" t="str">
        <f t="shared" si="16"/>
        <v>是</v>
      </c>
      <c r="G534" s="6" t="str">
        <f t="shared" si="17"/>
        <v>类</v>
      </c>
    </row>
    <row r="535" s="4" customFormat="1" ht="35.45" customHeight="1" spans="1:7">
      <c r="A535" s="21">
        <v>20801</v>
      </c>
      <c r="B535" s="18" t="s">
        <v>517</v>
      </c>
      <c r="C535" s="19">
        <f>SUM(C536:C553)</f>
        <v>0</v>
      </c>
      <c r="D535" s="19"/>
      <c r="E535" s="19"/>
      <c r="F535" s="20" t="str">
        <f t="shared" si="16"/>
        <v>否</v>
      </c>
      <c r="G535" s="6" t="str">
        <f t="shared" si="17"/>
        <v>款</v>
      </c>
    </row>
    <row r="536" s="4" customFormat="1" ht="35.45" customHeight="1" spans="1:7">
      <c r="A536" s="21">
        <v>2080101</v>
      </c>
      <c r="B536" s="23" t="s">
        <v>163</v>
      </c>
      <c r="C536" s="24">
        <v>0</v>
      </c>
      <c r="D536" s="24"/>
      <c r="E536" s="24"/>
      <c r="F536" s="20" t="str">
        <f t="shared" si="16"/>
        <v>否</v>
      </c>
      <c r="G536" s="6" t="str">
        <f t="shared" si="17"/>
        <v>项</v>
      </c>
    </row>
    <row r="537" s="4" customFormat="1" ht="35.45" customHeight="1" spans="1:7">
      <c r="A537" s="21">
        <v>2080102</v>
      </c>
      <c r="B537" s="23" t="s">
        <v>164</v>
      </c>
      <c r="C537" s="24">
        <v>0</v>
      </c>
      <c r="D537" s="24"/>
      <c r="E537" s="24"/>
      <c r="F537" s="20" t="str">
        <f t="shared" si="16"/>
        <v>否</v>
      </c>
      <c r="G537" s="6" t="str">
        <f t="shared" si="17"/>
        <v>项</v>
      </c>
    </row>
    <row r="538" s="4" customFormat="1" ht="35.45" customHeight="1" spans="1:7">
      <c r="A538" s="21">
        <v>2080103</v>
      </c>
      <c r="B538" s="23" t="s">
        <v>165</v>
      </c>
      <c r="C538" s="24">
        <v>0</v>
      </c>
      <c r="D538" s="24"/>
      <c r="E538" s="24"/>
      <c r="F538" s="20" t="str">
        <f t="shared" si="16"/>
        <v>否</v>
      </c>
      <c r="G538" s="6" t="str">
        <f t="shared" si="17"/>
        <v>项</v>
      </c>
    </row>
    <row r="539" s="4" customFormat="1" ht="35.45" customHeight="1" spans="1:7">
      <c r="A539" s="21">
        <v>2080104</v>
      </c>
      <c r="B539" s="23" t="s">
        <v>518</v>
      </c>
      <c r="C539" s="24">
        <v>0</v>
      </c>
      <c r="D539" s="24"/>
      <c r="E539" s="24"/>
      <c r="F539" s="20" t="str">
        <f t="shared" si="16"/>
        <v>否</v>
      </c>
      <c r="G539" s="6" t="str">
        <f t="shared" si="17"/>
        <v>项</v>
      </c>
    </row>
    <row r="540" s="4" customFormat="1" ht="35.45" customHeight="1" spans="1:7">
      <c r="A540" s="21">
        <v>2080105</v>
      </c>
      <c r="B540" s="23" t="s">
        <v>519</v>
      </c>
      <c r="C540" s="24">
        <v>0</v>
      </c>
      <c r="D540" s="24"/>
      <c r="E540" s="24"/>
      <c r="F540" s="20" t="str">
        <f t="shared" si="16"/>
        <v>否</v>
      </c>
      <c r="G540" s="6" t="str">
        <f t="shared" si="17"/>
        <v>项</v>
      </c>
    </row>
    <row r="541" s="4" customFormat="1" ht="35.45" customHeight="1" spans="1:7">
      <c r="A541" s="21">
        <v>2080106</v>
      </c>
      <c r="B541" s="23" t="s">
        <v>520</v>
      </c>
      <c r="C541" s="24">
        <v>0</v>
      </c>
      <c r="D541" s="24"/>
      <c r="E541" s="24"/>
      <c r="F541" s="20" t="str">
        <f t="shared" si="16"/>
        <v>否</v>
      </c>
      <c r="G541" s="6" t="str">
        <f t="shared" si="17"/>
        <v>项</v>
      </c>
    </row>
    <row r="542" s="4" customFormat="1" ht="35.45" customHeight="1" spans="1:7">
      <c r="A542" s="21">
        <v>2080107</v>
      </c>
      <c r="B542" s="23" t="s">
        <v>521</v>
      </c>
      <c r="C542" s="24">
        <v>0</v>
      </c>
      <c r="D542" s="24"/>
      <c r="E542" s="24"/>
      <c r="F542" s="20" t="str">
        <f t="shared" si="16"/>
        <v>否</v>
      </c>
      <c r="G542" s="6" t="str">
        <f t="shared" si="17"/>
        <v>项</v>
      </c>
    </row>
    <row r="543" s="4" customFormat="1" ht="35.45" customHeight="1" spans="1:7">
      <c r="A543" s="21">
        <v>2080108</v>
      </c>
      <c r="B543" s="23" t="s">
        <v>204</v>
      </c>
      <c r="C543" s="24">
        <v>0</v>
      </c>
      <c r="D543" s="24"/>
      <c r="E543" s="24"/>
      <c r="F543" s="20" t="str">
        <f t="shared" si="16"/>
        <v>否</v>
      </c>
      <c r="G543" s="6" t="str">
        <f t="shared" si="17"/>
        <v>项</v>
      </c>
    </row>
    <row r="544" s="4" customFormat="1" ht="35.45" customHeight="1" spans="1:7">
      <c r="A544" s="21">
        <v>2080109</v>
      </c>
      <c r="B544" s="23" t="s">
        <v>522</v>
      </c>
      <c r="C544" s="24">
        <v>0</v>
      </c>
      <c r="D544" s="24"/>
      <c r="E544" s="24"/>
      <c r="F544" s="20" t="str">
        <f t="shared" si="16"/>
        <v>否</v>
      </c>
      <c r="G544" s="6" t="str">
        <f t="shared" si="17"/>
        <v>项</v>
      </c>
    </row>
    <row r="545" s="4" customFormat="1" ht="35.45" customHeight="1" spans="1:7">
      <c r="A545" s="21">
        <v>2080110</v>
      </c>
      <c r="B545" s="23" t="s">
        <v>523</v>
      </c>
      <c r="C545" s="24">
        <v>0</v>
      </c>
      <c r="D545" s="24"/>
      <c r="E545" s="24"/>
      <c r="F545" s="20" t="str">
        <f t="shared" si="16"/>
        <v>否</v>
      </c>
      <c r="G545" s="6" t="str">
        <f t="shared" si="17"/>
        <v>项</v>
      </c>
    </row>
    <row r="546" s="4" customFormat="1" ht="35.45" customHeight="1" spans="1:7">
      <c r="A546" s="21">
        <v>2080111</v>
      </c>
      <c r="B546" s="23" t="s">
        <v>524</v>
      </c>
      <c r="C546" s="24">
        <v>0</v>
      </c>
      <c r="D546" s="24"/>
      <c r="E546" s="24"/>
      <c r="F546" s="20" t="str">
        <f t="shared" si="16"/>
        <v>否</v>
      </c>
      <c r="G546" s="6" t="str">
        <f t="shared" si="17"/>
        <v>项</v>
      </c>
    </row>
    <row r="547" s="4" customFormat="1" ht="35.45" customHeight="1" spans="1:7">
      <c r="A547" s="21">
        <v>2080112</v>
      </c>
      <c r="B547" s="23" t="s">
        <v>525</v>
      </c>
      <c r="C547" s="24">
        <v>0</v>
      </c>
      <c r="D547" s="24"/>
      <c r="E547" s="24"/>
      <c r="F547" s="20" t="str">
        <f t="shared" si="16"/>
        <v>否</v>
      </c>
      <c r="G547" s="6" t="str">
        <f t="shared" si="17"/>
        <v>项</v>
      </c>
    </row>
    <row r="548" s="3" customFormat="1" ht="35.45" customHeight="1" spans="1:7">
      <c r="A548" s="21">
        <v>2080113</v>
      </c>
      <c r="B548" s="23" t="s">
        <v>228</v>
      </c>
      <c r="C548" s="24">
        <v>0</v>
      </c>
      <c r="D548" s="24"/>
      <c r="E548" s="24"/>
      <c r="F548" s="22" t="str">
        <f t="shared" si="16"/>
        <v>否</v>
      </c>
      <c r="G548" s="3" t="str">
        <f t="shared" si="17"/>
        <v>项</v>
      </c>
    </row>
    <row r="549" s="4" customFormat="1" ht="35.45" customHeight="1" spans="1:7">
      <c r="A549" s="21">
        <v>2080114</v>
      </c>
      <c r="B549" s="23" t="s">
        <v>229</v>
      </c>
      <c r="C549" s="24">
        <v>0</v>
      </c>
      <c r="D549" s="24"/>
      <c r="E549" s="24"/>
      <c r="F549" s="20" t="str">
        <f t="shared" si="16"/>
        <v>否</v>
      </c>
      <c r="G549" s="6" t="str">
        <f t="shared" si="17"/>
        <v>项</v>
      </c>
    </row>
    <row r="550" s="4" customFormat="1" ht="35.45" customHeight="1" spans="1:7">
      <c r="A550" s="21">
        <v>2080115</v>
      </c>
      <c r="B550" s="23" t="s">
        <v>230</v>
      </c>
      <c r="C550" s="24">
        <v>0</v>
      </c>
      <c r="D550" s="24"/>
      <c r="E550" s="24"/>
      <c r="F550" s="20" t="str">
        <f t="shared" si="16"/>
        <v>否</v>
      </c>
      <c r="G550" s="6" t="str">
        <f t="shared" si="17"/>
        <v>项</v>
      </c>
    </row>
    <row r="551" s="4" customFormat="1" ht="35.45" customHeight="1" spans="1:7">
      <c r="A551" s="21">
        <v>2080116</v>
      </c>
      <c r="B551" s="23" t="s">
        <v>231</v>
      </c>
      <c r="C551" s="24">
        <v>0</v>
      </c>
      <c r="D551" s="24"/>
      <c r="E551" s="24"/>
      <c r="F551" s="20" t="str">
        <f t="shared" si="16"/>
        <v>否</v>
      </c>
      <c r="G551" s="6" t="str">
        <f t="shared" si="17"/>
        <v>项</v>
      </c>
    </row>
    <row r="552" s="4" customFormat="1" ht="35.45" customHeight="1" spans="1:7">
      <c r="A552" s="21">
        <v>2080150</v>
      </c>
      <c r="B552" s="23" t="s">
        <v>172</v>
      </c>
      <c r="C552" s="24">
        <v>0</v>
      </c>
      <c r="D552" s="24"/>
      <c r="E552" s="24"/>
      <c r="F552" s="20" t="str">
        <f t="shared" si="16"/>
        <v>否</v>
      </c>
      <c r="G552" s="6" t="str">
        <f t="shared" si="17"/>
        <v>项</v>
      </c>
    </row>
    <row r="553" s="4" customFormat="1" ht="35.45" customHeight="1" spans="1:7">
      <c r="A553" s="21">
        <v>2080199</v>
      </c>
      <c r="B553" s="23" t="s">
        <v>526</v>
      </c>
      <c r="C553" s="24">
        <v>0</v>
      </c>
      <c r="D553" s="24"/>
      <c r="E553" s="24"/>
      <c r="F553" s="20" t="str">
        <f t="shared" si="16"/>
        <v>否</v>
      </c>
      <c r="G553" s="6" t="str">
        <f t="shared" si="17"/>
        <v>项</v>
      </c>
    </row>
    <row r="554" s="4" customFormat="1" ht="35.45" customHeight="1" spans="1:7">
      <c r="A554" s="17">
        <v>20802</v>
      </c>
      <c r="B554" s="18" t="s">
        <v>527</v>
      </c>
      <c r="C554" s="19">
        <f>SUM(C555:C561)</f>
        <v>0</v>
      </c>
      <c r="D554" s="19"/>
      <c r="E554" s="19"/>
      <c r="F554" s="20" t="str">
        <f t="shared" si="16"/>
        <v>否</v>
      </c>
      <c r="G554" s="6" t="str">
        <f t="shared" si="17"/>
        <v>款</v>
      </c>
    </row>
    <row r="555" s="4" customFormat="1" ht="35.45" customHeight="1" spans="1:7">
      <c r="A555" s="21">
        <v>2080201</v>
      </c>
      <c r="B555" s="23" t="s">
        <v>163</v>
      </c>
      <c r="C555" s="24">
        <v>0</v>
      </c>
      <c r="D555" s="24"/>
      <c r="E555" s="24"/>
      <c r="F555" s="20" t="str">
        <f t="shared" si="16"/>
        <v>否</v>
      </c>
      <c r="G555" s="6" t="str">
        <f t="shared" si="17"/>
        <v>项</v>
      </c>
    </row>
    <row r="556" s="5" customFormat="1" ht="35.45" customHeight="1" spans="1:7">
      <c r="A556" s="21">
        <v>2080202</v>
      </c>
      <c r="B556" s="23" t="s">
        <v>164</v>
      </c>
      <c r="C556" s="24">
        <v>0</v>
      </c>
      <c r="D556" s="24"/>
      <c r="E556" s="24"/>
      <c r="F556" s="22" t="str">
        <f t="shared" si="16"/>
        <v>否</v>
      </c>
      <c r="G556" s="3" t="str">
        <f t="shared" si="17"/>
        <v>项</v>
      </c>
    </row>
    <row r="557" s="4" customFormat="1" ht="35.45" customHeight="1" spans="1:7">
      <c r="A557" s="21">
        <v>2080203</v>
      </c>
      <c r="B557" s="23" t="s">
        <v>165</v>
      </c>
      <c r="C557" s="24">
        <v>0</v>
      </c>
      <c r="D557" s="24"/>
      <c r="E557" s="24"/>
      <c r="F557" s="20" t="str">
        <f t="shared" si="16"/>
        <v>否</v>
      </c>
      <c r="G557" s="6" t="str">
        <f t="shared" si="17"/>
        <v>项</v>
      </c>
    </row>
    <row r="558" s="3" customFormat="1" ht="35.45" customHeight="1" spans="1:7">
      <c r="A558" s="21">
        <v>2080206</v>
      </c>
      <c r="B558" s="23" t="s">
        <v>528</v>
      </c>
      <c r="C558" s="24">
        <v>0</v>
      </c>
      <c r="D558" s="24"/>
      <c r="E558" s="24"/>
      <c r="F558" s="22" t="str">
        <f t="shared" si="16"/>
        <v>否</v>
      </c>
      <c r="G558" s="3" t="str">
        <f t="shared" si="17"/>
        <v>项</v>
      </c>
    </row>
    <row r="559" s="4" customFormat="1" ht="35.45" customHeight="1" spans="1:7">
      <c r="A559" s="21">
        <v>2080207</v>
      </c>
      <c r="B559" s="23" t="s">
        <v>529</v>
      </c>
      <c r="C559" s="24">
        <v>0</v>
      </c>
      <c r="D559" s="24"/>
      <c r="E559" s="24"/>
      <c r="F559" s="20" t="str">
        <f t="shared" si="16"/>
        <v>否</v>
      </c>
      <c r="G559" s="6" t="str">
        <f t="shared" si="17"/>
        <v>项</v>
      </c>
    </row>
    <row r="560" s="4" customFormat="1" ht="35.45" customHeight="1" spans="1:7">
      <c r="A560" s="21">
        <v>2080208</v>
      </c>
      <c r="B560" s="23" t="s">
        <v>530</v>
      </c>
      <c r="C560" s="24">
        <v>0</v>
      </c>
      <c r="D560" s="24"/>
      <c r="E560" s="24"/>
      <c r="F560" s="20" t="str">
        <f t="shared" si="16"/>
        <v>否</v>
      </c>
      <c r="G560" s="6" t="str">
        <f t="shared" si="17"/>
        <v>项</v>
      </c>
    </row>
    <row r="561" s="4" customFormat="1" ht="35.45" customHeight="1" spans="1:7">
      <c r="A561" s="21">
        <v>2080299</v>
      </c>
      <c r="B561" s="23" t="s">
        <v>531</v>
      </c>
      <c r="C561" s="24">
        <v>0</v>
      </c>
      <c r="D561" s="24"/>
      <c r="E561" s="24"/>
      <c r="F561" s="20" t="str">
        <f t="shared" si="16"/>
        <v>否</v>
      </c>
      <c r="G561" s="6" t="str">
        <f t="shared" si="17"/>
        <v>项</v>
      </c>
    </row>
    <row r="562" s="4" customFormat="1" ht="35.45" customHeight="1" spans="1:7">
      <c r="A562" s="17">
        <v>20804</v>
      </c>
      <c r="B562" s="18" t="s">
        <v>532</v>
      </c>
      <c r="C562" s="19">
        <f>SUM(C563)</f>
        <v>0</v>
      </c>
      <c r="D562" s="19"/>
      <c r="E562" s="19"/>
      <c r="F562" s="20" t="str">
        <f t="shared" si="16"/>
        <v>否</v>
      </c>
      <c r="G562" s="6" t="str">
        <f t="shared" si="17"/>
        <v>款</v>
      </c>
    </row>
    <row r="563" s="4" customFormat="1" ht="35.45" customHeight="1" spans="1:7">
      <c r="A563" s="21">
        <v>2080402</v>
      </c>
      <c r="B563" s="23" t="s">
        <v>533</v>
      </c>
      <c r="C563" s="24">
        <v>0</v>
      </c>
      <c r="D563" s="24"/>
      <c r="E563" s="24"/>
      <c r="F563" s="20" t="str">
        <f t="shared" si="16"/>
        <v>否</v>
      </c>
      <c r="G563" s="6" t="str">
        <f t="shared" si="17"/>
        <v>项</v>
      </c>
    </row>
    <row r="564" s="4" customFormat="1" ht="35.45" customHeight="1" spans="1:7">
      <c r="A564" s="17">
        <v>20805</v>
      </c>
      <c r="B564" s="18" t="s">
        <v>534</v>
      </c>
      <c r="C564" s="19">
        <f>SUM(C565:C573)</f>
        <v>69</v>
      </c>
      <c r="D564" s="19">
        <f>SUM(D565:D573)</f>
        <v>0</v>
      </c>
      <c r="E564" s="19">
        <f>SUM(E565:E573)</f>
        <v>69</v>
      </c>
      <c r="F564" s="20" t="str">
        <f t="shared" si="16"/>
        <v>是</v>
      </c>
      <c r="G564" s="6" t="str">
        <f t="shared" si="17"/>
        <v>款</v>
      </c>
    </row>
    <row r="565" s="4" customFormat="1" ht="35.45" customHeight="1" spans="1:7">
      <c r="A565" s="21">
        <v>2080501</v>
      </c>
      <c r="B565" s="23" t="s">
        <v>535</v>
      </c>
      <c r="C565" s="24">
        <v>0</v>
      </c>
      <c r="D565" s="24"/>
      <c r="E565" s="24"/>
      <c r="F565" s="20" t="str">
        <f t="shared" si="16"/>
        <v>否</v>
      </c>
      <c r="G565" s="6" t="str">
        <f t="shared" si="17"/>
        <v>项</v>
      </c>
    </row>
    <row r="566" s="4" customFormat="1" ht="35.45" customHeight="1" spans="1:7">
      <c r="A566" s="21">
        <v>2080502</v>
      </c>
      <c r="B566" s="23" t="s">
        <v>536</v>
      </c>
      <c r="C566" s="24">
        <v>0</v>
      </c>
      <c r="D566" s="24"/>
      <c r="E566" s="24"/>
      <c r="F566" s="20" t="str">
        <f t="shared" si="16"/>
        <v>否</v>
      </c>
      <c r="G566" s="6" t="str">
        <f t="shared" si="17"/>
        <v>项</v>
      </c>
    </row>
    <row r="567" s="3" customFormat="1" ht="35.45" customHeight="1" spans="1:7">
      <c r="A567" s="21">
        <v>2080503</v>
      </c>
      <c r="B567" s="23" t="s">
        <v>537</v>
      </c>
      <c r="C567" s="24">
        <v>0</v>
      </c>
      <c r="D567" s="24"/>
      <c r="E567" s="24"/>
      <c r="F567" s="22" t="str">
        <f t="shared" si="16"/>
        <v>否</v>
      </c>
      <c r="G567" s="3" t="str">
        <f t="shared" si="17"/>
        <v>项</v>
      </c>
    </row>
    <row r="568" s="4" customFormat="1" ht="35.45" customHeight="1" spans="1:7">
      <c r="A568" s="21">
        <v>2080504</v>
      </c>
      <c r="B568" s="23" t="s">
        <v>538</v>
      </c>
      <c r="C568" s="24">
        <v>0</v>
      </c>
      <c r="D568" s="24"/>
      <c r="E568" s="24"/>
      <c r="F568" s="20" t="str">
        <f t="shared" si="16"/>
        <v>否</v>
      </c>
      <c r="G568" s="6" t="str">
        <f t="shared" si="17"/>
        <v>项</v>
      </c>
    </row>
    <row r="569" s="4" customFormat="1" ht="35.45" customHeight="1" spans="1:7">
      <c r="A569" s="21">
        <v>2080505</v>
      </c>
      <c r="B569" s="23" t="s">
        <v>539</v>
      </c>
      <c r="C569" s="24">
        <v>69</v>
      </c>
      <c r="D569" s="24"/>
      <c r="E569" s="24">
        <v>69</v>
      </c>
      <c r="F569" s="20" t="str">
        <f t="shared" si="16"/>
        <v>是</v>
      </c>
      <c r="G569" s="6" t="str">
        <f t="shared" si="17"/>
        <v>项</v>
      </c>
    </row>
    <row r="570" s="4" customFormat="1" ht="35.45" customHeight="1" spans="1:7">
      <c r="A570" s="21">
        <v>2080506</v>
      </c>
      <c r="B570" s="23" t="s">
        <v>540</v>
      </c>
      <c r="C570" s="24">
        <v>0</v>
      </c>
      <c r="D570" s="24"/>
      <c r="E570" s="24"/>
      <c r="F570" s="20" t="str">
        <f t="shared" si="16"/>
        <v>否</v>
      </c>
      <c r="G570" s="6" t="str">
        <f t="shared" si="17"/>
        <v>项</v>
      </c>
    </row>
    <row r="571" s="3" customFormat="1" ht="35.45" customHeight="1" spans="1:7">
      <c r="A571" s="21">
        <v>2080507</v>
      </c>
      <c r="B571" s="23" t="s">
        <v>541</v>
      </c>
      <c r="C571" s="24">
        <v>0</v>
      </c>
      <c r="D571" s="24"/>
      <c r="E571" s="24"/>
      <c r="F571" s="22" t="str">
        <f t="shared" si="16"/>
        <v>否</v>
      </c>
      <c r="G571" s="3" t="str">
        <f t="shared" si="17"/>
        <v>项</v>
      </c>
    </row>
    <row r="572" s="4" customFormat="1" ht="35.45" customHeight="1" spans="1:7">
      <c r="A572" s="21">
        <v>2080508</v>
      </c>
      <c r="B572" s="23" t="s">
        <v>542</v>
      </c>
      <c r="C572" s="24">
        <v>0</v>
      </c>
      <c r="D572" s="24"/>
      <c r="E572" s="24"/>
      <c r="F572" s="20" t="str">
        <f t="shared" si="16"/>
        <v>否</v>
      </c>
      <c r="G572" s="6" t="str">
        <f t="shared" si="17"/>
        <v>项</v>
      </c>
    </row>
    <row r="573" s="4" customFormat="1" ht="35.45" customHeight="1" spans="1:7">
      <c r="A573" s="21">
        <v>2080599</v>
      </c>
      <c r="B573" s="23" t="s">
        <v>543</v>
      </c>
      <c r="C573" s="24">
        <v>0</v>
      </c>
      <c r="D573" s="24"/>
      <c r="E573" s="24"/>
      <c r="F573" s="20" t="str">
        <f t="shared" si="16"/>
        <v>否</v>
      </c>
      <c r="G573" s="6" t="str">
        <f t="shared" si="17"/>
        <v>项</v>
      </c>
    </row>
    <row r="574" s="4" customFormat="1" ht="35.45" customHeight="1" spans="1:7">
      <c r="A574" s="17">
        <v>20806</v>
      </c>
      <c r="B574" s="18" t="s">
        <v>544</v>
      </c>
      <c r="C574" s="19">
        <f>SUM(C575:C577)</f>
        <v>0</v>
      </c>
      <c r="D574" s="19"/>
      <c r="E574" s="19"/>
      <c r="F574" s="20" t="str">
        <f t="shared" si="16"/>
        <v>否</v>
      </c>
      <c r="G574" s="6" t="str">
        <f t="shared" si="17"/>
        <v>款</v>
      </c>
    </row>
    <row r="575" s="4" customFormat="1" ht="35.45" customHeight="1" spans="1:7">
      <c r="A575" s="21">
        <v>2080601</v>
      </c>
      <c r="B575" s="23" t="s">
        <v>545</v>
      </c>
      <c r="C575" s="24">
        <v>0</v>
      </c>
      <c r="D575" s="24"/>
      <c r="E575" s="24"/>
      <c r="F575" s="20" t="str">
        <f t="shared" si="16"/>
        <v>否</v>
      </c>
      <c r="G575" s="6" t="str">
        <f t="shared" si="17"/>
        <v>项</v>
      </c>
    </row>
    <row r="576" s="4" customFormat="1" ht="35.45" customHeight="1" spans="1:7">
      <c r="A576" s="21">
        <v>2080602</v>
      </c>
      <c r="B576" s="23" t="s">
        <v>546</v>
      </c>
      <c r="C576" s="24">
        <v>0</v>
      </c>
      <c r="D576" s="24"/>
      <c r="E576" s="24"/>
      <c r="F576" s="20" t="str">
        <f t="shared" si="16"/>
        <v>否</v>
      </c>
      <c r="G576" s="6" t="str">
        <f t="shared" si="17"/>
        <v>项</v>
      </c>
    </row>
    <row r="577" s="4" customFormat="1" ht="35.45" customHeight="1" spans="1:7">
      <c r="A577" s="21">
        <v>2080699</v>
      </c>
      <c r="B577" s="23" t="s">
        <v>547</v>
      </c>
      <c r="C577" s="24">
        <v>0</v>
      </c>
      <c r="D577" s="24"/>
      <c r="E577" s="24"/>
      <c r="F577" s="20" t="str">
        <f t="shared" si="16"/>
        <v>否</v>
      </c>
      <c r="G577" s="6" t="str">
        <f t="shared" si="17"/>
        <v>项</v>
      </c>
    </row>
    <row r="578" s="4" customFormat="1" ht="35.45" customHeight="1" spans="1:7">
      <c r="A578" s="17">
        <v>20807</v>
      </c>
      <c r="B578" s="18" t="s">
        <v>548</v>
      </c>
      <c r="C578" s="19">
        <f>SUM(C579:C587)</f>
        <v>0</v>
      </c>
      <c r="D578" s="19"/>
      <c r="E578" s="19"/>
      <c r="F578" s="20" t="str">
        <f t="shared" si="16"/>
        <v>否</v>
      </c>
      <c r="G578" s="6" t="str">
        <f t="shared" si="17"/>
        <v>款</v>
      </c>
    </row>
    <row r="579" s="4" customFormat="1" ht="35.45" customHeight="1" spans="1:7">
      <c r="A579" s="21">
        <v>2080701</v>
      </c>
      <c r="B579" s="23" t="s">
        <v>549</v>
      </c>
      <c r="C579" s="24">
        <v>0</v>
      </c>
      <c r="D579" s="24"/>
      <c r="E579" s="24"/>
      <c r="F579" s="20" t="str">
        <f t="shared" si="16"/>
        <v>否</v>
      </c>
      <c r="G579" s="6" t="str">
        <f t="shared" si="17"/>
        <v>项</v>
      </c>
    </row>
    <row r="580" s="4" customFormat="1" ht="35.45" customHeight="1" spans="1:7">
      <c r="A580" s="21">
        <v>2080702</v>
      </c>
      <c r="B580" s="23" t="s">
        <v>550</v>
      </c>
      <c r="C580" s="24">
        <v>0</v>
      </c>
      <c r="D580" s="24"/>
      <c r="E580" s="24"/>
      <c r="F580" s="20" t="str">
        <f t="shared" ref="F580:F643" si="18">IF(LEN(A580)=3,"是",IF(B580&lt;&gt;"",IF(SUM(C580:C580)&lt;&gt;0,"是","否"),"是"))</f>
        <v>否</v>
      </c>
      <c r="G580" s="6" t="str">
        <f t="shared" ref="G580:G643" si="19">IF(LEN(A580)=3,"类",IF(LEN(A580)=5,"款","项"))</f>
        <v>项</v>
      </c>
    </row>
    <row r="581" s="3" customFormat="1" ht="35.45" customHeight="1" spans="1:7">
      <c r="A581" s="21">
        <v>2080704</v>
      </c>
      <c r="B581" s="23" t="s">
        <v>551</v>
      </c>
      <c r="C581" s="24">
        <v>0</v>
      </c>
      <c r="D581" s="24"/>
      <c r="E581" s="24"/>
      <c r="F581" s="22" t="str">
        <f t="shared" si="18"/>
        <v>否</v>
      </c>
      <c r="G581" s="3" t="str">
        <f t="shared" si="19"/>
        <v>项</v>
      </c>
    </row>
    <row r="582" s="4" customFormat="1" ht="35.45" customHeight="1" spans="1:7">
      <c r="A582" s="21">
        <v>2080705</v>
      </c>
      <c r="B582" s="23" t="s">
        <v>552</v>
      </c>
      <c r="C582" s="24">
        <v>0</v>
      </c>
      <c r="D582" s="24"/>
      <c r="E582" s="24"/>
      <c r="F582" s="20" t="str">
        <f t="shared" si="18"/>
        <v>否</v>
      </c>
      <c r="G582" s="6" t="str">
        <f t="shared" si="19"/>
        <v>项</v>
      </c>
    </row>
    <row r="583" s="4" customFormat="1" ht="35.45" customHeight="1" spans="1:7">
      <c r="A583" s="21">
        <v>2080709</v>
      </c>
      <c r="B583" s="23" t="s">
        <v>553</v>
      </c>
      <c r="C583" s="24">
        <v>0</v>
      </c>
      <c r="D583" s="24"/>
      <c r="E583" s="24"/>
      <c r="F583" s="20" t="str">
        <f t="shared" si="18"/>
        <v>否</v>
      </c>
      <c r="G583" s="6" t="str">
        <f t="shared" si="19"/>
        <v>项</v>
      </c>
    </row>
    <row r="584" s="4" customFormat="1" ht="35.45" customHeight="1" spans="1:7">
      <c r="A584" s="21">
        <v>2080711</v>
      </c>
      <c r="B584" s="23" t="s">
        <v>554</v>
      </c>
      <c r="C584" s="24">
        <v>0</v>
      </c>
      <c r="D584" s="24"/>
      <c r="E584" s="24"/>
      <c r="F584" s="20" t="str">
        <f t="shared" si="18"/>
        <v>否</v>
      </c>
      <c r="G584" s="6" t="str">
        <f t="shared" si="19"/>
        <v>项</v>
      </c>
    </row>
    <row r="585" s="4" customFormat="1" ht="35.45" customHeight="1" spans="1:7">
      <c r="A585" s="21">
        <v>2080712</v>
      </c>
      <c r="B585" s="23" t="s">
        <v>555</v>
      </c>
      <c r="C585" s="24">
        <v>0</v>
      </c>
      <c r="D585" s="24"/>
      <c r="E585" s="24"/>
      <c r="F585" s="20" t="str">
        <f t="shared" si="18"/>
        <v>否</v>
      </c>
      <c r="G585" s="6" t="str">
        <f t="shared" si="19"/>
        <v>项</v>
      </c>
    </row>
    <row r="586" s="4" customFormat="1" ht="35.45" customHeight="1" spans="1:7">
      <c r="A586" s="21">
        <v>2080713</v>
      </c>
      <c r="B586" s="23" t="s">
        <v>556</v>
      </c>
      <c r="C586" s="24">
        <v>0</v>
      </c>
      <c r="D586" s="24"/>
      <c r="E586" s="24"/>
      <c r="F586" s="20" t="str">
        <f t="shared" si="18"/>
        <v>否</v>
      </c>
      <c r="G586" s="6" t="str">
        <f t="shared" si="19"/>
        <v>项</v>
      </c>
    </row>
    <row r="587" s="4" customFormat="1" ht="35.45" customHeight="1" spans="1:7">
      <c r="A587" s="21">
        <v>2080799</v>
      </c>
      <c r="B587" s="23" t="s">
        <v>557</v>
      </c>
      <c r="C587" s="24">
        <v>0</v>
      </c>
      <c r="D587" s="24"/>
      <c r="E587" s="24"/>
      <c r="F587" s="20" t="str">
        <f t="shared" si="18"/>
        <v>否</v>
      </c>
      <c r="G587" s="6" t="str">
        <f t="shared" si="19"/>
        <v>项</v>
      </c>
    </row>
    <row r="588" s="4" customFormat="1" ht="35.45" customHeight="1" spans="1:7">
      <c r="A588" s="17">
        <v>20808</v>
      </c>
      <c r="B588" s="18" t="s">
        <v>558</v>
      </c>
      <c r="C588" s="19">
        <f>SUM(C589:C597)</f>
        <v>0</v>
      </c>
      <c r="D588" s="19"/>
      <c r="E588" s="19"/>
      <c r="F588" s="20" t="str">
        <f t="shared" si="18"/>
        <v>否</v>
      </c>
      <c r="G588" s="6" t="str">
        <f t="shared" si="19"/>
        <v>款</v>
      </c>
    </row>
    <row r="589" s="4" customFormat="1" ht="35.45" customHeight="1" spans="1:7">
      <c r="A589" s="21">
        <v>2080801</v>
      </c>
      <c r="B589" s="23" t="s">
        <v>559</v>
      </c>
      <c r="C589" s="24">
        <v>0</v>
      </c>
      <c r="D589" s="24"/>
      <c r="E589" s="24"/>
      <c r="F589" s="20" t="str">
        <f t="shared" si="18"/>
        <v>否</v>
      </c>
      <c r="G589" s="6" t="str">
        <f t="shared" si="19"/>
        <v>项</v>
      </c>
    </row>
    <row r="590" s="4" customFormat="1" ht="35.45" customHeight="1" spans="1:7">
      <c r="A590" s="21">
        <v>2080802</v>
      </c>
      <c r="B590" s="23" t="s">
        <v>560</v>
      </c>
      <c r="C590" s="24">
        <v>0</v>
      </c>
      <c r="D590" s="24"/>
      <c r="E590" s="24"/>
      <c r="F590" s="20" t="str">
        <f t="shared" si="18"/>
        <v>否</v>
      </c>
      <c r="G590" s="6" t="str">
        <f t="shared" si="19"/>
        <v>项</v>
      </c>
    </row>
    <row r="591" s="3" customFormat="1" ht="35.45" customHeight="1" spans="1:7">
      <c r="A591" s="21">
        <v>2080803</v>
      </c>
      <c r="B591" s="23" t="s">
        <v>561</v>
      </c>
      <c r="C591" s="24">
        <v>0</v>
      </c>
      <c r="D591" s="24"/>
      <c r="E591" s="24"/>
      <c r="F591" s="22" t="str">
        <f t="shared" si="18"/>
        <v>否</v>
      </c>
      <c r="G591" s="3" t="str">
        <f t="shared" si="19"/>
        <v>项</v>
      </c>
    </row>
    <row r="592" s="4" customFormat="1" ht="35.45" customHeight="1" spans="1:7">
      <c r="A592" s="21">
        <v>2080804</v>
      </c>
      <c r="B592" s="23" t="s">
        <v>562</v>
      </c>
      <c r="C592" s="24">
        <v>0</v>
      </c>
      <c r="D592" s="24"/>
      <c r="E592" s="24"/>
      <c r="F592" s="20" t="str">
        <f t="shared" si="18"/>
        <v>否</v>
      </c>
      <c r="G592" s="6" t="str">
        <f t="shared" si="19"/>
        <v>项</v>
      </c>
    </row>
    <row r="593" s="4" customFormat="1" ht="35.45" customHeight="1" spans="1:7">
      <c r="A593" s="21">
        <v>2080805</v>
      </c>
      <c r="B593" s="23" t="s">
        <v>563</v>
      </c>
      <c r="C593" s="24">
        <v>0</v>
      </c>
      <c r="D593" s="24"/>
      <c r="E593" s="24"/>
      <c r="F593" s="20" t="str">
        <f t="shared" si="18"/>
        <v>否</v>
      </c>
      <c r="G593" s="6" t="str">
        <f t="shared" si="19"/>
        <v>项</v>
      </c>
    </row>
    <row r="594" s="4" customFormat="1" ht="35.45" customHeight="1" spans="1:7">
      <c r="A594" s="27">
        <v>2080806</v>
      </c>
      <c r="B594" s="23" t="s">
        <v>564</v>
      </c>
      <c r="C594" s="24">
        <v>0</v>
      </c>
      <c r="D594" s="24"/>
      <c r="E594" s="24"/>
      <c r="F594" s="20" t="str">
        <f t="shared" si="18"/>
        <v>否</v>
      </c>
      <c r="G594" s="6" t="str">
        <f t="shared" si="19"/>
        <v>项</v>
      </c>
    </row>
    <row r="595" s="4" customFormat="1" ht="35.45" customHeight="1" spans="1:7">
      <c r="A595" s="27">
        <v>2080807</v>
      </c>
      <c r="B595" s="23" t="s">
        <v>565</v>
      </c>
      <c r="C595" s="24">
        <v>0</v>
      </c>
      <c r="D595" s="24"/>
      <c r="E595" s="24"/>
      <c r="F595" s="20" t="str">
        <f t="shared" si="18"/>
        <v>否</v>
      </c>
      <c r="G595" s="6" t="str">
        <f t="shared" si="19"/>
        <v>项</v>
      </c>
    </row>
    <row r="596" s="4" customFormat="1" ht="35.45" customHeight="1" spans="1:7">
      <c r="A596" s="27">
        <v>2080808</v>
      </c>
      <c r="B596" s="23" t="s">
        <v>566</v>
      </c>
      <c r="C596" s="24">
        <v>0</v>
      </c>
      <c r="D596" s="24"/>
      <c r="E596" s="24"/>
      <c r="F596" s="20" t="str">
        <f t="shared" si="18"/>
        <v>否</v>
      </c>
      <c r="G596" s="6" t="str">
        <f t="shared" si="19"/>
        <v>项</v>
      </c>
    </row>
    <row r="597" s="4" customFormat="1" ht="35.45" customHeight="1" spans="1:7">
      <c r="A597" s="27">
        <v>2080899</v>
      </c>
      <c r="B597" s="23" t="s">
        <v>567</v>
      </c>
      <c r="C597" s="24">
        <v>0</v>
      </c>
      <c r="D597" s="24"/>
      <c r="E597" s="24"/>
      <c r="F597" s="20" t="str">
        <f t="shared" si="18"/>
        <v>否</v>
      </c>
      <c r="G597" s="6" t="str">
        <f t="shared" si="19"/>
        <v>项</v>
      </c>
    </row>
    <row r="598" s="3" customFormat="1" ht="35.45" customHeight="1" spans="1:7">
      <c r="A598" s="28">
        <v>20809</v>
      </c>
      <c r="B598" s="29" t="s">
        <v>568</v>
      </c>
      <c r="C598" s="19">
        <f>SUM(C599:C604)</f>
        <v>0</v>
      </c>
      <c r="D598" s="19"/>
      <c r="E598" s="19"/>
      <c r="F598" s="22" t="str">
        <f t="shared" si="18"/>
        <v>否</v>
      </c>
      <c r="G598" s="3" t="str">
        <f t="shared" si="19"/>
        <v>款</v>
      </c>
    </row>
    <row r="599" s="4" customFormat="1" ht="35.45" customHeight="1" spans="1:7">
      <c r="A599" s="21">
        <v>2080901</v>
      </c>
      <c r="B599" s="30" t="s">
        <v>569</v>
      </c>
      <c r="C599" s="24">
        <v>0</v>
      </c>
      <c r="D599" s="24"/>
      <c r="E599" s="24"/>
      <c r="F599" s="20" t="str">
        <f t="shared" si="18"/>
        <v>否</v>
      </c>
      <c r="G599" s="6" t="str">
        <f t="shared" si="19"/>
        <v>项</v>
      </c>
    </row>
    <row r="600" s="4" customFormat="1" ht="35.45" customHeight="1" spans="1:7">
      <c r="A600" s="21">
        <v>2080902</v>
      </c>
      <c r="B600" s="30" t="s">
        <v>570</v>
      </c>
      <c r="C600" s="24">
        <v>0</v>
      </c>
      <c r="D600" s="24"/>
      <c r="E600" s="24"/>
      <c r="F600" s="20" t="str">
        <f t="shared" si="18"/>
        <v>否</v>
      </c>
      <c r="G600" s="6" t="str">
        <f t="shared" si="19"/>
        <v>项</v>
      </c>
    </row>
    <row r="601" s="4" customFormat="1" ht="35.45" customHeight="1" spans="1:7">
      <c r="A601" s="21">
        <v>2080903</v>
      </c>
      <c r="B601" s="30" t="s">
        <v>571</v>
      </c>
      <c r="C601" s="24">
        <v>0</v>
      </c>
      <c r="D601" s="24"/>
      <c r="E601" s="24"/>
      <c r="F601" s="20" t="str">
        <f t="shared" si="18"/>
        <v>否</v>
      </c>
      <c r="G601" s="6" t="str">
        <f t="shared" si="19"/>
        <v>项</v>
      </c>
    </row>
    <row r="602" s="4" customFormat="1" ht="35.45" customHeight="1" spans="1:7">
      <c r="A602" s="21">
        <v>2080904</v>
      </c>
      <c r="B602" s="30" t="s">
        <v>572</v>
      </c>
      <c r="C602" s="24">
        <v>0</v>
      </c>
      <c r="D602" s="24"/>
      <c r="E602" s="24"/>
      <c r="F602" s="20" t="str">
        <f t="shared" si="18"/>
        <v>否</v>
      </c>
      <c r="G602" s="6" t="str">
        <f t="shared" si="19"/>
        <v>项</v>
      </c>
    </row>
    <row r="603" s="4" customFormat="1" ht="35.45" customHeight="1" spans="1:7">
      <c r="A603" s="21">
        <v>2080905</v>
      </c>
      <c r="B603" s="30" t="s">
        <v>573</v>
      </c>
      <c r="C603" s="24">
        <v>0</v>
      </c>
      <c r="D603" s="24"/>
      <c r="E603" s="24"/>
      <c r="F603" s="20" t="str">
        <f t="shared" si="18"/>
        <v>否</v>
      </c>
      <c r="G603" s="6" t="str">
        <f t="shared" si="19"/>
        <v>项</v>
      </c>
    </row>
    <row r="604" s="4" customFormat="1" ht="35.45" customHeight="1" spans="1:7">
      <c r="A604" s="21">
        <v>2080999</v>
      </c>
      <c r="B604" s="30" t="s">
        <v>574</v>
      </c>
      <c r="C604" s="24">
        <v>0</v>
      </c>
      <c r="D604" s="24"/>
      <c r="E604" s="24"/>
      <c r="F604" s="20" t="str">
        <f t="shared" si="18"/>
        <v>否</v>
      </c>
      <c r="G604" s="6" t="str">
        <f t="shared" si="19"/>
        <v>项</v>
      </c>
    </row>
    <row r="605" s="4" customFormat="1" ht="35.45" customHeight="1" spans="1:7">
      <c r="A605" s="21">
        <v>20810</v>
      </c>
      <c r="B605" s="29" t="s">
        <v>575</v>
      </c>
      <c r="C605" s="19">
        <f>SUM(C606:C612)</f>
        <v>0</v>
      </c>
      <c r="D605" s="19"/>
      <c r="E605" s="19"/>
      <c r="F605" s="20" t="str">
        <f t="shared" si="18"/>
        <v>否</v>
      </c>
      <c r="G605" s="6" t="str">
        <f t="shared" si="19"/>
        <v>款</v>
      </c>
    </row>
    <row r="606" s="3" customFormat="1" ht="35.45" customHeight="1" spans="1:7">
      <c r="A606" s="21">
        <v>2081001</v>
      </c>
      <c r="B606" s="30" t="s">
        <v>576</v>
      </c>
      <c r="C606" s="24">
        <v>0</v>
      </c>
      <c r="D606" s="24"/>
      <c r="E606" s="24"/>
      <c r="F606" s="22" t="str">
        <f t="shared" si="18"/>
        <v>否</v>
      </c>
      <c r="G606" s="3" t="str">
        <f t="shared" si="19"/>
        <v>项</v>
      </c>
    </row>
    <row r="607" s="4" customFormat="1" ht="35.45" customHeight="1" spans="1:7">
      <c r="A607" s="21">
        <v>2081002</v>
      </c>
      <c r="B607" s="30" t="s">
        <v>577</v>
      </c>
      <c r="C607" s="24">
        <v>0</v>
      </c>
      <c r="D607" s="24"/>
      <c r="E607" s="24"/>
      <c r="F607" s="20" t="str">
        <f t="shared" si="18"/>
        <v>否</v>
      </c>
      <c r="G607" s="6" t="str">
        <f t="shared" si="19"/>
        <v>项</v>
      </c>
    </row>
    <row r="608" s="4" customFormat="1" ht="35.45" customHeight="1" spans="1:7">
      <c r="A608" s="21">
        <v>2081003</v>
      </c>
      <c r="B608" s="30" t="s">
        <v>578</v>
      </c>
      <c r="C608" s="24">
        <v>0</v>
      </c>
      <c r="D608" s="24"/>
      <c r="E608" s="24"/>
      <c r="F608" s="20" t="str">
        <f t="shared" si="18"/>
        <v>否</v>
      </c>
      <c r="G608" s="6" t="str">
        <f t="shared" si="19"/>
        <v>项</v>
      </c>
    </row>
    <row r="609" s="4" customFormat="1" ht="35.45" customHeight="1" spans="1:7">
      <c r="A609" s="21">
        <v>2081004</v>
      </c>
      <c r="B609" s="30" t="s">
        <v>579</v>
      </c>
      <c r="C609" s="24">
        <v>0</v>
      </c>
      <c r="D609" s="24"/>
      <c r="E609" s="24"/>
      <c r="F609" s="20" t="str">
        <f t="shared" si="18"/>
        <v>否</v>
      </c>
      <c r="G609" s="6" t="str">
        <f t="shared" si="19"/>
        <v>项</v>
      </c>
    </row>
    <row r="610" s="4" customFormat="1" ht="35.45" customHeight="1" spans="1:7">
      <c r="A610" s="21">
        <v>2081005</v>
      </c>
      <c r="B610" s="30" t="s">
        <v>580</v>
      </c>
      <c r="C610" s="24">
        <v>0</v>
      </c>
      <c r="D610" s="24"/>
      <c r="E610" s="24"/>
      <c r="F610" s="20" t="str">
        <f t="shared" si="18"/>
        <v>否</v>
      </c>
      <c r="G610" s="6" t="str">
        <f t="shared" si="19"/>
        <v>项</v>
      </c>
    </row>
    <row r="611" s="4" customFormat="1" ht="35.45" customHeight="1" spans="1:7">
      <c r="A611" s="21">
        <v>2081006</v>
      </c>
      <c r="B611" s="30" t="s">
        <v>581</v>
      </c>
      <c r="C611" s="24">
        <v>0</v>
      </c>
      <c r="D611" s="24"/>
      <c r="E611" s="24"/>
      <c r="F611" s="20" t="str">
        <f t="shared" si="18"/>
        <v>否</v>
      </c>
      <c r="G611" s="6" t="str">
        <f t="shared" si="19"/>
        <v>项</v>
      </c>
    </row>
    <row r="612" s="4" customFormat="1" ht="35.45" customHeight="1" spans="1:7">
      <c r="A612" s="21">
        <v>2081099</v>
      </c>
      <c r="B612" s="30" t="s">
        <v>582</v>
      </c>
      <c r="C612" s="24">
        <v>0</v>
      </c>
      <c r="D612" s="24"/>
      <c r="E612" s="24"/>
      <c r="F612" s="20" t="str">
        <f t="shared" si="18"/>
        <v>否</v>
      </c>
      <c r="G612" s="6" t="str">
        <f t="shared" si="19"/>
        <v>项</v>
      </c>
    </row>
    <row r="613" s="4" customFormat="1" ht="35.45" customHeight="1" spans="1:7">
      <c r="A613" s="17">
        <v>20811</v>
      </c>
      <c r="B613" s="29" t="s">
        <v>583</v>
      </c>
      <c r="C613" s="19">
        <f>SUM(C614:C621)</f>
        <v>0</v>
      </c>
      <c r="D613" s="19"/>
      <c r="E613" s="19"/>
      <c r="F613" s="20" t="str">
        <f t="shared" si="18"/>
        <v>否</v>
      </c>
      <c r="G613" s="6" t="str">
        <f t="shared" si="19"/>
        <v>款</v>
      </c>
    </row>
    <row r="614" s="4" customFormat="1" ht="35.45" customHeight="1" spans="1:7">
      <c r="A614" s="21">
        <v>2081101</v>
      </c>
      <c r="B614" s="30" t="s">
        <v>163</v>
      </c>
      <c r="C614" s="24">
        <v>0</v>
      </c>
      <c r="D614" s="24"/>
      <c r="E614" s="24"/>
      <c r="F614" s="20" t="str">
        <f t="shared" si="18"/>
        <v>否</v>
      </c>
      <c r="G614" s="6" t="str">
        <f t="shared" si="19"/>
        <v>项</v>
      </c>
    </row>
    <row r="615" s="3" customFormat="1" ht="35.45" customHeight="1" spans="1:7">
      <c r="A615" s="21">
        <v>2081102</v>
      </c>
      <c r="B615" s="30" t="s">
        <v>164</v>
      </c>
      <c r="C615" s="24">
        <v>0</v>
      </c>
      <c r="D615" s="24"/>
      <c r="E615" s="24"/>
      <c r="F615" s="22" t="str">
        <f t="shared" si="18"/>
        <v>否</v>
      </c>
      <c r="G615" s="3" t="str">
        <f t="shared" si="19"/>
        <v>项</v>
      </c>
    </row>
    <row r="616" s="4" customFormat="1" ht="35.45" customHeight="1" spans="1:7">
      <c r="A616" s="21">
        <v>2081103</v>
      </c>
      <c r="B616" s="30" t="s">
        <v>165</v>
      </c>
      <c r="C616" s="24">
        <v>0</v>
      </c>
      <c r="D616" s="24"/>
      <c r="E616" s="24"/>
      <c r="F616" s="20" t="str">
        <f t="shared" si="18"/>
        <v>否</v>
      </c>
      <c r="G616" s="6" t="str">
        <f t="shared" si="19"/>
        <v>项</v>
      </c>
    </row>
    <row r="617" s="4" customFormat="1" ht="35.45" customHeight="1" spans="1:7">
      <c r="A617" s="21">
        <v>2081104</v>
      </c>
      <c r="B617" s="23" t="s">
        <v>584</v>
      </c>
      <c r="C617" s="24">
        <v>0</v>
      </c>
      <c r="D617" s="24"/>
      <c r="E617" s="24"/>
      <c r="F617" s="20" t="str">
        <f t="shared" si="18"/>
        <v>否</v>
      </c>
      <c r="G617" s="6" t="str">
        <f t="shared" si="19"/>
        <v>项</v>
      </c>
    </row>
    <row r="618" s="4" customFormat="1" ht="35.45" customHeight="1" spans="1:7">
      <c r="A618" s="21">
        <v>2081105</v>
      </c>
      <c r="B618" s="23" t="s">
        <v>585</v>
      </c>
      <c r="C618" s="24">
        <v>0</v>
      </c>
      <c r="D618" s="24"/>
      <c r="E618" s="24"/>
      <c r="F618" s="20" t="str">
        <f t="shared" si="18"/>
        <v>否</v>
      </c>
      <c r="G618" s="6" t="str">
        <f t="shared" si="19"/>
        <v>项</v>
      </c>
    </row>
    <row r="619" s="4" customFormat="1" ht="35.45" customHeight="1" spans="1:7">
      <c r="A619" s="21">
        <v>2081106</v>
      </c>
      <c r="B619" s="23" t="s">
        <v>586</v>
      </c>
      <c r="C619" s="24">
        <v>0</v>
      </c>
      <c r="D619" s="24"/>
      <c r="E619" s="24"/>
      <c r="F619" s="20" t="str">
        <f t="shared" si="18"/>
        <v>否</v>
      </c>
      <c r="G619" s="6" t="str">
        <f t="shared" si="19"/>
        <v>项</v>
      </c>
    </row>
    <row r="620" s="3" customFormat="1" ht="35.45" customHeight="1" spans="1:7">
      <c r="A620" s="21">
        <v>2081107</v>
      </c>
      <c r="B620" s="23" t="s">
        <v>587</v>
      </c>
      <c r="C620" s="24">
        <v>0</v>
      </c>
      <c r="D620" s="24"/>
      <c r="E620" s="24"/>
      <c r="F620" s="22" t="str">
        <f t="shared" si="18"/>
        <v>否</v>
      </c>
      <c r="G620" s="3" t="str">
        <f t="shared" si="19"/>
        <v>项</v>
      </c>
    </row>
    <row r="621" s="4" customFormat="1" ht="35.45" customHeight="1" spans="1:7">
      <c r="A621" s="21">
        <v>2081199</v>
      </c>
      <c r="B621" s="23" t="s">
        <v>588</v>
      </c>
      <c r="C621" s="24">
        <v>0</v>
      </c>
      <c r="D621" s="24"/>
      <c r="E621" s="24"/>
      <c r="F621" s="20" t="str">
        <f t="shared" si="18"/>
        <v>否</v>
      </c>
      <c r="G621" s="6" t="str">
        <f t="shared" si="19"/>
        <v>项</v>
      </c>
    </row>
    <row r="622" s="4" customFormat="1" ht="35.45" customHeight="1" spans="1:7">
      <c r="A622" s="17">
        <v>20816</v>
      </c>
      <c r="B622" s="18" t="s">
        <v>589</v>
      </c>
      <c r="C622" s="19">
        <f>SUM(C623:C626)</f>
        <v>0</v>
      </c>
      <c r="D622" s="19"/>
      <c r="E622" s="19"/>
      <c r="F622" s="20" t="str">
        <f t="shared" si="18"/>
        <v>否</v>
      </c>
      <c r="G622" s="6" t="str">
        <f t="shared" si="19"/>
        <v>款</v>
      </c>
    </row>
    <row r="623" s="3" customFormat="1" ht="35.45" customHeight="1" spans="1:7">
      <c r="A623" s="21">
        <v>2081601</v>
      </c>
      <c r="B623" s="23" t="s">
        <v>163</v>
      </c>
      <c r="C623" s="24">
        <v>0</v>
      </c>
      <c r="D623" s="24"/>
      <c r="E623" s="24"/>
      <c r="F623" s="22" t="str">
        <f t="shared" si="18"/>
        <v>否</v>
      </c>
      <c r="G623" s="3" t="str">
        <f t="shared" si="19"/>
        <v>项</v>
      </c>
    </row>
    <row r="624" s="4" customFormat="1" ht="35.45" customHeight="1" spans="1:7">
      <c r="A624" s="21">
        <v>2081602</v>
      </c>
      <c r="B624" s="23" t="s">
        <v>164</v>
      </c>
      <c r="C624" s="24">
        <v>0</v>
      </c>
      <c r="D624" s="24"/>
      <c r="E624" s="24"/>
      <c r="F624" s="20" t="str">
        <f t="shared" si="18"/>
        <v>否</v>
      </c>
      <c r="G624" s="6" t="str">
        <f t="shared" si="19"/>
        <v>项</v>
      </c>
    </row>
    <row r="625" s="4" customFormat="1" ht="35.45" customHeight="1" spans="1:7">
      <c r="A625" s="21">
        <v>2081603</v>
      </c>
      <c r="B625" s="23" t="s">
        <v>165</v>
      </c>
      <c r="C625" s="24">
        <v>0</v>
      </c>
      <c r="D625" s="24"/>
      <c r="E625" s="24"/>
      <c r="F625" s="20" t="str">
        <f t="shared" si="18"/>
        <v>否</v>
      </c>
      <c r="G625" s="6" t="str">
        <f t="shared" si="19"/>
        <v>项</v>
      </c>
    </row>
    <row r="626" s="3" customFormat="1" ht="35.45" customHeight="1" spans="1:7">
      <c r="A626" s="21">
        <v>2081699</v>
      </c>
      <c r="B626" s="23" t="s">
        <v>590</v>
      </c>
      <c r="C626" s="24">
        <v>0</v>
      </c>
      <c r="D626" s="24"/>
      <c r="E626" s="24"/>
      <c r="F626" s="22" t="str">
        <f t="shared" si="18"/>
        <v>否</v>
      </c>
      <c r="G626" s="3" t="str">
        <f t="shared" si="19"/>
        <v>项</v>
      </c>
    </row>
    <row r="627" s="4" customFormat="1" ht="35.45" customHeight="1" spans="1:7">
      <c r="A627" s="17">
        <v>20819</v>
      </c>
      <c r="B627" s="18" t="s">
        <v>591</v>
      </c>
      <c r="C627" s="19">
        <f>SUM(C628:C629)</f>
        <v>0</v>
      </c>
      <c r="D627" s="19"/>
      <c r="E627" s="19"/>
      <c r="F627" s="20" t="str">
        <f t="shared" si="18"/>
        <v>否</v>
      </c>
      <c r="G627" s="6" t="str">
        <f t="shared" si="19"/>
        <v>款</v>
      </c>
    </row>
    <row r="628" s="4" customFormat="1" ht="35.45" customHeight="1" spans="1:7">
      <c r="A628" s="21">
        <v>2081901</v>
      </c>
      <c r="B628" s="23" t="s">
        <v>592</v>
      </c>
      <c r="C628" s="24">
        <v>0</v>
      </c>
      <c r="D628" s="24"/>
      <c r="E628" s="24"/>
      <c r="F628" s="20" t="str">
        <f t="shared" si="18"/>
        <v>否</v>
      </c>
      <c r="G628" s="6" t="str">
        <f t="shared" si="19"/>
        <v>项</v>
      </c>
    </row>
    <row r="629" s="5" customFormat="1" ht="35.45" customHeight="1" spans="1:7">
      <c r="A629" s="21">
        <v>2081902</v>
      </c>
      <c r="B629" s="23" t="s">
        <v>593</v>
      </c>
      <c r="C629" s="24">
        <v>0</v>
      </c>
      <c r="D629" s="24"/>
      <c r="E629" s="24"/>
      <c r="F629" s="22" t="str">
        <f t="shared" si="18"/>
        <v>否</v>
      </c>
      <c r="G629" s="3" t="str">
        <f t="shared" si="19"/>
        <v>项</v>
      </c>
    </row>
    <row r="630" s="4" customFormat="1" ht="35.45" customHeight="1" spans="1:7">
      <c r="A630" s="21">
        <v>20820</v>
      </c>
      <c r="B630" s="18" t="s">
        <v>594</v>
      </c>
      <c r="C630" s="19">
        <f>SUM(C631:C632)</f>
        <v>0</v>
      </c>
      <c r="D630" s="19"/>
      <c r="E630" s="19"/>
      <c r="F630" s="20" t="str">
        <f t="shared" si="18"/>
        <v>否</v>
      </c>
      <c r="G630" s="6" t="str">
        <f t="shared" si="19"/>
        <v>款</v>
      </c>
    </row>
    <row r="631" s="4" customFormat="1" ht="35.45" customHeight="1" spans="1:7">
      <c r="A631" s="21">
        <v>2082001</v>
      </c>
      <c r="B631" s="23" t="s">
        <v>595</v>
      </c>
      <c r="C631" s="24">
        <v>0</v>
      </c>
      <c r="D631" s="24"/>
      <c r="E631" s="24"/>
      <c r="F631" s="20" t="str">
        <f t="shared" si="18"/>
        <v>否</v>
      </c>
      <c r="G631" s="6" t="str">
        <f t="shared" si="19"/>
        <v>项</v>
      </c>
    </row>
    <row r="632" s="3" customFormat="1" ht="35.45" customHeight="1" spans="1:7">
      <c r="A632" s="21">
        <v>2082002</v>
      </c>
      <c r="B632" s="23" t="s">
        <v>596</v>
      </c>
      <c r="C632" s="24">
        <v>0</v>
      </c>
      <c r="D632" s="24"/>
      <c r="E632" s="24"/>
      <c r="F632" s="22" t="str">
        <f t="shared" si="18"/>
        <v>否</v>
      </c>
      <c r="G632" s="3" t="str">
        <f t="shared" si="19"/>
        <v>项</v>
      </c>
    </row>
    <row r="633" s="4" customFormat="1" ht="35.45" customHeight="1" spans="1:7">
      <c r="A633" s="21">
        <v>20821</v>
      </c>
      <c r="B633" s="18" t="s">
        <v>597</v>
      </c>
      <c r="C633" s="19">
        <f>SUM(C634:C635)</f>
        <v>0</v>
      </c>
      <c r="D633" s="19"/>
      <c r="E633" s="19"/>
      <c r="F633" s="20" t="str">
        <f t="shared" si="18"/>
        <v>否</v>
      </c>
      <c r="G633" s="6" t="str">
        <f t="shared" si="19"/>
        <v>款</v>
      </c>
    </row>
    <row r="634" s="4" customFormat="1" ht="35.45" customHeight="1" spans="1:7">
      <c r="A634" s="21">
        <v>2082101</v>
      </c>
      <c r="B634" s="23" t="s">
        <v>598</v>
      </c>
      <c r="C634" s="24">
        <v>0</v>
      </c>
      <c r="D634" s="24"/>
      <c r="E634" s="24"/>
      <c r="F634" s="20" t="str">
        <f t="shared" si="18"/>
        <v>否</v>
      </c>
      <c r="G634" s="6" t="str">
        <f t="shared" si="19"/>
        <v>项</v>
      </c>
    </row>
    <row r="635" s="3" customFormat="1" ht="35.45" customHeight="1" spans="1:7">
      <c r="A635" s="21">
        <v>2082102</v>
      </c>
      <c r="B635" s="23" t="s">
        <v>599</v>
      </c>
      <c r="C635" s="24">
        <v>0</v>
      </c>
      <c r="D635" s="24"/>
      <c r="E635" s="24"/>
      <c r="F635" s="22" t="str">
        <f t="shared" si="18"/>
        <v>否</v>
      </c>
      <c r="G635" s="3" t="str">
        <f t="shared" si="19"/>
        <v>项</v>
      </c>
    </row>
    <row r="636" s="4" customFormat="1" ht="35.45" customHeight="1" spans="1:7">
      <c r="A636" s="17">
        <v>20824</v>
      </c>
      <c r="B636" s="18" t="s">
        <v>600</v>
      </c>
      <c r="C636" s="19">
        <f>SUM(C637:C638)</f>
        <v>0</v>
      </c>
      <c r="D636" s="19"/>
      <c r="E636" s="19"/>
      <c r="F636" s="20" t="str">
        <f t="shared" si="18"/>
        <v>否</v>
      </c>
      <c r="G636" s="6" t="str">
        <f t="shared" si="19"/>
        <v>款</v>
      </c>
    </row>
    <row r="637" s="4" customFormat="1" ht="35.45" customHeight="1" spans="1:7">
      <c r="A637" s="21">
        <v>2082401</v>
      </c>
      <c r="B637" s="23" t="s">
        <v>601</v>
      </c>
      <c r="C637" s="24">
        <v>0</v>
      </c>
      <c r="D637" s="24"/>
      <c r="E637" s="24"/>
      <c r="F637" s="20" t="str">
        <f t="shared" si="18"/>
        <v>否</v>
      </c>
      <c r="G637" s="6" t="str">
        <f t="shared" si="19"/>
        <v>项</v>
      </c>
    </row>
    <row r="638" s="4" customFormat="1" ht="35.45" customHeight="1" spans="1:7">
      <c r="A638" s="21">
        <v>2082402</v>
      </c>
      <c r="B638" s="23" t="s">
        <v>602</v>
      </c>
      <c r="C638" s="24">
        <v>0</v>
      </c>
      <c r="D638" s="24"/>
      <c r="E638" s="24"/>
      <c r="F638" s="20" t="str">
        <f t="shared" si="18"/>
        <v>否</v>
      </c>
      <c r="G638" s="6" t="str">
        <f t="shared" si="19"/>
        <v>项</v>
      </c>
    </row>
    <row r="639" s="3" customFormat="1" ht="35.45" customHeight="1" spans="1:7">
      <c r="A639" s="17">
        <v>20825</v>
      </c>
      <c r="B639" s="18" t="s">
        <v>603</v>
      </c>
      <c r="C639" s="19">
        <f>SUM(C640:C641)</f>
        <v>0</v>
      </c>
      <c r="D639" s="19"/>
      <c r="E639" s="19"/>
      <c r="F639" s="22" t="str">
        <f t="shared" si="18"/>
        <v>否</v>
      </c>
      <c r="G639" s="3" t="str">
        <f t="shared" si="19"/>
        <v>款</v>
      </c>
    </row>
    <row r="640" s="4" customFormat="1" ht="35.45" customHeight="1" spans="1:7">
      <c r="A640" s="21">
        <v>2082501</v>
      </c>
      <c r="B640" s="23" t="s">
        <v>604</v>
      </c>
      <c r="C640" s="24">
        <v>0</v>
      </c>
      <c r="D640" s="24"/>
      <c r="E640" s="24"/>
      <c r="F640" s="20" t="str">
        <f t="shared" si="18"/>
        <v>否</v>
      </c>
      <c r="G640" s="6" t="str">
        <f t="shared" si="19"/>
        <v>项</v>
      </c>
    </row>
    <row r="641" s="4" customFormat="1" ht="35.45" customHeight="1" spans="1:7">
      <c r="A641" s="21">
        <v>2082502</v>
      </c>
      <c r="B641" s="23" t="s">
        <v>605</v>
      </c>
      <c r="C641" s="24">
        <v>0</v>
      </c>
      <c r="D641" s="24"/>
      <c r="E641" s="24"/>
      <c r="F641" s="20" t="str">
        <f t="shared" si="18"/>
        <v>否</v>
      </c>
      <c r="G641" s="6" t="str">
        <f t="shared" si="19"/>
        <v>项</v>
      </c>
    </row>
    <row r="642" s="4" customFormat="1" ht="35.45" customHeight="1" spans="1:7">
      <c r="A642" s="17">
        <v>20826</v>
      </c>
      <c r="B642" s="18" t="s">
        <v>606</v>
      </c>
      <c r="C642" s="19">
        <f>SUM(C643:C645)</f>
        <v>0</v>
      </c>
      <c r="D642" s="19"/>
      <c r="E642" s="19"/>
      <c r="F642" s="20" t="str">
        <f t="shared" si="18"/>
        <v>否</v>
      </c>
      <c r="G642" s="6" t="str">
        <f t="shared" si="19"/>
        <v>款</v>
      </c>
    </row>
    <row r="643" s="4" customFormat="1" ht="35.45" customHeight="1" spans="1:7">
      <c r="A643" s="21">
        <v>2082601</v>
      </c>
      <c r="B643" s="23" t="s">
        <v>607</v>
      </c>
      <c r="C643" s="24">
        <v>0</v>
      </c>
      <c r="D643" s="24"/>
      <c r="E643" s="24"/>
      <c r="F643" s="20" t="str">
        <f t="shared" si="18"/>
        <v>否</v>
      </c>
      <c r="G643" s="6" t="str">
        <f t="shared" si="19"/>
        <v>项</v>
      </c>
    </row>
    <row r="644" s="3" customFormat="1" ht="35.45" customHeight="1" spans="1:7">
      <c r="A644" s="21">
        <v>2082602</v>
      </c>
      <c r="B644" s="23" t="s">
        <v>608</v>
      </c>
      <c r="C644" s="24">
        <v>0</v>
      </c>
      <c r="D644" s="24"/>
      <c r="E644" s="24"/>
      <c r="F644" s="22" t="str">
        <f t="shared" ref="F644:F707" si="20">IF(LEN(A644)=3,"是",IF(B644&lt;&gt;"",IF(SUM(C644:C644)&lt;&gt;0,"是","否"),"是"))</f>
        <v>否</v>
      </c>
      <c r="G644" s="3" t="str">
        <f t="shared" ref="G644:G707" si="21">IF(LEN(A644)=3,"类",IF(LEN(A644)=5,"款","项"))</f>
        <v>项</v>
      </c>
    </row>
    <row r="645" s="4" customFormat="1" ht="35.45" customHeight="1" spans="1:7">
      <c r="A645" s="21">
        <v>2082699</v>
      </c>
      <c r="B645" s="23" t="s">
        <v>609</v>
      </c>
      <c r="C645" s="24">
        <v>0</v>
      </c>
      <c r="D645" s="24"/>
      <c r="E645" s="24"/>
      <c r="F645" s="20" t="str">
        <f t="shared" si="20"/>
        <v>否</v>
      </c>
      <c r="G645" s="6" t="str">
        <f t="shared" si="21"/>
        <v>项</v>
      </c>
    </row>
    <row r="646" s="4" customFormat="1" ht="35.45" customHeight="1" spans="1:7">
      <c r="A646" s="17">
        <v>20827</v>
      </c>
      <c r="B646" s="18" t="s">
        <v>610</v>
      </c>
      <c r="C646" s="19">
        <f>SUM(C647:C650)</f>
        <v>0</v>
      </c>
      <c r="D646" s="19"/>
      <c r="E646" s="19"/>
      <c r="F646" s="20" t="str">
        <f t="shared" si="20"/>
        <v>否</v>
      </c>
      <c r="G646" s="6" t="str">
        <f t="shared" si="21"/>
        <v>款</v>
      </c>
    </row>
    <row r="647" s="4" customFormat="1" ht="35.45" customHeight="1" spans="1:7">
      <c r="A647" s="21">
        <v>2082701</v>
      </c>
      <c r="B647" s="23" t="s">
        <v>611</v>
      </c>
      <c r="C647" s="24">
        <v>0</v>
      </c>
      <c r="D647" s="24"/>
      <c r="E647" s="24"/>
      <c r="F647" s="20" t="str">
        <f t="shared" si="20"/>
        <v>否</v>
      </c>
      <c r="G647" s="6" t="str">
        <f t="shared" si="21"/>
        <v>项</v>
      </c>
    </row>
    <row r="648" s="4" customFormat="1" ht="35.45" customHeight="1" spans="1:7">
      <c r="A648" s="21">
        <v>2082702</v>
      </c>
      <c r="B648" s="23" t="s">
        <v>612</v>
      </c>
      <c r="C648" s="24">
        <v>0</v>
      </c>
      <c r="D648" s="24"/>
      <c r="E648" s="24"/>
      <c r="F648" s="20" t="str">
        <f t="shared" si="20"/>
        <v>否</v>
      </c>
      <c r="G648" s="6" t="str">
        <f t="shared" si="21"/>
        <v>项</v>
      </c>
    </row>
    <row r="649" s="4" customFormat="1" ht="35.45" customHeight="1" spans="1:7">
      <c r="A649" s="21">
        <v>2082703</v>
      </c>
      <c r="B649" s="23" t="s">
        <v>613</v>
      </c>
      <c r="C649" s="24">
        <v>0</v>
      </c>
      <c r="D649" s="24"/>
      <c r="E649" s="24"/>
      <c r="F649" s="20" t="str">
        <f t="shared" si="20"/>
        <v>否</v>
      </c>
      <c r="G649" s="6" t="str">
        <f t="shared" si="21"/>
        <v>项</v>
      </c>
    </row>
    <row r="650" s="4" customFormat="1" ht="35.45" customHeight="1" spans="1:7">
      <c r="A650" s="21">
        <v>2082799</v>
      </c>
      <c r="B650" s="23" t="s">
        <v>614</v>
      </c>
      <c r="C650" s="24">
        <v>0</v>
      </c>
      <c r="D650" s="24"/>
      <c r="E650" s="24"/>
      <c r="F650" s="20" t="str">
        <f t="shared" si="20"/>
        <v>否</v>
      </c>
      <c r="G650" s="6" t="str">
        <f t="shared" si="21"/>
        <v>项</v>
      </c>
    </row>
    <row r="651" s="4" customFormat="1" ht="35.45" customHeight="1" spans="1:7">
      <c r="A651" s="17">
        <v>20828</v>
      </c>
      <c r="B651" s="29" t="s">
        <v>615</v>
      </c>
      <c r="C651" s="19">
        <f>SUM(C652:C658)</f>
        <v>0</v>
      </c>
      <c r="D651" s="19"/>
      <c r="E651" s="19"/>
      <c r="F651" s="20" t="str">
        <f t="shared" si="20"/>
        <v>否</v>
      </c>
      <c r="G651" s="6" t="str">
        <f t="shared" si="21"/>
        <v>款</v>
      </c>
    </row>
    <row r="652" s="3" customFormat="1" ht="35.45" customHeight="1" spans="1:7">
      <c r="A652" s="21">
        <v>2082801</v>
      </c>
      <c r="B652" s="23" t="s">
        <v>163</v>
      </c>
      <c r="C652" s="24">
        <v>0</v>
      </c>
      <c r="D652" s="24"/>
      <c r="E652" s="24"/>
      <c r="F652" s="22" t="str">
        <f t="shared" si="20"/>
        <v>否</v>
      </c>
      <c r="G652" s="3" t="str">
        <f t="shared" si="21"/>
        <v>项</v>
      </c>
    </row>
    <row r="653" s="4" customFormat="1" ht="35.45" customHeight="1" spans="1:7">
      <c r="A653" s="21">
        <v>2082802</v>
      </c>
      <c r="B653" s="23" t="s">
        <v>164</v>
      </c>
      <c r="C653" s="24">
        <v>0</v>
      </c>
      <c r="D653" s="24"/>
      <c r="E653" s="24"/>
      <c r="F653" s="20" t="str">
        <f t="shared" si="20"/>
        <v>否</v>
      </c>
      <c r="G653" s="6" t="str">
        <f t="shared" si="21"/>
        <v>项</v>
      </c>
    </row>
    <row r="654" s="4" customFormat="1" ht="35.45" customHeight="1" spans="1:7">
      <c r="A654" s="21">
        <v>2082803</v>
      </c>
      <c r="B654" s="23" t="s">
        <v>165</v>
      </c>
      <c r="C654" s="24">
        <v>0</v>
      </c>
      <c r="D654" s="24"/>
      <c r="E654" s="24"/>
      <c r="F654" s="20" t="str">
        <f t="shared" si="20"/>
        <v>否</v>
      </c>
      <c r="G654" s="6" t="str">
        <f t="shared" si="21"/>
        <v>项</v>
      </c>
    </row>
    <row r="655" s="3" customFormat="1" ht="35.45" customHeight="1" spans="1:7">
      <c r="A655" s="21">
        <v>2082804</v>
      </c>
      <c r="B655" s="23" t="s">
        <v>616</v>
      </c>
      <c r="C655" s="24">
        <v>0</v>
      </c>
      <c r="D655" s="24"/>
      <c r="E655" s="24"/>
      <c r="F655" s="22" t="str">
        <f t="shared" si="20"/>
        <v>否</v>
      </c>
      <c r="G655" s="3" t="str">
        <f t="shared" si="21"/>
        <v>项</v>
      </c>
    </row>
    <row r="656" s="4" customFormat="1" ht="35.45" customHeight="1" spans="1:7">
      <c r="A656" s="21">
        <v>2082805</v>
      </c>
      <c r="B656" s="23" t="s">
        <v>617</v>
      </c>
      <c r="C656" s="24">
        <v>0</v>
      </c>
      <c r="D656" s="24"/>
      <c r="E656" s="24"/>
      <c r="F656" s="20" t="str">
        <f t="shared" si="20"/>
        <v>否</v>
      </c>
      <c r="G656" s="6" t="str">
        <f t="shared" si="21"/>
        <v>项</v>
      </c>
    </row>
    <row r="657" ht="35.45" customHeight="1" spans="1:7">
      <c r="A657" s="21">
        <v>2082850</v>
      </c>
      <c r="B657" s="23" t="s">
        <v>172</v>
      </c>
      <c r="C657" s="24">
        <v>0</v>
      </c>
      <c r="D657" s="24"/>
      <c r="E657" s="24"/>
      <c r="F657" s="20" t="str">
        <f t="shared" si="20"/>
        <v>否</v>
      </c>
      <c r="G657" s="6" t="str">
        <f t="shared" si="21"/>
        <v>项</v>
      </c>
    </row>
    <row r="658" s="3" customFormat="1" ht="35.45" customHeight="1" spans="1:7">
      <c r="A658" s="21">
        <v>2082899</v>
      </c>
      <c r="B658" s="23" t="s">
        <v>618</v>
      </c>
      <c r="C658" s="24">
        <v>0</v>
      </c>
      <c r="D658" s="24"/>
      <c r="E658" s="24"/>
      <c r="F658" s="22" t="str">
        <f t="shared" si="20"/>
        <v>否</v>
      </c>
      <c r="G658" s="3" t="str">
        <f t="shared" si="21"/>
        <v>项</v>
      </c>
    </row>
    <row r="659" s="4" customFormat="1" ht="35.45" customHeight="1" spans="1:7">
      <c r="A659" s="17">
        <v>20830</v>
      </c>
      <c r="B659" s="18" t="s">
        <v>619</v>
      </c>
      <c r="C659" s="19">
        <f>SUM(C660:C661)</f>
        <v>0</v>
      </c>
      <c r="D659" s="19"/>
      <c r="E659" s="19"/>
      <c r="F659" s="20" t="str">
        <f t="shared" si="20"/>
        <v>否</v>
      </c>
      <c r="G659" s="6" t="str">
        <f t="shared" si="21"/>
        <v>款</v>
      </c>
    </row>
    <row r="660" s="4" customFormat="1" ht="35.45" customHeight="1" spans="1:7">
      <c r="A660" s="21">
        <v>2083001</v>
      </c>
      <c r="B660" s="23" t="s">
        <v>620</v>
      </c>
      <c r="C660" s="24">
        <v>0</v>
      </c>
      <c r="D660" s="24"/>
      <c r="E660" s="24"/>
      <c r="F660" s="20" t="str">
        <f t="shared" si="20"/>
        <v>否</v>
      </c>
      <c r="G660" s="6" t="str">
        <f t="shared" si="21"/>
        <v>项</v>
      </c>
    </row>
    <row r="661" s="4" customFormat="1" ht="35.45" customHeight="1" spans="1:7">
      <c r="A661" s="21">
        <v>2083099</v>
      </c>
      <c r="B661" s="23" t="s">
        <v>621</v>
      </c>
      <c r="C661" s="24">
        <v>0</v>
      </c>
      <c r="D661" s="24"/>
      <c r="E661" s="24"/>
      <c r="F661" s="20" t="str">
        <f t="shared" si="20"/>
        <v>否</v>
      </c>
      <c r="G661" s="6" t="str">
        <f t="shared" si="21"/>
        <v>项</v>
      </c>
    </row>
    <row r="662" s="4" customFormat="1" ht="35.45" customHeight="1" spans="1:7">
      <c r="A662" s="17">
        <v>20899</v>
      </c>
      <c r="B662" s="18" t="s">
        <v>622</v>
      </c>
      <c r="C662" s="19">
        <f>SUM(C663)</f>
        <v>0</v>
      </c>
      <c r="D662" s="19"/>
      <c r="E662" s="19"/>
      <c r="F662" s="20" t="str">
        <f t="shared" si="20"/>
        <v>否</v>
      </c>
      <c r="G662" s="6" t="str">
        <f t="shared" si="21"/>
        <v>款</v>
      </c>
    </row>
    <row r="663" s="3" customFormat="1" ht="35.45" customHeight="1" spans="1:7">
      <c r="A663" s="21">
        <v>2089999</v>
      </c>
      <c r="B663" s="23" t="s">
        <v>623</v>
      </c>
      <c r="C663" s="24">
        <v>0</v>
      </c>
      <c r="D663" s="24"/>
      <c r="E663" s="24"/>
      <c r="F663" s="22" t="str">
        <f t="shared" si="20"/>
        <v>否</v>
      </c>
      <c r="G663" s="3" t="str">
        <f t="shared" si="21"/>
        <v>项</v>
      </c>
    </row>
    <row r="664" s="4" customFormat="1" ht="35.45" customHeight="1" spans="1:7">
      <c r="A664" s="17">
        <v>210</v>
      </c>
      <c r="B664" s="18" t="s">
        <v>102</v>
      </c>
      <c r="C664" s="19">
        <f>SUM(C665,C670,C685,C689,C701,C704,C708,C713,C717,C721,C724,C733,C735)</f>
        <v>57</v>
      </c>
      <c r="D664" s="19">
        <f>SUM(D665,D670,D685,D689,D701,D704,D708,D713,D717,D721,D724,D733,D735)</f>
        <v>10</v>
      </c>
      <c r="E664" s="19">
        <f>SUM(E665,E670,E685,E689,E701,E704,E708,E713,E717,E721,E724,E733,E735)</f>
        <v>67</v>
      </c>
      <c r="F664" s="20" t="str">
        <f t="shared" si="20"/>
        <v>是</v>
      </c>
      <c r="G664" s="6" t="str">
        <f t="shared" si="21"/>
        <v>类</v>
      </c>
    </row>
    <row r="665" s="4" customFormat="1" ht="35.45" customHeight="1" spans="1:7">
      <c r="A665" s="17">
        <v>21001</v>
      </c>
      <c r="B665" s="18" t="s">
        <v>624</v>
      </c>
      <c r="C665" s="19">
        <f>SUM(C666:C669)</f>
        <v>0</v>
      </c>
      <c r="D665" s="19"/>
      <c r="E665" s="19"/>
      <c r="F665" s="20" t="str">
        <f t="shared" si="20"/>
        <v>否</v>
      </c>
      <c r="G665" s="6" t="str">
        <f t="shared" si="21"/>
        <v>款</v>
      </c>
    </row>
    <row r="666" s="4" customFormat="1" ht="35.45" customHeight="1" spans="1:7">
      <c r="A666" s="21">
        <v>2100101</v>
      </c>
      <c r="B666" s="23" t="s">
        <v>163</v>
      </c>
      <c r="C666" s="24">
        <v>0</v>
      </c>
      <c r="D666" s="24"/>
      <c r="E666" s="24"/>
      <c r="F666" s="20" t="str">
        <f t="shared" si="20"/>
        <v>否</v>
      </c>
      <c r="G666" s="6" t="str">
        <f t="shared" si="21"/>
        <v>项</v>
      </c>
    </row>
    <row r="667" s="4" customFormat="1" ht="35.45" customHeight="1" spans="1:7">
      <c r="A667" s="21">
        <v>2100102</v>
      </c>
      <c r="B667" s="23" t="s">
        <v>164</v>
      </c>
      <c r="C667" s="24">
        <v>0</v>
      </c>
      <c r="D667" s="24"/>
      <c r="E667" s="24"/>
      <c r="F667" s="20" t="str">
        <f t="shared" si="20"/>
        <v>否</v>
      </c>
      <c r="G667" s="6" t="str">
        <f t="shared" si="21"/>
        <v>项</v>
      </c>
    </row>
    <row r="668" s="4" customFormat="1" ht="35.45" customHeight="1" spans="1:7">
      <c r="A668" s="21">
        <v>2100103</v>
      </c>
      <c r="B668" s="23" t="s">
        <v>165</v>
      </c>
      <c r="C668" s="24">
        <v>0</v>
      </c>
      <c r="D668" s="24"/>
      <c r="E668" s="24"/>
      <c r="F668" s="20" t="str">
        <f t="shared" si="20"/>
        <v>否</v>
      </c>
      <c r="G668" s="6" t="str">
        <f t="shared" si="21"/>
        <v>项</v>
      </c>
    </row>
    <row r="669" s="4" customFormat="1" ht="35.45" customHeight="1" spans="1:7">
      <c r="A669" s="21">
        <v>2100199</v>
      </c>
      <c r="B669" s="23" t="s">
        <v>625</v>
      </c>
      <c r="C669" s="24">
        <v>0</v>
      </c>
      <c r="D669" s="24"/>
      <c r="E669" s="24"/>
      <c r="F669" s="20" t="str">
        <f t="shared" si="20"/>
        <v>否</v>
      </c>
      <c r="G669" s="6" t="str">
        <f t="shared" si="21"/>
        <v>项</v>
      </c>
    </row>
    <row r="670" s="4" customFormat="1" ht="35.45" customHeight="1" spans="1:7">
      <c r="A670" s="17">
        <v>21002</v>
      </c>
      <c r="B670" s="18" t="s">
        <v>626</v>
      </c>
      <c r="C670" s="19">
        <f>SUM(C671:C684)</f>
        <v>0</v>
      </c>
      <c r="D670" s="19"/>
      <c r="E670" s="19"/>
      <c r="F670" s="20" t="str">
        <f t="shared" si="20"/>
        <v>否</v>
      </c>
      <c r="G670" s="6" t="str">
        <f t="shared" si="21"/>
        <v>款</v>
      </c>
    </row>
    <row r="671" s="4" customFormat="1" ht="35.45" customHeight="1" spans="1:7">
      <c r="A671" s="21">
        <v>2100201</v>
      </c>
      <c r="B671" s="23" t="s">
        <v>627</v>
      </c>
      <c r="C671" s="24">
        <v>0</v>
      </c>
      <c r="D671" s="24"/>
      <c r="E671" s="24"/>
      <c r="F671" s="20" t="str">
        <f t="shared" si="20"/>
        <v>否</v>
      </c>
      <c r="G671" s="6" t="str">
        <f t="shared" si="21"/>
        <v>项</v>
      </c>
    </row>
    <row r="672" s="4" customFormat="1" ht="35.45" customHeight="1" spans="1:7">
      <c r="A672" s="21">
        <v>2100202</v>
      </c>
      <c r="B672" s="23" t="s">
        <v>628</v>
      </c>
      <c r="C672" s="24">
        <v>0</v>
      </c>
      <c r="D672" s="24"/>
      <c r="E672" s="24"/>
      <c r="F672" s="20" t="str">
        <f t="shared" si="20"/>
        <v>否</v>
      </c>
      <c r="G672" s="6" t="str">
        <f t="shared" si="21"/>
        <v>项</v>
      </c>
    </row>
    <row r="673" s="4" customFormat="1" ht="35.45" customHeight="1" spans="1:7">
      <c r="A673" s="21">
        <v>2100203</v>
      </c>
      <c r="B673" s="23" t="s">
        <v>629</v>
      </c>
      <c r="C673" s="24">
        <v>0</v>
      </c>
      <c r="D673" s="24"/>
      <c r="E673" s="24"/>
      <c r="F673" s="20" t="str">
        <f t="shared" si="20"/>
        <v>否</v>
      </c>
      <c r="G673" s="6" t="str">
        <f t="shared" si="21"/>
        <v>项</v>
      </c>
    </row>
    <row r="674" s="4" customFormat="1" ht="35.45" customHeight="1" spans="1:7">
      <c r="A674" s="21">
        <v>2100204</v>
      </c>
      <c r="B674" s="23" t="s">
        <v>630</v>
      </c>
      <c r="C674" s="24">
        <v>0</v>
      </c>
      <c r="D674" s="24"/>
      <c r="E674" s="24"/>
      <c r="F674" s="20" t="str">
        <f t="shared" si="20"/>
        <v>否</v>
      </c>
      <c r="G674" s="6" t="str">
        <f t="shared" si="21"/>
        <v>项</v>
      </c>
    </row>
    <row r="675" s="4" customFormat="1" ht="35.45" customHeight="1" spans="1:7">
      <c r="A675" s="21">
        <v>2100205</v>
      </c>
      <c r="B675" s="23" t="s">
        <v>631</v>
      </c>
      <c r="C675" s="24">
        <v>0</v>
      </c>
      <c r="D675" s="24"/>
      <c r="E675" s="24"/>
      <c r="F675" s="20" t="str">
        <f t="shared" si="20"/>
        <v>否</v>
      </c>
      <c r="G675" s="6" t="str">
        <f t="shared" si="21"/>
        <v>项</v>
      </c>
    </row>
    <row r="676" s="4" customFormat="1" ht="35.45" customHeight="1" spans="1:7">
      <c r="A676" s="21">
        <v>2100206</v>
      </c>
      <c r="B676" s="23" t="s">
        <v>632</v>
      </c>
      <c r="C676" s="24">
        <v>0</v>
      </c>
      <c r="D676" s="24"/>
      <c r="E676" s="24"/>
      <c r="F676" s="20" t="str">
        <f t="shared" si="20"/>
        <v>否</v>
      </c>
      <c r="G676" s="6" t="str">
        <f t="shared" si="21"/>
        <v>项</v>
      </c>
    </row>
    <row r="677" s="4" customFormat="1" ht="35.45" customHeight="1" spans="1:7">
      <c r="A677" s="21">
        <v>2100207</v>
      </c>
      <c r="B677" s="23" t="s">
        <v>633</v>
      </c>
      <c r="C677" s="24">
        <v>0</v>
      </c>
      <c r="D677" s="24"/>
      <c r="E677" s="24"/>
      <c r="F677" s="20" t="str">
        <f t="shared" si="20"/>
        <v>否</v>
      </c>
      <c r="G677" s="6" t="str">
        <f t="shared" si="21"/>
        <v>项</v>
      </c>
    </row>
    <row r="678" s="3" customFormat="1" ht="35.45" customHeight="1" spans="1:7">
      <c r="A678" s="21">
        <v>2100208</v>
      </c>
      <c r="B678" s="23" t="s">
        <v>634</v>
      </c>
      <c r="C678" s="24">
        <v>0</v>
      </c>
      <c r="D678" s="24"/>
      <c r="E678" s="24"/>
      <c r="F678" s="22" t="str">
        <f t="shared" si="20"/>
        <v>否</v>
      </c>
      <c r="G678" s="3" t="str">
        <f t="shared" si="21"/>
        <v>项</v>
      </c>
    </row>
    <row r="679" s="4" customFormat="1" ht="35.45" customHeight="1" spans="1:7">
      <c r="A679" s="31">
        <v>2100209</v>
      </c>
      <c r="B679" s="23" t="s">
        <v>635</v>
      </c>
      <c r="C679" s="24">
        <v>0</v>
      </c>
      <c r="D679" s="24"/>
      <c r="E679" s="24"/>
      <c r="F679" s="20" t="str">
        <f t="shared" si="20"/>
        <v>否</v>
      </c>
      <c r="G679" s="6" t="str">
        <f t="shared" si="21"/>
        <v>项</v>
      </c>
    </row>
    <row r="680" s="4" customFormat="1" ht="35.45" customHeight="1" spans="1:7">
      <c r="A680" s="21">
        <v>2100210</v>
      </c>
      <c r="B680" s="23" t="s">
        <v>636</v>
      </c>
      <c r="C680" s="24">
        <v>0</v>
      </c>
      <c r="D680" s="24"/>
      <c r="E680" s="24"/>
      <c r="F680" s="20" t="str">
        <f t="shared" si="20"/>
        <v>否</v>
      </c>
      <c r="G680" s="6" t="str">
        <f t="shared" si="21"/>
        <v>项</v>
      </c>
    </row>
    <row r="681" s="4" customFormat="1" ht="35.45" customHeight="1" spans="1:7">
      <c r="A681" s="21">
        <v>2100211</v>
      </c>
      <c r="B681" s="23" t="s">
        <v>637</v>
      </c>
      <c r="C681" s="24">
        <v>0</v>
      </c>
      <c r="D681" s="24"/>
      <c r="E681" s="24"/>
      <c r="F681" s="20" t="str">
        <f t="shared" si="20"/>
        <v>否</v>
      </c>
      <c r="G681" s="6" t="str">
        <f t="shared" si="21"/>
        <v>项</v>
      </c>
    </row>
    <row r="682" s="3" customFormat="1" ht="35.45" customHeight="1" spans="1:7">
      <c r="A682" s="21">
        <v>2100212</v>
      </c>
      <c r="B682" s="23" t="s">
        <v>638</v>
      </c>
      <c r="C682" s="24">
        <v>0</v>
      </c>
      <c r="D682" s="24"/>
      <c r="E682" s="24"/>
      <c r="F682" s="22" t="str">
        <f t="shared" si="20"/>
        <v>否</v>
      </c>
      <c r="G682" s="3" t="str">
        <f t="shared" si="21"/>
        <v>项</v>
      </c>
    </row>
    <row r="683" s="4" customFormat="1" ht="35.45" customHeight="1" spans="1:7">
      <c r="A683" s="21">
        <v>2100213</v>
      </c>
      <c r="B683" s="23" t="s">
        <v>639</v>
      </c>
      <c r="C683" s="24">
        <v>0</v>
      </c>
      <c r="D683" s="24"/>
      <c r="E683" s="24"/>
      <c r="F683" s="20" t="str">
        <f t="shared" si="20"/>
        <v>否</v>
      </c>
      <c r="G683" s="6" t="str">
        <f t="shared" si="21"/>
        <v>项</v>
      </c>
    </row>
    <row r="684" s="4" customFormat="1" ht="35.45" customHeight="1" spans="1:7">
      <c r="A684" s="21">
        <v>2100299</v>
      </c>
      <c r="B684" s="23" t="s">
        <v>640</v>
      </c>
      <c r="C684" s="24">
        <v>0</v>
      </c>
      <c r="D684" s="24"/>
      <c r="E684" s="24"/>
      <c r="F684" s="20" t="str">
        <f t="shared" si="20"/>
        <v>否</v>
      </c>
      <c r="G684" s="6" t="str">
        <f t="shared" si="21"/>
        <v>项</v>
      </c>
    </row>
    <row r="685" s="4" customFormat="1" ht="35.45" customHeight="1" spans="1:7">
      <c r="A685" s="17">
        <v>21003</v>
      </c>
      <c r="B685" s="18" t="s">
        <v>641</v>
      </c>
      <c r="C685" s="19">
        <f>SUM(C686:C688)</f>
        <v>0</v>
      </c>
      <c r="D685" s="19"/>
      <c r="E685" s="19"/>
      <c r="F685" s="20" t="str">
        <f t="shared" si="20"/>
        <v>否</v>
      </c>
      <c r="G685" s="6" t="str">
        <f t="shared" si="21"/>
        <v>款</v>
      </c>
    </row>
    <row r="686" s="4" customFormat="1" ht="35.45" customHeight="1" spans="1:7">
      <c r="A686" s="21">
        <v>2100301</v>
      </c>
      <c r="B686" s="23" t="s">
        <v>642</v>
      </c>
      <c r="C686" s="24">
        <v>0</v>
      </c>
      <c r="D686" s="24"/>
      <c r="E686" s="24"/>
      <c r="F686" s="20" t="str">
        <f t="shared" si="20"/>
        <v>否</v>
      </c>
      <c r="G686" s="6" t="str">
        <f t="shared" si="21"/>
        <v>项</v>
      </c>
    </row>
    <row r="687" s="4" customFormat="1" ht="35.45" customHeight="1" spans="1:7">
      <c r="A687" s="21">
        <v>2100302</v>
      </c>
      <c r="B687" s="23" t="s">
        <v>643</v>
      </c>
      <c r="C687" s="24">
        <v>0</v>
      </c>
      <c r="D687" s="24"/>
      <c r="E687" s="24"/>
      <c r="F687" s="20" t="str">
        <f t="shared" si="20"/>
        <v>否</v>
      </c>
      <c r="G687" s="6" t="str">
        <f t="shared" si="21"/>
        <v>项</v>
      </c>
    </row>
    <row r="688" s="4" customFormat="1" ht="35.45" customHeight="1" spans="1:7">
      <c r="A688" s="21">
        <v>2100399</v>
      </c>
      <c r="B688" s="23" t="s">
        <v>644</v>
      </c>
      <c r="C688" s="24">
        <v>0</v>
      </c>
      <c r="D688" s="24"/>
      <c r="E688" s="24"/>
      <c r="F688" s="20" t="str">
        <f t="shared" si="20"/>
        <v>否</v>
      </c>
      <c r="G688" s="6" t="str">
        <f t="shared" si="21"/>
        <v>项</v>
      </c>
    </row>
    <row r="689" s="4" customFormat="1" ht="35.45" customHeight="1" spans="1:7">
      <c r="A689" s="17">
        <v>21004</v>
      </c>
      <c r="B689" s="18" t="s">
        <v>645</v>
      </c>
      <c r="C689" s="19">
        <f>SUM(C690:C700)</f>
        <v>0</v>
      </c>
      <c r="D689" s="19"/>
      <c r="E689" s="19"/>
      <c r="F689" s="20" t="str">
        <f t="shared" si="20"/>
        <v>否</v>
      </c>
      <c r="G689" s="6" t="str">
        <f t="shared" si="21"/>
        <v>款</v>
      </c>
    </row>
    <row r="690" s="4" customFormat="1" ht="35.45" customHeight="1" spans="1:7">
      <c r="A690" s="21">
        <v>2100401</v>
      </c>
      <c r="B690" s="23" t="s">
        <v>646</v>
      </c>
      <c r="C690" s="24">
        <v>0</v>
      </c>
      <c r="D690" s="24"/>
      <c r="E690" s="24"/>
      <c r="F690" s="20" t="str">
        <f t="shared" si="20"/>
        <v>否</v>
      </c>
      <c r="G690" s="6" t="str">
        <f t="shared" si="21"/>
        <v>项</v>
      </c>
    </row>
    <row r="691" s="4" customFormat="1" ht="35.45" customHeight="1" spans="1:7">
      <c r="A691" s="21">
        <v>2100402</v>
      </c>
      <c r="B691" s="23" t="s">
        <v>647</v>
      </c>
      <c r="C691" s="24">
        <v>0</v>
      </c>
      <c r="D691" s="24"/>
      <c r="E691" s="24"/>
      <c r="F691" s="20" t="str">
        <f t="shared" si="20"/>
        <v>否</v>
      </c>
      <c r="G691" s="6" t="str">
        <f t="shared" si="21"/>
        <v>项</v>
      </c>
    </row>
    <row r="692" s="4" customFormat="1" ht="35.45" customHeight="1" spans="1:7">
      <c r="A692" s="21">
        <v>2100403</v>
      </c>
      <c r="B692" s="23" t="s">
        <v>648</v>
      </c>
      <c r="C692" s="24">
        <v>0</v>
      </c>
      <c r="D692" s="24"/>
      <c r="E692" s="24"/>
      <c r="F692" s="20" t="str">
        <f t="shared" si="20"/>
        <v>否</v>
      </c>
      <c r="G692" s="6" t="str">
        <f t="shared" si="21"/>
        <v>项</v>
      </c>
    </row>
    <row r="693" s="4" customFormat="1" ht="35.45" customHeight="1" spans="1:7">
      <c r="A693" s="21">
        <v>2100404</v>
      </c>
      <c r="B693" s="23" t="s">
        <v>649</v>
      </c>
      <c r="C693" s="24">
        <v>0</v>
      </c>
      <c r="D693" s="24"/>
      <c r="E693" s="24"/>
      <c r="F693" s="20" t="str">
        <f t="shared" si="20"/>
        <v>否</v>
      </c>
      <c r="G693" s="6" t="str">
        <f t="shared" si="21"/>
        <v>项</v>
      </c>
    </row>
    <row r="694" s="3" customFormat="1" ht="35.45" customHeight="1" spans="1:7">
      <c r="A694" s="21">
        <v>2100405</v>
      </c>
      <c r="B694" s="23" t="s">
        <v>650</v>
      </c>
      <c r="C694" s="24">
        <v>0</v>
      </c>
      <c r="D694" s="24"/>
      <c r="E694" s="24"/>
      <c r="F694" s="22" t="str">
        <f t="shared" si="20"/>
        <v>否</v>
      </c>
      <c r="G694" s="3" t="str">
        <f t="shared" si="21"/>
        <v>项</v>
      </c>
    </row>
    <row r="695" s="4" customFormat="1" ht="35.45" customHeight="1" spans="1:7">
      <c r="A695" s="21">
        <v>2100406</v>
      </c>
      <c r="B695" s="23" t="s">
        <v>651</v>
      </c>
      <c r="C695" s="24">
        <v>0</v>
      </c>
      <c r="D695" s="24"/>
      <c r="E695" s="24"/>
      <c r="F695" s="20" t="str">
        <f t="shared" si="20"/>
        <v>否</v>
      </c>
      <c r="G695" s="6" t="str">
        <f t="shared" si="21"/>
        <v>项</v>
      </c>
    </row>
    <row r="696" s="4" customFormat="1" ht="35.45" customHeight="1" spans="1:7">
      <c r="A696" s="21">
        <v>2100407</v>
      </c>
      <c r="B696" s="23" t="s">
        <v>652</v>
      </c>
      <c r="C696" s="24">
        <v>0</v>
      </c>
      <c r="D696" s="24"/>
      <c r="E696" s="24"/>
      <c r="F696" s="20" t="str">
        <f t="shared" si="20"/>
        <v>否</v>
      </c>
      <c r="G696" s="6" t="str">
        <f t="shared" si="21"/>
        <v>项</v>
      </c>
    </row>
    <row r="697" s="3" customFormat="1" ht="35.45" customHeight="1" spans="1:7">
      <c r="A697" s="21">
        <v>2100408</v>
      </c>
      <c r="B697" s="23" t="s">
        <v>653</v>
      </c>
      <c r="C697" s="24">
        <v>0</v>
      </c>
      <c r="D697" s="24"/>
      <c r="E697" s="24"/>
      <c r="F697" s="22" t="str">
        <f t="shared" si="20"/>
        <v>否</v>
      </c>
      <c r="G697" s="3" t="str">
        <f t="shared" si="21"/>
        <v>项</v>
      </c>
    </row>
    <row r="698" s="4" customFormat="1" ht="35.45" customHeight="1" spans="1:7">
      <c r="A698" s="21">
        <v>2100409</v>
      </c>
      <c r="B698" s="23" t="s">
        <v>654</v>
      </c>
      <c r="C698" s="24">
        <v>0</v>
      </c>
      <c r="D698" s="24"/>
      <c r="E698" s="24"/>
      <c r="F698" s="20" t="str">
        <f t="shared" si="20"/>
        <v>否</v>
      </c>
      <c r="G698" s="6" t="str">
        <f t="shared" si="21"/>
        <v>项</v>
      </c>
    </row>
    <row r="699" s="4" customFormat="1" ht="35.45" customHeight="1" spans="1:7">
      <c r="A699" s="21">
        <v>2100410</v>
      </c>
      <c r="B699" s="23" t="s">
        <v>655</v>
      </c>
      <c r="C699" s="24">
        <v>0</v>
      </c>
      <c r="D699" s="24"/>
      <c r="E699" s="24"/>
      <c r="F699" s="20" t="str">
        <f t="shared" si="20"/>
        <v>否</v>
      </c>
      <c r="G699" s="6" t="str">
        <f t="shared" si="21"/>
        <v>项</v>
      </c>
    </row>
    <row r="700" s="4" customFormat="1" ht="35.45" customHeight="1" spans="1:7">
      <c r="A700" s="21">
        <v>2100499</v>
      </c>
      <c r="B700" s="23" t="s">
        <v>656</v>
      </c>
      <c r="C700" s="24">
        <v>0</v>
      </c>
      <c r="D700" s="24"/>
      <c r="E700" s="24"/>
      <c r="F700" s="20" t="str">
        <f t="shared" si="20"/>
        <v>否</v>
      </c>
      <c r="G700" s="6" t="str">
        <f t="shared" si="21"/>
        <v>项</v>
      </c>
    </row>
    <row r="701" s="3" customFormat="1" ht="35.45" customHeight="1" spans="1:7">
      <c r="A701" s="17">
        <v>21006</v>
      </c>
      <c r="B701" s="18" t="s">
        <v>657</v>
      </c>
      <c r="C701" s="19">
        <f>SUM(C702:C703)</f>
        <v>0</v>
      </c>
      <c r="D701" s="19"/>
      <c r="E701" s="19"/>
      <c r="F701" s="22" t="str">
        <f t="shared" si="20"/>
        <v>否</v>
      </c>
      <c r="G701" s="3" t="str">
        <f t="shared" si="21"/>
        <v>款</v>
      </c>
    </row>
    <row r="702" s="4" customFormat="1" ht="35.45" customHeight="1" spans="1:7">
      <c r="A702" s="21">
        <v>2100601</v>
      </c>
      <c r="B702" s="23" t="s">
        <v>658</v>
      </c>
      <c r="C702" s="24">
        <v>0</v>
      </c>
      <c r="D702" s="24"/>
      <c r="E702" s="24"/>
      <c r="F702" s="20" t="str">
        <f t="shared" si="20"/>
        <v>否</v>
      </c>
      <c r="G702" s="6" t="str">
        <f t="shared" si="21"/>
        <v>项</v>
      </c>
    </row>
    <row r="703" s="4" customFormat="1" ht="35.45" customHeight="1" spans="1:7">
      <c r="A703" s="21">
        <v>2100699</v>
      </c>
      <c r="B703" s="23" t="s">
        <v>659</v>
      </c>
      <c r="C703" s="24">
        <v>0</v>
      </c>
      <c r="D703" s="24"/>
      <c r="E703" s="24"/>
      <c r="F703" s="20" t="str">
        <f t="shared" si="20"/>
        <v>否</v>
      </c>
      <c r="G703" s="6" t="str">
        <f t="shared" si="21"/>
        <v>项</v>
      </c>
    </row>
    <row r="704" s="4" customFormat="1" ht="35.45" customHeight="1" spans="1:7">
      <c r="A704" s="17">
        <v>21007</v>
      </c>
      <c r="B704" s="18" t="s">
        <v>660</v>
      </c>
      <c r="C704" s="19">
        <f>SUM(C705:C707)</f>
        <v>0</v>
      </c>
      <c r="D704" s="19"/>
      <c r="E704" s="19"/>
      <c r="F704" s="20" t="str">
        <f t="shared" si="20"/>
        <v>否</v>
      </c>
      <c r="G704" s="6" t="str">
        <f t="shared" si="21"/>
        <v>款</v>
      </c>
    </row>
    <row r="705" s="4" customFormat="1" ht="35.45" customHeight="1" spans="1:7">
      <c r="A705" s="21">
        <v>2100716</v>
      </c>
      <c r="B705" s="23" t="s">
        <v>661</v>
      </c>
      <c r="C705" s="24">
        <v>0</v>
      </c>
      <c r="D705" s="24"/>
      <c r="E705" s="24"/>
      <c r="F705" s="20" t="str">
        <f t="shared" si="20"/>
        <v>否</v>
      </c>
      <c r="G705" s="6" t="str">
        <f t="shared" si="21"/>
        <v>项</v>
      </c>
    </row>
    <row r="706" s="3" customFormat="1" ht="35.45" customHeight="1" spans="1:7">
      <c r="A706" s="21">
        <v>2100717</v>
      </c>
      <c r="B706" s="23" t="s">
        <v>662</v>
      </c>
      <c r="C706" s="24">
        <v>0</v>
      </c>
      <c r="D706" s="24"/>
      <c r="E706" s="24"/>
      <c r="F706" s="22" t="str">
        <f t="shared" si="20"/>
        <v>否</v>
      </c>
      <c r="G706" s="3" t="str">
        <f t="shared" si="21"/>
        <v>项</v>
      </c>
    </row>
    <row r="707" s="4" customFormat="1" ht="35.45" customHeight="1" spans="1:7">
      <c r="A707" s="21">
        <v>2100799</v>
      </c>
      <c r="B707" s="23" t="s">
        <v>663</v>
      </c>
      <c r="C707" s="24">
        <v>0</v>
      </c>
      <c r="D707" s="24"/>
      <c r="E707" s="24"/>
      <c r="F707" s="20" t="str">
        <f t="shared" si="20"/>
        <v>否</v>
      </c>
      <c r="G707" s="6" t="str">
        <f t="shared" si="21"/>
        <v>项</v>
      </c>
    </row>
    <row r="708" s="4" customFormat="1" ht="35.45" customHeight="1" spans="1:7">
      <c r="A708" s="17">
        <v>21011</v>
      </c>
      <c r="B708" s="18" t="s">
        <v>664</v>
      </c>
      <c r="C708" s="19">
        <f>SUM(C709:C712)</f>
        <v>57</v>
      </c>
      <c r="D708" s="19">
        <f>SUM(D709:D712)</f>
        <v>10</v>
      </c>
      <c r="E708" s="19">
        <f>SUM(E709:E712)</f>
        <v>67</v>
      </c>
      <c r="F708" s="20" t="str">
        <f t="shared" ref="F708:F771" si="22">IF(LEN(A708)=3,"是",IF(B708&lt;&gt;"",IF(SUM(C708:C708)&lt;&gt;0,"是","否"),"是"))</f>
        <v>是</v>
      </c>
      <c r="G708" s="6" t="str">
        <f t="shared" ref="G708:G771" si="23">IF(LEN(A708)=3,"类",IF(LEN(A708)=5,"款","项"))</f>
        <v>款</v>
      </c>
    </row>
    <row r="709" s="4" customFormat="1" ht="35.45" customHeight="1" spans="1:7">
      <c r="A709" s="21">
        <v>2101101</v>
      </c>
      <c r="B709" s="23" t="s">
        <v>665</v>
      </c>
      <c r="C709" s="24">
        <v>18</v>
      </c>
      <c r="D709" s="24">
        <v>5</v>
      </c>
      <c r="E709" s="24">
        <v>23</v>
      </c>
      <c r="F709" s="20" t="str">
        <f t="shared" si="22"/>
        <v>是</v>
      </c>
      <c r="G709" s="6" t="str">
        <f t="shared" si="23"/>
        <v>项</v>
      </c>
    </row>
    <row r="710" s="3" customFormat="1" ht="35.45" customHeight="1" spans="1:7">
      <c r="A710" s="21">
        <v>2101102</v>
      </c>
      <c r="B710" s="23" t="s">
        <v>666</v>
      </c>
      <c r="C710" s="24">
        <v>26</v>
      </c>
      <c r="D710" s="24">
        <v>2</v>
      </c>
      <c r="E710" s="24">
        <v>28</v>
      </c>
      <c r="F710" s="22" t="str">
        <f t="shared" si="22"/>
        <v>是</v>
      </c>
      <c r="G710" s="3" t="str">
        <f t="shared" si="23"/>
        <v>项</v>
      </c>
    </row>
    <row r="711" s="4" customFormat="1" ht="35.45" customHeight="1" spans="1:7">
      <c r="A711" s="21">
        <v>2101103</v>
      </c>
      <c r="B711" s="23" t="s">
        <v>667</v>
      </c>
      <c r="C711" s="24">
        <v>12</v>
      </c>
      <c r="D711" s="24">
        <v>2</v>
      </c>
      <c r="E711" s="24">
        <v>14</v>
      </c>
      <c r="F711" s="20" t="str">
        <f t="shared" si="22"/>
        <v>是</v>
      </c>
      <c r="G711" s="6" t="str">
        <f t="shared" si="23"/>
        <v>项</v>
      </c>
    </row>
    <row r="712" s="4" customFormat="1" ht="35.45" customHeight="1" spans="1:7">
      <c r="A712" s="21">
        <v>2101199</v>
      </c>
      <c r="B712" s="23" t="s">
        <v>668</v>
      </c>
      <c r="C712" s="24">
        <v>1</v>
      </c>
      <c r="D712" s="24">
        <v>1</v>
      </c>
      <c r="E712" s="24">
        <v>2</v>
      </c>
      <c r="F712" s="20" t="str">
        <f t="shared" si="22"/>
        <v>是</v>
      </c>
      <c r="G712" s="6" t="str">
        <f t="shared" si="23"/>
        <v>项</v>
      </c>
    </row>
    <row r="713" s="4" customFormat="1" ht="35.45" customHeight="1" spans="1:7">
      <c r="A713" s="17">
        <v>21012</v>
      </c>
      <c r="B713" s="18" t="s">
        <v>669</v>
      </c>
      <c r="C713" s="19">
        <f>SUM(C714:C716)</f>
        <v>0</v>
      </c>
      <c r="D713" s="19"/>
      <c r="E713" s="19"/>
      <c r="F713" s="20" t="str">
        <f t="shared" si="22"/>
        <v>否</v>
      </c>
      <c r="G713" s="6" t="str">
        <f t="shared" si="23"/>
        <v>款</v>
      </c>
    </row>
    <row r="714" s="3" customFormat="1" ht="35.45" customHeight="1" spans="1:7">
      <c r="A714" s="21">
        <v>2101201</v>
      </c>
      <c r="B714" s="23" t="s">
        <v>670</v>
      </c>
      <c r="C714" s="24">
        <v>0</v>
      </c>
      <c r="D714" s="24"/>
      <c r="E714" s="24"/>
      <c r="F714" s="22" t="str">
        <f t="shared" si="22"/>
        <v>否</v>
      </c>
      <c r="G714" s="3" t="str">
        <f t="shared" si="23"/>
        <v>项</v>
      </c>
    </row>
    <row r="715" s="4" customFormat="1" ht="35.45" customHeight="1" spans="1:7">
      <c r="A715" s="21">
        <v>2101202</v>
      </c>
      <c r="B715" s="23" t="s">
        <v>671</v>
      </c>
      <c r="C715" s="24">
        <v>0</v>
      </c>
      <c r="D715" s="24"/>
      <c r="E715" s="24"/>
      <c r="F715" s="20" t="str">
        <f t="shared" si="22"/>
        <v>否</v>
      </c>
      <c r="G715" s="6" t="str">
        <f t="shared" si="23"/>
        <v>项</v>
      </c>
    </row>
    <row r="716" s="4" customFormat="1" ht="35.45" customHeight="1" spans="1:7">
      <c r="A716" s="21">
        <v>2101299</v>
      </c>
      <c r="B716" s="23" t="s">
        <v>672</v>
      </c>
      <c r="C716" s="24">
        <v>0</v>
      </c>
      <c r="D716" s="24"/>
      <c r="E716" s="24"/>
      <c r="F716" s="20" t="str">
        <f t="shared" si="22"/>
        <v>否</v>
      </c>
      <c r="G716" s="6" t="str">
        <f t="shared" si="23"/>
        <v>项</v>
      </c>
    </row>
    <row r="717" s="3" customFormat="1" ht="35.45" customHeight="1" spans="1:7">
      <c r="A717" s="17">
        <v>21013</v>
      </c>
      <c r="B717" s="18" t="s">
        <v>673</v>
      </c>
      <c r="C717" s="19">
        <f>SUM(C718:C720)</f>
        <v>0</v>
      </c>
      <c r="D717" s="19"/>
      <c r="E717" s="19"/>
      <c r="F717" s="22" t="str">
        <f t="shared" si="22"/>
        <v>否</v>
      </c>
      <c r="G717" s="3" t="str">
        <f t="shared" si="23"/>
        <v>款</v>
      </c>
    </row>
    <row r="718" s="4" customFormat="1" ht="35.45" customHeight="1" spans="1:7">
      <c r="A718" s="21">
        <v>2101301</v>
      </c>
      <c r="B718" s="23" t="s">
        <v>674</v>
      </c>
      <c r="C718" s="24">
        <v>0</v>
      </c>
      <c r="D718" s="24"/>
      <c r="E718" s="24"/>
      <c r="F718" s="20" t="str">
        <f t="shared" si="22"/>
        <v>否</v>
      </c>
      <c r="G718" s="6" t="str">
        <f t="shared" si="23"/>
        <v>项</v>
      </c>
    </row>
    <row r="719" s="4" customFormat="1" ht="35.45" customHeight="1" spans="1:7">
      <c r="A719" s="21">
        <v>2101302</v>
      </c>
      <c r="B719" s="23" t="s">
        <v>675</v>
      </c>
      <c r="C719" s="24">
        <v>0</v>
      </c>
      <c r="D719" s="24"/>
      <c r="E719" s="24"/>
      <c r="F719" s="20" t="str">
        <f t="shared" si="22"/>
        <v>否</v>
      </c>
      <c r="G719" s="6" t="str">
        <f t="shared" si="23"/>
        <v>项</v>
      </c>
    </row>
    <row r="720" s="4" customFormat="1" ht="35.45" customHeight="1" spans="1:7">
      <c r="A720" s="21">
        <v>2101399</v>
      </c>
      <c r="B720" s="23" t="s">
        <v>676</v>
      </c>
      <c r="C720" s="24">
        <v>0</v>
      </c>
      <c r="D720" s="24"/>
      <c r="E720" s="24"/>
      <c r="F720" s="20" t="str">
        <f t="shared" si="22"/>
        <v>否</v>
      </c>
      <c r="G720" s="6" t="str">
        <f t="shared" si="23"/>
        <v>项</v>
      </c>
    </row>
    <row r="721" s="4" customFormat="1" ht="35.45" customHeight="1" spans="1:7">
      <c r="A721" s="17">
        <v>21014</v>
      </c>
      <c r="B721" s="18" t="s">
        <v>677</v>
      </c>
      <c r="C721" s="19">
        <f>SUM(C722:C723)</f>
        <v>0</v>
      </c>
      <c r="D721" s="19"/>
      <c r="E721" s="19"/>
      <c r="F721" s="20" t="str">
        <f t="shared" si="22"/>
        <v>否</v>
      </c>
      <c r="G721" s="6" t="str">
        <f t="shared" si="23"/>
        <v>款</v>
      </c>
    </row>
    <row r="722" s="4" customFormat="1" ht="35.45" customHeight="1" spans="1:7">
      <c r="A722" s="21">
        <v>2101401</v>
      </c>
      <c r="B722" s="23" t="s">
        <v>678</v>
      </c>
      <c r="C722" s="24">
        <v>0</v>
      </c>
      <c r="D722" s="24"/>
      <c r="E722" s="24"/>
      <c r="F722" s="20" t="str">
        <f t="shared" si="22"/>
        <v>否</v>
      </c>
      <c r="G722" s="6" t="str">
        <f t="shared" si="23"/>
        <v>项</v>
      </c>
    </row>
    <row r="723" s="4" customFormat="1" ht="35.45" customHeight="1" spans="1:7">
      <c r="A723" s="21">
        <v>2101499</v>
      </c>
      <c r="B723" s="23" t="s">
        <v>679</v>
      </c>
      <c r="C723" s="24">
        <v>0</v>
      </c>
      <c r="D723" s="24"/>
      <c r="E723" s="24"/>
      <c r="F723" s="20" t="str">
        <f t="shared" si="22"/>
        <v>否</v>
      </c>
      <c r="G723" s="6" t="str">
        <f t="shared" si="23"/>
        <v>项</v>
      </c>
    </row>
    <row r="724" s="4" customFormat="1" ht="35.45" customHeight="1" spans="1:7">
      <c r="A724" s="17">
        <v>21015</v>
      </c>
      <c r="B724" s="18" t="s">
        <v>680</v>
      </c>
      <c r="C724" s="19">
        <f>SUM(C725:C732)</f>
        <v>0</v>
      </c>
      <c r="D724" s="19"/>
      <c r="E724" s="19"/>
      <c r="F724" s="20" t="str">
        <f t="shared" si="22"/>
        <v>否</v>
      </c>
      <c r="G724" s="6" t="str">
        <f t="shared" si="23"/>
        <v>款</v>
      </c>
    </row>
    <row r="725" s="4" customFormat="1" ht="35.45" customHeight="1" spans="1:7">
      <c r="A725" s="21">
        <v>2101501</v>
      </c>
      <c r="B725" s="23" t="s">
        <v>163</v>
      </c>
      <c r="C725" s="24">
        <v>0</v>
      </c>
      <c r="D725" s="24"/>
      <c r="E725" s="24"/>
      <c r="F725" s="20" t="str">
        <f t="shared" si="22"/>
        <v>否</v>
      </c>
      <c r="G725" s="6" t="str">
        <f t="shared" si="23"/>
        <v>项</v>
      </c>
    </row>
    <row r="726" s="3" customFormat="1" ht="35.45" customHeight="1" spans="1:7">
      <c r="A726" s="21">
        <v>2101502</v>
      </c>
      <c r="B726" s="23" t="s">
        <v>164</v>
      </c>
      <c r="C726" s="24">
        <v>0</v>
      </c>
      <c r="D726" s="24"/>
      <c r="E726" s="24"/>
      <c r="F726" s="22" t="str">
        <f t="shared" si="22"/>
        <v>否</v>
      </c>
      <c r="G726" s="3" t="str">
        <f t="shared" si="23"/>
        <v>项</v>
      </c>
    </row>
    <row r="727" s="4" customFormat="1" ht="35.45" customHeight="1" spans="1:7">
      <c r="A727" s="21">
        <v>2101503</v>
      </c>
      <c r="B727" s="23" t="s">
        <v>165</v>
      </c>
      <c r="C727" s="24">
        <v>0</v>
      </c>
      <c r="D727" s="24"/>
      <c r="E727" s="24"/>
      <c r="F727" s="20" t="str">
        <f t="shared" si="22"/>
        <v>否</v>
      </c>
      <c r="G727" s="6" t="str">
        <f t="shared" si="23"/>
        <v>项</v>
      </c>
    </row>
    <row r="728" s="3" customFormat="1" ht="35.45" customHeight="1" spans="1:7">
      <c r="A728" s="21">
        <v>2101504</v>
      </c>
      <c r="B728" s="23" t="s">
        <v>204</v>
      </c>
      <c r="C728" s="24">
        <v>0</v>
      </c>
      <c r="D728" s="24"/>
      <c r="E728" s="24"/>
      <c r="F728" s="22" t="str">
        <f t="shared" si="22"/>
        <v>否</v>
      </c>
      <c r="G728" s="3" t="str">
        <f t="shared" si="23"/>
        <v>项</v>
      </c>
    </row>
    <row r="729" s="4" customFormat="1" ht="35.45" customHeight="1" spans="1:7">
      <c r="A729" s="21">
        <v>2101505</v>
      </c>
      <c r="B729" s="23" t="s">
        <v>681</v>
      </c>
      <c r="C729" s="24">
        <v>0</v>
      </c>
      <c r="D729" s="24"/>
      <c r="E729" s="24"/>
      <c r="F729" s="20" t="str">
        <f t="shared" si="22"/>
        <v>否</v>
      </c>
      <c r="G729" s="6" t="str">
        <f t="shared" si="23"/>
        <v>项</v>
      </c>
    </row>
    <row r="730" ht="35.45" customHeight="1" spans="1:7">
      <c r="A730" s="21">
        <v>2101506</v>
      </c>
      <c r="B730" s="23" t="s">
        <v>682</v>
      </c>
      <c r="C730" s="24">
        <v>0</v>
      </c>
      <c r="D730" s="24"/>
      <c r="E730" s="24"/>
      <c r="F730" s="20" t="str">
        <f t="shared" si="22"/>
        <v>否</v>
      </c>
      <c r="G730" s="6" t="str">
        <f t="shared" si="23"/>
        <v>项</v>
      </c>
    </row>
    <row r="731" s="3" customFormat="1" ht="35.45" customHeight="1" spans="1:7">
      <c r="A731" s="21">
        <v>2101550</v>
      </c>
      <c r="B731" s="23" t="s">
        <v>172</v>
      </c>
      <c r="C731" s="24">
        <v>0</v>
      </c>
      <c r="D731" s="24"/>
      <c r="E731" s="24"/>
      <c r="F731" s="22" t="str">
        <f t="shared" si="22"/>
        <v>否</v>
      </c>
      <c r="G731" s="3" t="str">
        <f t="shared" si="23"/>
        <v>项</v>
      </c>
    </row>
    <row r="732" s="4" customFormat="1" ht="35.45" customHeight="1" spans="1:7">
      <c r="A732" s="21">
        <v>2101599</v>
      </c>
      <c r="B732" s="23" t="s">
        <v>683</v>
      </c>
      <c r="C732" s="24">
        <v>0</v>
      </c>
      <c r="D732" s="24"/>
      <c r="E732" s="24"/>
      <c r="F732" s="20" t="str">
        <f t="shared" si="22"/>
        <v>否</v>
      </c>
      <c r="G732" s="6" t="str">
        <f t="shared" si="23"/>
        <v>项</v>
      </c>
    </row>
    <row r="733" s="4" customFormat="1" ht="35.45" customHeight="1" spans="1:7">
      <c r="A733" s="17">
        <v>21016</v>
      </c>
      <c r="B733" s="18" t="s">
        <v>684</v>
      </c>
      <c r="C733" s="19">
        <f>SUM(C734)</f>
        <v>0</v>
      </c>
      <c r="D733" s="19"/>
      <c r="E733" s="19"/>
      <c r="F733" s="20" t="str">
        <f t="shared" si="22"/>
        <v>否</v>
      </c>
      <c r="G733" s="6" t="str">
        <f t="shared" si="23"/>
        <v>款</v>
      </c>
    </row>
    <row r="734" s="4" customFormat="1" ht="35.45" customHeight="1" spans="1:7">
      <c r="A734" s="21">
        <v>2101601</v>
      </c>
      <c r="B734" s="23" t="s">
        <v>685</v>
      </c>
      <c r="C734" s="24">
        <v>0</v>
      </c>
      <c r="D734" s="24"/>
      <c r="E734" s="24"/>
      <c r="F734" s="20" t="str">
        <f t="shared" si="22"/>
        <v>否</v>
      </c>
      <c r="G734" s="6" t="str">
        <f t="shared" si="23"/>
        <v>项</v>
      </c>
    </row>
    <row r="735" s="4" customFormat="1" ht="35.45" customHeight="1" spans="1:7">
      <c r="A735" s="17">
        <v>21099</v>
      </c>
      <c r="B735" s="18" t="s">
        <v>686</v>
      </c>
      <c r="C735" s="19">
        <f>SUM(C736)</f>
        <v>0</v>
      </c>
      <c r="D735" s="19"/>
      <c r="E735" s="19"/>
      <c r="F735" s="20" t="str">
        <f t="shared" si="22"/>
        <v>否</v>
      </c>
      <c r="G735" s="6" t="str">
        <f t="shared" si="23"/>
        <v>款</v>
      </c>
    </row>
    <row r="736" s="4" customFormat="1" ht="35.45" customHeight="1" spans="1:7">
      <c r="A736" s="21">
        <v>2109999</v>
      </c>
      <c r="B736" s="23" t="s">
        <v>687</v>
      </c>
      <c r="C736" s="24">
        <v>0</v>
      </c>
      <c r="D736" s="24"/>
      <c r="E736" s="24"/>
      <c r="F736" s="20" t="str">
        <f t="shared" si="22"/>
        <v>否</v>
      </c>
      <c r="G736" s="6" t="str">
        <f t="shared" si="23"/>
        <v>项</v>
      </c>
    </row>
    <row r="737" s="4" customFormat="1" ht="35.45" customHeight="1" spans="1:7">
      <c r="A737" s="17">
        <v>211</v>
      </c>
      <c r="B737" s="18" t="s">
        <v>104</v>
      </c>
      <c r="C737" s="19">
        <f>SUM(C738,C748,C752,C761,C768,C775,C781,C784,C787,C789,C791,C797,C799,C801,C816)</f>
        <v>0</v>
      </c>
      <c r="D737" s="19"/>
      <c r="E737" s="19"/>
      <c r="F737" s="20" t="str">
        <f t="shared" si="22"/>
        <v>是</v>
      </c>
      <c r="G737" s="6" t="str">
        <f t="shared" si="23"/>
        <v>类</v>
      </c>
    </row>
    <row r="738" s="4" customFormat="1" ht="35.45" customHeight="1" spans="1:7">
      <c r="A738" s="21">
        <v>21101</v>
      </c>
      <c r="B738" s="18" t="s">
        <v>688</v>
      </c>
      <c r="C738" s="19">
        <f>SUM(C739:C747)</f>
        <v>0</v>
      </c>
      <c r="D738" s="19"/>
      <c r="E738" s="19"/>
      <c r="F738" s="20" t="str">
        <f t="shared" si="22"/>
        <v>否</v>
      </c>
      <c r="G738" s="6" t="str">
        <f t="shared" si="23"/>
        <v>款</v>
      </c>
    </row>
    <row r="739" s="4" customFormat="1" ht="35.45" customHeight="1" spans="1:7">
      <c r="A739" s="21">
        <v>2110101</v>
      </c>
      <c r="B739" s="23" t="s">
        <v>163</v>
      </c>
      <c r="C739" s="24">
        <v>0</v>
      </c>
      <c r="D739" s="24"/>
      <c r="E739" s="24"/>
      <c r="F739" s="20" t="str">
        <f t="shared" si="22"/>
        <v>否</v>
      </c>
      <c r="G739" s="6" t="str">
        <f t="shared" si="23"/>
        <v>项</v>
      </c>
    </row>
    <row r="740" s="4" customFormat="1" ht="35.45" customHeight="1" spans="1:7">
      <c r="A740" s="21">
        <v>2110102</v>
      </c>
      <c r="B740" s="23" t="s">
        <v>164</v>
      </c>
      <c r="C740" s="24">
        <v>0</v>
      </c>
      <c r="D740" s="24"/>
      <c r="E740" s="24"/>
      <c r="F740" s="20" t="str">
        <f t="shared" si="22"/>
        <v>否</v>
      </c>
      <c r="G740" s="6" t="str">
        <f t="shared" si="23"/>
        <v>项</v>
      </c>
    </row>
    <row r="741" s="3" customFormat="1" ht="35.45" customHeight="1" spans="1:7">
      <c r="A741" s="21">
        <v>2110103</v>
      </c>
      <c r="B741" s="23" t="s">
        <v>165</v>
      </c>
      <c r="C741" s="24">
        <v>0</v>
      </c>
      <c r="D741" s="24"/>
      <c r="E741" s="24"/>
      <c r="F741" s="22" t="str">
        <f t="shared" si="22"/>
        <v>否</v>
      </c>
      <c r="G741" s="3" t="str">
        <f t="shared" si="23"/>
        <v>项</v>
      </c>
    </row>
    <row r="742" s="4" customFormat="1" ht="35.45" customHeight="1" spans="1:7">
      <c r="A742" s="21">
        <v>2110104</v>
      </c>
      <c r="B742" s="23" t="s">
        <v>689</v>
      </c>
      <c r="C742" s="24">
        <v>0</v>
      </c>
      <c r="D742" s="24"/>
      <c r="E742" s="24"/>
      <c r="F742" s="20" t="str">
        <f t="shared" si="22"/>
        <v>否</v>
      </c>
      <c r="G742" s="6" t="str">
        <f t="shared" si="23"/>
        <v>项</v>
      </c>
    </row>
    <row r="743" s="4" customFormat="1" ht="35.45" customHeight="1" spans="1:7">
      <c r="A743" s="21">
        <v>2110105</v>
      </c>
      <c r="B743" s="23" t="s">
        <v>690</v>
      </c>
      <c r="C743" s="24">
        <v>0</v>
      </c>
      <c r="D743" s="24"/>
      <c r="E743" s="24"/>
      <c r="F743" s="20" t="str">
        <f t="shared" si="22"/>
        <v>否</v>
      </c>
      <c r="G743" s="6" t="str">
        <f t="shared" si="23"/>
        <v>项</v>
      </c>
    </row>
    <row r="744" s="4" customFormat="1" ht="35.45" customHeight="1" spans="1:7">
      <c r="A744" s="21">
        <v>2110106</v>
      </c>
      <c r="B744" s="23" t="s">
        <v>691</v>
      </c>
      <c r="C744" s="24">
        <v>0</v>
      </c>
      <c r="D744" s="24"/>
      <c r="E744" s="24"/>
      <c r="F744" s="20" t="str">
        <f t="shared" si="22"/>
        <v>否</v>
      </c>
      <c r="G744" s="6" t="str">
        <f t="shared" si="23"/>
        <v>项</v>
      </c>
    </row>
    <row r="745" s="3" customFormat="1" ht="35.45" customHeight="1" spans="1:7">
      <c r="A745" s="21">
        <v>2110107</v>
      </c>
      <c r="B745" s="23" t="s">
        <v>692</v>
      </c>
      <c r="C745" s="24">
        <v>0</v>
      </c>
      <c r="D745" s="24"/>
      <c r="E745" s="24"/>
      <c r="F745" s="22" t="str">
        <f t="shared" si="22"/>
        <v>否</v>
      </c>
      <c r="G745" s="3" t="str">
        <f t="shared" si="23"/>
        <v>项</v>
      </c>
    </row>
    <row r="746" s="4" customFormat="1" ht="35.45" customHeight="1" spans="1:7">
      <c r="A746" s="21">
        <v>2110108</v>
      </c>
      <c r="B746" s="23" t="s">
        <v>693</v>
      </c>
      <c r="C746" s="24">
        <v>0</v>
      </c>
      <c r="D746" s="24"/>
      <c r="E746" s="24"/>
      <c r="F746" s="20" t="str">
        <f t="shared" si="22"/>
        <v>否</v>
      </c>
      <c r="G746" s="6" t="str">
        <f t="shared" si="23"/>
        <v>项</v>
      </c>
    </row>
    <row r="747" s="4" customFormat="1" ht="35.45" customHeight="1" spans="1:7">
      <c r="A747" s="21">
        <v>2110199</v>
      </c>
      <c r="B747" s="23" t="s">
        <v>694</v>
      </c>
      <c r="C747" s="24">
        <v>0</v>
      </c>
      <c r="D747" s="24"/>
      <c r="E747" s="24"/>
      <c r="F747" s="20" t="str">
        <f t="shared" si="22"/>
        <v>否</v>
      </c>
      <c r="G747" s="6" t="str">
        <f t="shared" si="23"/>
        <v>项</v>
      </c>
    </row>
    <row r="748" s="4" customFormat="1" ht="35.45" customHeight="1" spans="1:7">
      <c r="A748" s="17">
        <v>21102</v>
      </c>
      <c r="B748" s="18" t="s">
        <v>695</v>
      </c>
      <c r="C748" s="19">
        <f>SUM(C749:C751)</f>
        <v>0</v>
      </c>
      <c r="D748" s="19"/>
      <c r="E748" s="19"/>
      <c r="F748" s="20" t="str">
        <f t="shared" si="22"/>
        <v>否</v>
      </c>
      <c r="G748" s="6" t="str">
        <f t="shared" si="23"/>
        <v>款</v>
      </c>
    </row>
    <row r="749" s="4" customFormat="1" ht="35.45" customHeight="1" spans="1:7">
      <c r="A749" s="21">
        <v>2110203</v>
      </c>
      <c r="B749" s="23" t="s">
        <v>696</v>
      </c>
      <c r="C749" s="24">
        <v>0</v>
      </c>
      <c r="D749" s="24"/>
      <c r="E749" s="24"/>
      <c r="F749" s="20" t="str">
        <f t="shared" si="22"/>
        <v>否</v>
      </c>
      <c r="G749" s="6" t="str">
        <f t="shared" si="23"/>
        <v>项</v>
      </c>
    </row>
    <row r="750" s="4" customFormat="1" ht="35.45" customHeight="1" spans="1:7">
      <c r="A750" s="21">
        <v>2110204</v>
      </c>
      <c r="B750" s="23" t="s">
        <v>697</v>
      </c>
      <c r="C750" s="24">
        <v>0</v>
      </c>
      <c r="D750" s="24"/>
      <c r="E750" s="24"/>
      <c r="F750" s="20" t="str">
        <f t="shared" si="22"/>
        <v>否</v>
      </c>
      <c r="G750" s="6" t="str">
        <f t="shared" si="23"/>
        <v>项</v>
      </c>
    </row>
    <row r="751" s="4" customFormat="1" ht="35.45" customHeight="1" spans="1:7">
      <c r="A751" s="21">
        <v>2110299</v>
      </c>
      <c r="B751" s="23" t="s">
        <v>698</v>
      </c>
      <c r="C751" s="24">
        <v>0</v>
      </c>
      <c r="D751" s="24"/>
      <c r="E751" s="24"/>
      <c r="F751" s="20" t="str">
        <f t="shared" si="22"/>
        <v>否</v>
      </c>
      <c r="G751" s="6" t="str">
        <f t="shared" si="23"/>
        <v>项</v>
      </c>
    </row>
    <row r="752" s="4" customFormat="1" ht="35.45" customHeight="1" spans="1:7">
      <c r="A752" s="17">
        <v>21103</v>
      </c>
      <c r="B752" s="18" t="s">
        <v>699</v>
      </c>
      <c r="C752" s="19">
        <f>SUM(C753:C760)</f>
        <v>0</v>
      </c>
      <c r="D752" s="19"/>
      <c r="E752" s="19"/>
      <c r="F752" s="20" t="str">
        <f t="shared" si="22"/>
        <v>否</v>
      </c>
      <c r="G752" s="6" t="str">
        <f t="shared" si="23"/>
        <v>款</v>
      </c>
    </row>
    <row r="753" s="4" customFormat="1" ht="35.45" customHeight="1" spans="1:7">
      <c r="A753" s="21">
        <v>2110301</v>
      </c>
      <c r="B753" s="23" t="s">
        <v>700</v>
      </c>
      <c r="C753" s="24">
        <v>0</v>
      </c>
      <c r="D753" s="24"/>
      <c r="E753" s="24"/>
      <c r="F753" s="20" t="str">
        <f t="shared" si="22"/>
        <v>否</v>
      </c>
      <c r="G753" s="6" t="str">
        <f t="shared" si="23"/>
        <v>项</v>
      </c>
    </row>
    <row r="754" s="3" customFormat="1" ht="35.45" customHeight="1" spans="1:7">
      <c r="A754" s="21">
        <v>2110302</v>
      </c>
      <c r="B754" s="23" t="s">
        <v>701</v>
      </c>
      <c r="C754" s="24">
        <v>0</v>
      </c>
      <c r="D754" s="24"/>
      <c r="E754" s="24"/>
      <c r="F754" s="22" t="str">
        <f t="shared" si="22"/>
        <v>否</v>
      </c>
      <c r="G754" s="3" t="str">
        <f t="shared" si="23"/>
        <v>项</v>
      </c>
    </row>
    <row r="755" s="4" customFormat="1" ht="35.45" customHeight="1" spans="1:7">
      <c r="A755" s="21">
        <v>2110303</v>
      </c>
      <c r="B755" s="23" t="s">
        <v>702</v>
      </c>
      <c r="C755" s="24">
        <v>0</v>
      </c>
      <c r="D755" s="24"/>
      <c r="E755" s="24"/>
      <c r="F755" s="20" t="str">
        <f t="shared" si="22"/>
        <v>否</v>
      </c>
      <c r="G755" s="6" t="str">
        <f t="shared" si="23"/>
        <v>项</v>
      </c>
    </row>
    <row r="756" s="4" customFormat="1" ht="35.45" customHeight="1" spans="1:7">
      <c r="A756" s="21">
        <v>2110304</v>
      </c>
      <c r="B756" s="23" t="s">
        <v>703</v>
      </c>
      <c r="C756" s="24">
        <v>0</v>
      </c>
      <c r="D756" s="24"/>
      <c r="E756" s="24"/>
      <c r="F756" s="20" t="str">
        <f t="shared" si="22"/>
        <v>否</v>
      </c>
      <c r="G756" s="6" t="str">
        <f t="shared" si="23"/>
        <v>项</v>
      </c>
    </row>
    <row r="757" s="4" customFormat="1" ht="35.45" customHeight="1" spans="1:7">
      <c r="A757" s="21">
        <v>2110305</v>
      </c>
      <c r="B757" s="23" t="s">
        <v>704</v>
      </c>
      <c r="C757" s="24">
        <v>0</v>
      </c>
      <c r="D757" s="24"/>
      <c r="E757" s="24"/>
      <c r="F757" s="20" t="str">
        <f t="shared" si="22"/>
        <v>否</v>
      </c>
      <c r="G757" s="6" t="str">
        <f t="shared" si="23"/>
        <v>项</v>
      </c>
    </row>
    <row r="758" s="4" customFormat="1" ht="35.45" customHeight="1" spans="1:7">
      <c r="A758" s="21">
        <v>2110306</v>
      </c>
      <c r="B758" s="23" t="s">
        <v>705</v>
      </c>
      <c r="C758" s="24">
        <v>0</v>
      </c>
      <c r="D758" s="24"/>
      <c r="E758" s="24"/>
      <c r="F758" s="20" t="str">
        <f t="shared" si="22"/>
        <v>否</v>
      </c>
      <c r="G758" s="6" t="str">
        <f t="shared" si="23"/>
        <v>项</v>
      </c>
    </row>
    <row r="759" s="4" customFormat="1" ht="35.45" customHeight="1" spans="1:7">
      <c r="A759" s="21">
        <v>2110307</v>
      </c>
      <c r="B759" s="23" t="s">
        <v>706</v>
      </c>
      <c r="C759" s="24">
        <v>0</v>
      </c>
      <c r="D759" s="24"/>
      <c r="E759" s="24"/>
      <c r="F759" s="20" t="str">
        <f t="shared" si="22"/>
        <v>否</v>
      </c>
      <c r="G759" s="6" t="str">
        <f t="shared" si="23"/>
        <v>项</v>
      </c>
    </row>
    <row r="760" s="4" customFormat="1" ht="35.45" customHeight="1" spans="1:7">
      <c r="A760" s="21">
        <v>2110399</v>
      </c>
      <c r="B760" s="23" t="s">
        <v>707</v>
      </c>
      <c r="C760" s="24">
        <v>0</v>
      </c>
      <c r="D760" s="24"/>
      <c r="E760" s="24"/>
      <c r="F760" s="20" t="str">
        <f t="shared" si="22"/>
        <v>否</v>
      </c>
      <c r="G760" s="6" t="str">
        <f t="shared" si="23"/>
        <v>项</v>
      </c>
    </row>
    <row r="761" s="3" customFormat="1" ht="35.45" customHeight="1" spans="1:7">
      <c r="A761" s="17">
        <v>21104</v>
      </c>
      <c r="B761" s="18" t="s">
        <v>708</v>
      </c>
      <c r="C761" s="19">
        <f>SUM(C762:C767)</f>
        <v>0</v>
      </c>
      <c r="D761" s="19"/>
      <c r="E761" s="19"/>
      <c r="F761" s="22" t="str">
        <f t="shared" si="22"/>
        <v>否</v>
      </c>
      <c r="G761" s="3" t="str">
        <f t="shared" si="23"/>
        <v>款</v>
      </c>
    </row>
    <row r="762" s="4" customFormat="1" ht="35.45" customHeight="1" spans="1:7">
      <c r="A762" s="21">
        <v>2110401</v>
      </c>
      <c r="B762" s="23" t="s">
        <v>709</v>
      </c>
      <c r="C762" s="24">
        <v>0</v>
      </c>
      <c r="D762" s="24"/>
      <c r="E762" s="24"/>
      <c r="F762" s="20" t="str">
        <f t="shared" si="22"/>
        <v>否</v>
      </c>
      <c r="G762" s="6" t="str">
        <f t="shared" si="23"/>
        <v>项</v>
      </c>
    </row>
    <row r="763" s="4" customFormat="1" ht="35.45" customHeight="1" spans="1:7">
      <c r="A763" s="21">
        <v>2110402</v>
      </c>
      <c r="B763" s="23" t="s">
        <v>710</v>
      </c>
      <c r="C763" s="24">
        <v>0</v>
      </c>
      <c r="D763" s="24"/>
      <c r="E763" s="24"/>
      <c r="F763" s="20" t="str">
        <f t="shared" si="22"/>
        <v>否</v>
      </c>
      <c r="G763" s="6" t="str">
        <f t="shared" si="23"/>
        <v>项</v>
      </c>
    </row>
    <row r="764" s="4" customFormat="1" ht="35.45" customHeight="1" spans="1:7">
      <c r="A764" s="21">
        <v>2110404</v>
      </c>
      <c r="B764" s="23" t="s">
        <v>711</v>
      </c>
      <c r="C764" s="24">
        <v>0</v>
      </c>
      <c r="D764" s="24"/>
      <c r="E764" s="24"/>
      <c r="F764" s="20" t="str">
        <f t="shared" si="22"/>
        <v>否</v>
      </c>
      <c r="G764" s="6" t="str">
        <f t="shared" si="23"/>
        <v>项</v>
      </c>
    </row>
    <row r="765" s="4" customFormat="1" ht="35.45" customHeight="1" spans="1:7">
      <c r="A765" s="21">
        <v>2110405</v>
      </c>
      <c r="B765" s="23" t="s">
        <v>712</v>
      </c>
      <c r="C765" s="24">
        <v>0</v>
      </c>
      <c r="D765" s="24"/>
      <c r="E765" s="24"/>
      <c r="F765" s="20" t="str">
        <f t="shared" si="22"/>
        <v>否</v>
      </c>
      <c r="G765" s="6" t="str">
        <f t="shared" si="23"/>
        <v>项</v>
      </c>
    </row>
    <row r="766" s="4" customFormat="1" ht="35.45" customHeight="1" spans="1:7">
      <c r="A766" s="21">
        <v>2110406</v>
      </c>
      <c r="B766" s="23" t="s">
        <v>713</v>
      </c>
      <c r="C766" s="24">
        <v>0</v>
      </c>
      <c r="D766" s="24"/>
      <c r="E766" s="24"/>
      <c r="F766" s="20" t="str">
        <f t="shared" si="22"/>
        <v>否</v>
      </c>
      <c r="G766" s="6" t="str">
        <f t="shared" si="23"/>
        <v>项</v>
      </c>
    </row>
    <row r="767" s="4" customFormat="1" ht="35.45" customHeight="1" spans="1:7">
      <c r="A767" s="21">
        <v>2110499</v>
      </c>
      <c r="B767" s="23" t="s">
        <v>714</v>
      </c>
      <c r="C767" s="24">
        <v>0</v>
      </c>
      <c r="D767" s="24"/>
      <c r="E767" s="24"/>
      <c r="F767" s="20" t="str">
        <f t="shared" si="22"/>
        <v>否</v>
      </c>
      <c r="G767" s="6" t="str">
        <f t="shared" si="23"/>
        <v>项</v>
      </c>
    </row>
    <row r="768" s="3" customFormat="1" ht="35.45" customHeight="1" spans="1:7">
      <c r="A768" s="17">
        <v>21105</v>
      </c>
      <c r="B768" s="18" t="s">
        <v>715</v>
      </c>
      <c r="C768" s="19">
        <f>SUM(C769:C774)</f>
        <v>0</v>
      </c>
      <c r="D768" s="19"/>
      <c r="E768" s="19"/>
      <c r="F768" s="22" t="str">
        <f t="shared" si="22"/>
        <v>否</v>
      </c>
      <c r="G768" s="3" t="str">
        <f t="shared" si="23"/>
        <v>款</v>
      </c>
    </row>
    <row r="769" s="4" customFormat="1" ht="35.45" customHeight="1" spans="1:7">
      <c r="A769" s="21">
        <v>2110501</v>
      </c>
      <c r="B769" s="23" t="s">
        <v>716</v>
      </c>
      <c r="C769" s="24">
        <v>0</v>
      </c>
      <c r="D769" s="24"/>
      <c r="E769" s="24"/>
      <c r="F769" s="20" t="str">
        <f t="shared" si="22"/>
        <v>否</v>
      </c>
      <c r="G769" s="6" t="str">
        <f t="shared" si="23"/>
        <v>项</v>
      </c>
    </row>
    <row r="770" s="4" customFormat="1" ht="35.45" customHeight="1" spans="1:7">
      <c r="A770" s="21">
        <v>2110502</v>
      </c>
      <c r="B770" s="23" t="s">
        <v>717</v>
      </c>
      <c r="C770" s="24">
        <v>0</v>
      </c>
      <c r="D770" s="24"/>
      <c r="E770" s="24"/>
      <c r="F770" s="20" t="str">
        <f t="shared" si="22"/>
        <v>否</v>
      </c>
      <c r="G770" s="6" t="str">
        <f t="shared" si="23"/>
        <v>项</v>
      </c>
    </row>
    <row r="771" s="4" customFormat="1" ht="35.45" customHeight="1" spans="1:7">
      <c r="A771" s="21">
        <v>2110503</v>
      </c>
      <c r="B771" s="23" t="s">
        <v>718</v>
      </c>
      <c r="C771" s="24">
        <v>0</v>
      </c>
      <c r="D771" s="24"/>
      <c r="E771" s="24"/>
      <c r="F771" s="20" t="str">
        <f t="shared" si="22"/>
        <v>否</v>
      </c>
      <c r="G771" s="6" t="str">
        <f t="shared" si="23"/>
        <v>项</v>
      </c>
    </row>
    <row r="772" s="4" customFormat="1" ht="35.45" customHeight="1" spans="1:7">
      <c r="A772" s="21">
        <v>2110506</v>
      </c>
      <c r="B772" s="23" t="s">
        <v>719</v>
      </c>
      <c r="C772" s="24">
        <v>0</v>
      </c>
      <c r="D772" s="24"/>
      <c r="E772" s="24"/>
      <c r="F772" s="20" t="str">
        <f t="shared" ref="F772:F835" si="24">IF(LEN(A772)=3,"是",IF(B772&lt;&gt;"",IF(SUM(C772:C772)&lt;&gt;0,"是","否"),"是"))</f>
        <v>否</v>
      </c>
      <c r="G772" s="6" t="str">
        <f t="shared" ref="G772:G835" si="25">IF(LEN(A772)=3,"类",IF(LEN(A772)=5,"款","项"))</f>
        <v>项</v>
      </c>
    </row>
    <row r="773" s="4" customFormat="1" ht="35.45" customHeight="1" spans="1:7">
      <c r="A773" s="21">
        <v>2110507</v>
      </c>
      <c r="B773" s="23" t="s">
        <v>720</v>
      </c>
      <c r="C773" s="24">
        <v>0</v>
      </c>
      <c r="D773" s="24"/>
      <c r="E773" s="24"/>
      <c r="F773" s="20" t="str">
        <f t="shared" si="24"/>
        <v>否</v>
      </c>
      <c r="G773" s="6" t="str">
        <f t="shared" si="25"/>
        <v>项</v>
      </c>
    </row>
    <row r="774" s="3" customFormat="1" ht="35.45" customHeight="1" spans="1:7">
      <c r="A774" s="21">
        <v>2110599</v>
      </c>
      <c r="B774" s="23" t="s">
        <v>721</v>
      </c>
      <c r="C774" s="24">
        <v>0</v>
      </c>
      <c r="D774" s="24"/>
      <c r="E774" s="24"/>
      <c r="F774" s="22" t="str">
        <f t="shared" si="24"/>
        <v>否</v>
      </c>
      <c r="G774" s="3" t="str">
        <f t="shared" si="25"/>
        <v>项</v>
      </c>
    </row>
    <row r="775" s="4" customFormat="1" ht="35.45" customHeight="1" spans="1:7">
      <c r="A775" s="17">
        <v>21106</v>
      </c>
      <c r="B775" s="18" t="s">
        <v>722</v>
      </c>
      <c r="C775" s="19">
        <f>SUM(C776:C780)</f>
        <v>0</v>
      </c>
      <c r="D775" s="19"/>
      <c r="E775" s="19"/>
      <c r="F775" s="20" t="str">
        <f t="shared" si="24"/>
        <v>否</v>
      </c>
      <c r="G775" s="6" t="str">
        <f t="shared" si="25"/>
        <v>款</v>
      </c>
    </row>
    <row r="776" s="4" customFormat="1" ht="35.45" customHeight="1" spans="1:7">
      <c r="A776" s="21">
        <v>2110602</v>
      </c>
      <c r="B776" s="23" t="s">
        <v>723</v>
      </c>
      <c r="C776" s="24">
        <v>0</v>
      </c>
      <c r="D776" s="24"/>
      <c r="E776" s="24"/>
      <c r="F776" s="20" t="str">
        <f t="shared" si="24"/>
        <v>否</v>
      </c>
      <c r="G776" s="6" t="str">
        <f t="shared" si="25"/>
        <v>项</v>
      </c>
    </row>
    <row r="777" s="3" customFormat="1" ht="35.45" customHeight="1" spans="1:7">
      <c r="A777" s="21">
        <v>2110603</v>
      </c>
      <c r="B777" s="23" t="s">
        <v>724</v>
      </c>
      <c r="C777" s="24">
        <v>0</v>
      </c>
      <c r="D777" s="24"/>
      <c r="E777" s="24"/>
      <c r="F777" s="22" t="str">
        <f t="shared" si="24"/>
        <v>否</v>
      </c>
      <c r="G777" s="3" t="str">
        <f t="shared" si="25"/>
        <v>项</v>
      </c>
    </row>
    <row r="778" s="4" customFormat="1" ht="35.45" customHeight="1" spans="1:7">
      <c r="A778" s="21">
        <v>2110604</v>
      </c>
      <c r="B778" s="23" t="s">
        <v>725</v>
      </c>
      <c r="C778" s="24">
        <v>0</v>
      </c>
      <c r="D778" s="24"/>
      <c r="E778" s="24"/>
      <c r="F778" s="20" t="str">
        <f t="shared" si="24"/>
        <v>否</v>
      </c>
      <c r="G778" s="6" t="str">
        <f t="shared" si="25"/>
        <v>项</v>
      </c>
    </row>
    <row r="779" s="4" customFormat="1" ht="35.45" customHeight="1" spans="1:7">
      <c r="A779" s="21">
        <v>2110605</v>
      </c>
      <c r="B779" s="23" t="s">
        <v>726</v>
      </c>
      <c r="C779" s="24">
        <v>0</v>
      </c>
      <c r="D779" s="24"/>
      <c r="E779" s="24"/>
      <c r="F779" s="20" t="str">
        <f t="shared" si="24"/>
        <v>否</v>
      </c>
      <c r="G779" s="6" t="str">
        <f t="shared" si="25"/>
        <v>项</v>
      </c>
    </row>
    <row r="780" s="3" customFormat="1" ht="35.45" customHeight="1" spans="1:7">
      <c r="A780" s="21">
        <v>2110699</v>
      </c>
      <c r="B780" s="23" t="s">
        <v>727</v>
      </c>
      <c r="C780" s="24">
        <v>0</v>
      </c>
      <c r="D780" s="24"/>
      <c r="E780" s="24"/>
      <c r="F780" s="22" t="str">
        <f t="shared" si="24"/>
        <v>否</v>
      </c>
      <c r="G780" s="3" t="str">
        <f t="shared" si="25"/>
        <v>项</v>
      </c>
    </row>
    <row r="781" s="4" customFormat="1" ht="35.45" customHeight="1" spans="1:7">
      <c r="A781" s="17">
        <v>21107</v>
      </c>
      <c r="B781" s="18" t="s">
        <v>728</v>
      </c>
      <c r="C781" s="19">
        <f>SUM(C782:C783)</f>
        <v>0</v>
      </c>
      <c r="D781" s="19"/>
      <c r="E781" s="19"/>
      <c r="F781" s="20" t="str">
        <f t="shared" si="24"/>
        <v>否</v>
      </c>
      <c r="G781" s="6" t="str">
        <f t="shared" si="25"/>
        <v>款</v>
      </c>
    </row>
    <row r="782" s="3" customFormat="1" ht="35.45" customHeight="1" spans="1:7">
      <c r="A782" s="21">
        <v>2110704</v>
      </c>
      <c r="B782" s="23" t="s">
        <v>729</v>
      </c>
      <c r="C782" s="24">
        <v>0</v>
      </c>
      <c r="D782" s="24"/>
      <c r="E782" s="24"/>
      <c r="F782" s="22" t="str">
        <f t="shared" si="24"/>
        <v>否</v>
      </c>
      <c r="G782" s="3" t="str">
        <f t="shared" si="25"/>
        <v>项</v>
      </c>
    </row>
    <row r="783" s="4" customFormat="1" ht="35.45" customHeight="1" spans="1:7">
      <c r="A783" s="21">
        <v>2110799</v>
      </c>
      <c r="B783" s="23" t="s">
        <v>730</v>
      </c>
      <c r="C783" s="24">
        <v>0</v>
      </c>
      <c r="D783" s="24"/>
      <c r="E783" s="24"/>
      <c r="F783" s="20" t="str">
        <f t="shared" si="24"/>
        <v>否</v>
      </c>
      <c r="G783" s="6" t="str">
        <f t="shared" si="25"/>
        <v>项</v>
      </c>
    </row>
    <row r="784" s="3" customFormat="1" ht="35.45" customHeight="1" spans="1:7">
      <c r="A784" s="17">
        <v>21108</v>
      </c>
      <c r="B784" s="18" t="s">
        <v>731</v>
      </c>
      <c r="C784" s="19">
        <f>SUM(C785:C786)</f>
        <v>0</v>
      </c>
      <c r="D784" s="19"/>
      <c r="E784" s="19"/>
      <c r="F784" s="22" t="str">
        <f t="shared" si="24"/>
        <v>否</v>
      </c>
      <c r="G784" s="3" t="str">
        <f t="shared" si="25"/>
        <v>款</v>
      </c>
    </row>
    <row r="785" s="4" customFormat="1" ht="35.45" customHeight="1" spans="1:7">
      <c r="A785" s="21">
        <v>2110804</v>
      </c>
      <c r="B785" s="23" t="s">
        <v>732</v>
      </c>
      <c r="C785" s="24">
        <v>0</v>
      </c>
      <c r="D785" s="24"/>
      <c r="E785" s="24"/>
      <c r="F785" s="20" t="str">
        <f t="shared" si="24"/>
        <v>否</v>
      </c>
      <c r="G785" s="6" t="str">
        <f t="shared" si="25"/>
        <v>项</v>
      </c>
    </row>
    <row r="786" s="4" customFormat="1" ht="35.45" customHeight="1" spans="1:7">
      <c r="A786" s="21">
        <v>2110899</v>
      </c>
      <c r="B786" s="23" t="s">
        <v>733</v>
      </c>
      <c r="C786" s="24">
        <v>0</v>
      </c>
      <c r="D786" s="24"/>
      <c r="E786" s="24"/>
      <c r="F786" s="20" t="str">
        <f t="shared" si="24"/>
        <v>否</v>
      </c>
      <c r="G786" s="6" t="str">
        <f t="shared" si="25"/>
        <v>项</v>
      </c>
    </row>
    <row r="787" s="4" customFormat="1" ht="35.45" customHeight="1" spans="1:7">
      <c r="A787" s="17">
        <v>21109</v>
      </c>
      <c r="B787" s="18" t="s">
        <v>734</v>
      </c>
      <c r="C787" s="19">
        <f>SUM(C788)</f>
        <v>0</v>
      </c>
      <c r="D787" s="19"/>
      <c r="E787" s="19"/>
      <c r="F787" s="20" t="str">
        <f t="shared" si="24"/>
        <v>否</v>
      </c>
      <c r="G787" s="6" t="str">
        <f t="shared" si="25"/>
        <v>款</v>
      </c>
    </row>
    <row r="788" s="4" customFormat="1" ht="35.45" customHeight="1" spans="1:7">
      <c r="A788" s="21">
        <v>2110901</v>
      </c>
      <c r="B788" s="23" t="s">
        <v>735</v>
      </c>
      <c r="C788" s="24">
        <v>0</v>
      </c>
      <c r="D788" s="24"/>
      <c r="E788" s="24"/>
      <c r="F788" s="20" t="str">
        <f t="shared" si="24"/>
        <v>否</v>
      </c>
      <c r="G788" s="6" t="str">
        <f t="shared" si="25"/>
        <v>项</v>
      </c>
    </row>
    <row r="789" s="4" customFormat="1" ht="35.45" customHeight="1" spans="1:7">
      <c r="A789" s="17">
        <v>21110</v>
      </c>
      <c r="B789" s="18" t="s">
        <v>736</v>
      </c>
      <c r="C789" s="19">
        <f>SUM(C790)</f>
        <v>0</v>
      </c>
      <c r="D789" s="19"/>
      <c r="E789" s="19"/>
      <c r="F789" s="20" t="str">
        <f t="shared" si="24"/>
        <v>否</v>
      </c>
      <c r="G789" s="6" t="str">
        <f t="shared" si="25"/>
        <v>款</v>
      </c>
    </row>
    <row r="790" s="3" customFormat="1" ht="35.45" customHeight="1" spans="1:7">
      <c r="A790" s="21">
        <v>2111001</v>
      </c>
      <c r="B790" s="23" t="s">
        <v>737</v>
      </c>
      <c r="C790" s="24">
        <v>0</v>
      </c>
      <c r="D790" s="24"/>
      <c r="E790" s="24"/>
      <c r="F790" s="22" t="str">
        <f t="shared" si="24"/>
        <v>否</v>
      </c>
      <c r="G790" s="3" t="str">
        <f t="shared" si="25"/>
        <v>项</v>
      </c>
    </row>
    <row r="791" s="4" customFormat="1" ht="35.45" customHeight="1" spans="1:7">
      <c r="A791" s="17">
        <v>21111</v>
      </c>
      <c r="B791" s="18" t="s">
        <v>738</v>
      </c>
      <c r="C791" s="19">
        <f>SUM(C792:C796)</f>
        <v>0</v>
      </c>
      <c r="D791" s="19"/>
      <c r="E791" s="19"/>
      <c r="F791" s="20" t="str">
        <f t="shared" si="24"/>
        <v>否</v>
      </c>
      <c r="G791" s="6" t="str">
        <f t="shared" si="25"/>
        <v>款</v>
      </c>
    </row>
    <row r="792" s="3" customFormat="1" ht="35.45" customHeight="1" spans="1:7">
      <c r="A792" s="21">
        <v>2111101</v>
      </c>
      <c r="B792" s="23" t="s">
        <v>739</v>
      </c>
      <c r="C792" s="24">
        <v>0</v>
      </c>
      <c r="D792" s="24"/>
      <c r="E792" s="24"/>
      <c r="F792" s="22" t="str">
        <f t="shared" si="24"/>
        <v>否</v>
      </c>
      <c r="G792" s="3" t="str">
        <f t="shared" si="25"/>
        <v>项</v>
      </c>
    </row>
    <row r="793" s="4" customFormat="1" ht="35.45" customHeight="1" spans="1:7">
      <c r="A793" s="21">
        <v>2111102</v>
      </c>
      <c r="B793" s="23" t="s">
        <v>740</v>
      </c>
      <c r="C793" s="24">
        <v>0</v>
      </c>
      <c r="D793" s="24"/>
      <c r="E793" s="24"/>
      <c r="F793" s="20" t="str">
        <f t="shared" si="24"/>
        <v>否</v>
      </c>
      <c r="G793" s="6" t="str">
        <f t="shared" si="25"/>
        <v>项</v>
      </c>
    </row>
    <row r="794" s="3" customFormat="1" ht="35.45" customHeight="1" spans="1:7">
      <c r="A794" s="21">
        <v>2111103</v>
      </c>
      <c r="B794" s="23" t="s">
        <v>741</v>
      </c>
      <c r="C794" s="24">
        <v>0</v>
      </c>
      <c r="D794" s="24"/>
      <c r="E794" s="24"/>
      <c r="F794" s="22" t="str">
        <f t="shared" si="24"/>
        <v>否</v>
      </c>
      <c r="G794" s="3" t="str">
        <f t="shared" si="25"/>
        <v>项</v>
      </c>
    </row>
    <row r="795" s="4" customFormat="1" ht="35.45" customHeight="1" spans="1:7">
      <c r="A795" s="21">
        <v>2111104</v>
      </c>
      <c r="B795" s="23" t="s">
        <v>742</v>
      </c>
      <c r="C795" s="24">
        <v>0</v>
      </c>
      <c r="D795" s="24"/>
      <c r="E795" s="24"/>
      <c r="F795" s="20" t="str">
        <f t="shared" si="24"/>
        <v>否</v>
      </c>
      <c r="G795" s="6" t="str">
        <f t="shared" si="25"/>
        <v>项</v>
      </c>
    </row>
    <row r="796" s="4" customFormat="1" ht="35.45" customHeight="1" spans="1:7">
      <c r="A796" s="21">
        <v>2111199</v>
      </c>
      <c r="B796" s="23" t="s">
        <v>743</v>
      </c>
      <c r="C796" s="24">
        <v>0</v>
      </c>
      <c r="D796" s="24"/>
      <c r="E796" s="24"/>
      <c r="F796" s="20" t="str">
        <f t="shared" si="24"/>
        <v>否</v>
      </c>
      <c r="G796" s="6" t="str">
        <f t="shared" si="25"/>
        <v>项</v>
      </c>
    </row>
    <row r="797" s="4" customFormat="1" ht="35.45" customHeight="1" spans="1:7">
      <c r="A797" s="17">
        <v>21112</v>
      </c>
      <c r="B797" s="18" t="s">
        <v>744</v>
      </c>
      <c r="C797" s="19">
        <f>SUM(C798)</f>
        <v>0</v>
      </c>
      <c r="D797" s="19"/>
      <c r="E797" s="19"/>
      <c r="F797" s="20" t="str">
        <f t="shared" si="24"/>
        <v>否</v>
      </c>
      <c r="G797" s="6" t="str">
        <f t="shared" si="25"/>
        <v>款</v>
      </c>
    </row>
    <row r="798" s="4" customFormat="1" ht="35.45" customHeight="1" spans="1:7">
      <c r="A798" s="21">
        <v>2111201</v>
      </c>
      <c r="B798" s="23" t="s">
        <v>745</v>
      </c>
      <c r="C798" s="24">
        <v>0</v>
      </c>
      <c r="D798" s="24"/>
      <c r="E798" s="24"/>
      <c r="F798" s="20" t="str">
        <f t="shared" si="24"/>
        <v>否</v>
      </c>
      <c r="G798" s="6" t="str">
        <f t="shared" si="25"/>
        <v>项</v>
      </c>
    </row>
    <row r="799" s="4" customFormat="1" ht="35.45" customHeight="1" spans="1:7">
      <c r="A799" s="17">
        <v>21113</v>
      </c>
      <c r="B799" s="18" t="s">
        <v>746</v>
      </c>
      <c r="C799" s="19">
        <f>SUM(C800)</f>
        <v>0</v>
      </c>
      <c r="D799" s="19"/>
      <c r="E799" s="19"/>
      <c r="F799" s="20" t="str">
        <f t="shared" si="24"/>
        <v>否</v>
      </c>
      <c r="G799" s="6" t="str">
        <f t="shared" si="25"/>
        <v>款</v>
      </c>
    </row>
    <row r="800" s="4" customFormat="1" ht="35.45" customHeight="1" spans="1:7">
      <c r="A800" s="21">
        <v>2111301</v>
      </c>
      <c r="B800" s="23" t="s">
        <v>747</v>
      </c>
      <c r="C800" s="24">
        <v>0</v>
      </c>
      <c r="D800" s="24"/>
      <c r="E800" s="24"/>
      <c r="F800" s="20" t="str">
        <f t="shared" si="24"/>
        <v>否</v>
      </c>
      <c r="G800" s="6" t="str">
        <f t="shared" si="25"/>
        <v>项</v>
      </c>
    </row>
    <row r="801" s="4" customFormat="1" ht="35.45" customHeight="1" spans="1:7">
      <c r="A801" s="17">
        <v>21114</v>
      </c>
      <c r="B801" s="18" t="s">
        <v>748</v>
      </c>
      <c r="C801" s="19">
        <f>SUM(C802:C815)</f>
        <v>0</v>
      </c>
      <c r="D801" s="19"/>
      <c r="E801" s="19"/>
      <c r="F801" s="20" t="str">
        <f t="shared" si="24"/>
        <v>否</v>
      </c>
      <c r="G801" s="6" t="str">
        <f t="shared" si="25"/>
        <v>款</v>
      </c>
    </row>
    <row r="802" s="4" customFormat="1" ht="35.45" customHeight="1" spans="1:7">
      <c r="A802" s="21">
        <v>2111401</v>
      </c>
      <c r="B802" s="23" t="s">
        <v>163</v>
      </c>
      <c r="C802" s="24">
        <v>0</v>
      </c>
      <c r="D802" s="24"/>
      <c r="E802" s="24"/>
      <c r="F802" s="20" t="str">
        <f t="shared" si="24"/>
        <v>否</v>
      </c>
      <c r="G802" s="6" t="str">
        <f t="shared" si="25"/>
        <v>项</v>
      </c>
    </row>
    <row r="803" s="4" customFormat="1" ht="35.45" customHeight="1" spans="1:7">
      <c r="A803" s="21">
        <v>2111402</v>
      </c>
      <c r="B803" s="23" t="s">
        <v>164</v>
      </c>
      <c r="C803" s="24">
        <v>0</v>
      </c>
      <c r="D803" s="24"/>
      <c r="E803" s="24"/>
      <c r="F803" s="20" t="str">
        <f t="shared" si="24"/>
        <v>否</v>
      </c>
      <c r="G803" s="6" t="str">
        <f t="shared" si="25"/>
        <v>项</v>
      </c>
    </row>
    <row r="804" s="4" customFormat="1" ht="35.45" customHeight="1" spans="1:7">
      <c r="A804" s="21">
        <v>2111403</v>
      </c>
      <c r="B804" s="23" t="s">
        <v>165</v>
      </c>
      <c r="C804" s="24">
        <v>0</v>
      </c>
      <c r="D804" s="24"/>
      <c r="E804" s="24"/>
      <c r="F804" s="20" t="str">
        <f t="shared" si="24"/>
        <v>否</v>
      </c>
      <c r="G804" s="6" t="str">
        <f t="shared" si="25"/>
        <v>项</v>
      </c>
    </row>
    <row r="805" s="4" customFormat="1" ht="35.45" customHeight="1" spans="1:7">
      <c r="A805" s="21">
        <v>2111404</v>
      </c>
      <c r="B805" s="23" t="s">
        <v>749</v>
      </c>
      <c r="C805" s="24">
        <v>0</v>
      </c>
      <c r="D805" s="24"/>
      <c r="E805" s="24"/>
      <c r="F805" s="20" t="str">
        <f t="shared" si="24"/>
        <v>否</v>
      </c>
      <c r="G805" s="6" t="str">
        <f t="shared" si="25"/>
        <v>项</v>
      </c>
    </row>
    <row r="806" s="4" customFormat="1" ht="35.45" customHeight="1" spans="1:7">
      <c r="A806" s="21">
        <v>2111405</v>
      </c>
      <c r="B806" s="23" t="s">
        <v>750</v>
      </c>
      <c r="C806" s="24">
        <v>0</v>
      </c>
      <c r="D806" s="24"/>
      <c r="E806" s="24"/>
      <c r="F806" s="20" t="str">
        <f t="shared" si="24"/>
        <v>否</v>
      </c>
      <c r="G806" s="6" t="str">
        <f t="shared" si="25"/>
        <v>项</v>
      </c>
    </row>
    <row r="807" s="4" customFormat="1" ht="35.45" customHeight="1" spans="1:7">
      <c r="A807" s="21">
        <v>2111406</v>
      </c>
      <c r="B807" s="23" t="s">
        <v>751</v>
      </c>
      <c r="C807" s="24">
        <v>0</v>
      </c>
      <c r="D807" s="24"/>
      <c r="E807" s="24"/>
      <c r="F807" s="20" t="str">
        <f t="shared" si="24"/>
        <v>否</v>
      </c>
      <c r="G807" s="6" t="str">
        <f t="shared" si="25"/>
        <v>项</v>
      </c>
    </row>
    <row r="808" s="4" customFormat="1" ht="35.45" customHeight="1" spans="1:7">
      <c r="A808" s="21">
        <v>2111407</v>
      </c>
      <c r="B808" s="23" t="s">
        <v>752</v>
      </c>
      <c r="C808" s="24">
        <v>0</v>
      </c>
      <c r="D808" s="24"/>
      <c r="E808" s="24"/>
      <c r="F808" s="20" t="str">
        <f t="shared" si="24"/>
        <v>否</v>
      </c>
      <c r="G808" s="6" t="str">
        <f t="shared" si="25"/>
        <v>项</v>
      </c>
    </row>
    <row r="809" s="3" customFormat="1" ht="35.45" customHeight="1" spans="1:7">
      <c r="A809" s="21">
        <v>2111408</v>
      </c>
      <c r="B809" s="23" t="s">
        <v>753</v>
      </c>
      <c r="C809" s="24">
        <v>0</v>
      </c>
      <c r="D809" s="24"/>
      <c r="E809" s="24"/>
      <c r="F809" s="22" t="str">
        <f t="shared" si="24"/>
        <v>否</v>
      </c>
      <c r="G809" s="3" t="str">
        <f t="shared" si="25"/>
        <v>项</v>
      </c>
    </row>
    <row r="810" s="4" customFormat="1" ht="35.45" customHeight="1" spans="1:7">
      <c r="A810" s="21">
        <v>2111409</v>
      </c>
      <c r="B810" s="23" t="s">
        <v>754</v>
      </c>
      <c r="C810" s="24">
        <v>0</v>
      </c>
      <c r="D810" s="24"/>
      <c r="E810" s="24"/>
      <c r="F810" s="20" t="str">
        <f t="shared" si="24"/>
        <v>否</v>
      </c>
      <c r="G810" s="6" t="str">
        <f t="shared" si="25"/>
        <v>项</v>
      </c>
    </row>
    <row r="811" ht="35.45" customHeight="1" spans="1:7">
      <c r="A811" s="21">
        <v>2111410</v>
      </c>
      <c r="B811" s="23" t="s">
        <v>755</v>
      </c>
      <c r="C811" s="24">
        <v>0</v>
      </c>
      <c r="D811" s="24"/>
      <c r="E811" s="24"/>
      <c r="F811" s="20" t="str">
        <f t="shared" si="24"/>
        <v>否</v>
      </c>
      <c r="G811" s="6" t="str">
        <f t="shared" si="25"/>
        <v>项</v>
      </c>
    </row>
    <row r="812" s="3" customFormat="1" ht="35.45" customHeight="1" spans="1:7">
      <c r="A812" s="21">
        <v>2111411</v>
      </c>
      <c r="B812" s="23" t="s">
        <v>204</v>
      </c>
      <c r="C812" s="24">
        <v>0</v>
      </c>
      <c r="D812" s="24"/>
      <c r="E812" s="24"/>
      <c r="F812" s="22" t="str">
        <f t="shared" si="24"/>
        <v>否</v>
      </c>
      <c r="G812" s="3" t="str">
        <f t="shared" si="25"/>
        <v>项</v>
      </c>
    </row>
    <row r="813" s="4" customFormat="1" ht="35.45" customHeight="1" spans="1:7">
      <c r="A813" s="21">
        <v>2111413</v>
      </c>
      <c r="B813" s="23" t="s">
        <v>756</v>
      </c>
      <c r="C813" s="24">
        <v>0</v>
      </c>
      <c r="D813" s="24"/>
      <c r="E813" s="24"/>
      <c r="F813" s="20" t="str">
        <f t="shared" si="24"/>
        <v>否</v>
      </c>
      <c r="G813" s="6" t="str">
        <f t="shared" si="25"/>
        <v>项</v>
      </c>
    </row>
    <row r="814" s="4" customFormat="1" ht="35.45" customHeight="1" spans="1:7">
      <c r="A814" s="21">
        <v>2111450</v>
      </c>
      <c r="B814" s="23" t="s">
        <v>172</v>
      </c>
      <c r="C814" s="24">
        <v>0</v>
      </c>
      <c r="D814" s="24"/>
      <c r="E814" s="24"/>
      <c r="F814" s="20" t="str">
        <f t="shared" si="24"/>
        <v>否</v>
      </c>
      <c r="G814" s="6" t="str">
        <f t="shared" si="25"/>
        <v>项</v>
      </c>
    </row>
    <row r="815" s="4" customFormat="1" ht="35.45" customHeight="1" spans="1:7">
      <c r="A815" s="21">
        <v>2111499</v>
      </c>
      <c r="B815" s="23" t="s">
        <v>757</v>
      </c>
      <c r="C815" s="24">
        <v>0</v>
      </c>
      <c r="D815" s="24"/>
      <c r="E815" s="24"/>
      <c r="F815" s="20" t="str">
        <f t="shared" si="24"/>
        <v>否</v>
      </c>
      <c r="G815" s="6" t="str">
        <f t="shared" si="25"/>
        <v>项</v>
      </c>
    </row>
    <row r="816" s="4" customFormat="1" ht="35.45" customHeight="1" spans="1:7">
      <c r="A816" s="17">
        <v>21199</v>
      </c>
      <c r="B816" s="18" t="s">
        <v>758</v>
      </c>
      <c r="C816" s="19">
        <f>SUM(C817)</f>
        <v>0</v>
      </c>
      <c r="D816" s="19"/>
      <c r="E816" s="19"/>
      <c r="F816" s="20" t="str">
        <f t="shared" si="24"/>
        <v>否</v>
      </c>
      <c r="G816" s="6" t="str">
        <f t="shared" si="25"/>
        <v>款</v>
      </c>
    </row>
    <row r="817" s="4" customFormat="1" ht="35.45" customHeight="1" spans="1:7">
      <c r="A817" s="21">
        <v>2119999</v>
      </c>
      <c r="B817" s="23" t="s">
        <v>759</v>
      </c>
      <c r="C817" s="24">
        <v>0</v>
      </c>
      <c r="D817" s="24"/>
      <c r="E817" s="24"/>
      <c r="F817" s="20" t="str">
        <f t="shared" si="24"/>
        <v>否</v>
      </c>
      <c r="G817" s="6" t="str">
        <f t="shared" si="25"/>
        <v>项</v>
      </c>
    </row>
    <row r="818" s="4" customFormat="1" ht="35.45" customHeight="1" spans="1:7">
      <c r="A818" s="17">
        <v>212</v>
      </c>
      <c r="B818" s="18" t="s">
        <v>106</v>
      </c>
      <c r="C818" s="19">
        <f>SUM(C819,C830,C832,C835,C837,C839)</f>
        <v>22746</v>
      </c>
      <c r="D818" s="19">
        <f>SUM(D819,D830,D832,D835,D837,D839)</f>
        <v>-3078</v>
      </c>
      <c r="E818" s="19">
        <f>SUM(E819,E830,E832,E835,E837,E839)</f>
        <v>19668</v>
      </c>
      <c r="F818" s="20" t="str">
        <f t="shared" si="24"/>
        <v>是</v>
      </c>
      <c r="G818" s="6" t="str">
        <f t="shared" si="25"/>
        <v>类</v>
      </c>
    </row>
    <row r="819" s="4" customFormat="1" ht="35.45" customHeight="1" spans="1:7">
      <c r="A819" s="17">
        <v>21201</v>
      </c>
      <c r="B819" s="18" t="s">
        <v>760</v>
      </c>
      <c r="C819" s="19">
        <f>SUM(C820:C829)</f>
        <v>0</v>
      </c>
      <c r="D819" s="19"/>
      <c r="E819" s="19"/>
      <c r="F819" s="20" t="str">
        <f t="shared" si="24"/>
        <v>否</v>
      </c>
      <c r="G819" s="6" t="str">
        <f t="shared" si="25"/>
        <v>款</v>
      </c>
    </row>
    <row r="820" s="4" customFormat="1" ht="35.45" customHeight="1" spans="1:7">
      <c r="A820" s="21">
        <v>2120101</v>
      </c>
      <c r="B820" s="23" t="s">
        <v>163</v>
      </c>
      <c r="C820" s="24">
        <v>0</v>
      </c>
      <c r="D820" s="24"/>
      <c r="E820" s="24"/>
      <c r="F820" s="20" t="str">
        <f t="shared" si="24"/>
        <v>否</v>
      </c>
      <c r="G820" s="6" t="str">
        <f t="shared" si="25"/>
        <v>项</v>
      </c>
    </row>
    <row r="821" s="4" customFormat="1" ht="35.45" customHeight="1" spans="1:7">
      <c r="A821" s="21">
        <v>2120102</v>
      </c>
      <c r="B821" s="23" t="s">
        <v>164</v>
      </c>
      <c r="C821" s="24">
        <v>0</v>
      </c>
      <c r="D821" s="24"/>
      <c r="E821" s="24"/>
      <c r="F821" s="20" t="str">
        <f t="shared" si="24"/>
        <v>否</v>
      </c>
      <c r="G821" s="6" t="str">
        <f t="shared" si="25"/>
        <v>项</v>
      </c>
    </row>
    <row r="822" s="4" customFormat="1" ht="35.45" customHeight="1" spans="1:7">
      <c r="A822" s="21">
        <v>2120103</v>
      </c>
      <c r="B822" s="23" t="s">
        <v>165</v>
      </c>
      <c r="C822" s="24">
        <v>0</v>
      </c>
      <c r="D822" s="24"/>
      <c r="E822" s="24"/>
      <c r="F822" s="20" t="str">
        <f t="shared" si="24"/>
        <v>否</v>
      </c>
      <c r="G822" s="6" t="str">
        <f t="shared" si="25"/>
        <v>项</v>
      </c>
    </row>
    <row r="823" s="3" customFormat="1" ht="35.45" customHeight="1" spans="1:7">
      <c r="A823" s="21">
        <v>2120104</v>
      </c>
      <c r="B823" s="23" t="s">
        <v>761</v>
      </c>
      <c r="C823" s="24">
        <v>0</v>
      </c>
      <c r="D823" s="24"/>
      <c r="E823" s="24"/>
      <c r="F823" s="22" t="str">
        <f t="shared" si="24"/>
        <v>否</v>
      </c>
      <c r="G823" s="3" t="str">
        <f t="shared" si="25"/>
        <v>项</v>
      </c>
    </row>
    <row r="824" s="4" customFormat="1" ht="35.45" customHeight="1" spans="1:7">
      <c r="A824" s="21">
        <v>2120105</v>
      </c>
      <c r="B824" s="23" t="s">
        <v>762</v>
      </c>
      <c r="C824" s="24">
        <v>0</v>
      </c>
      <c r="D824" s="24"/>
      <c r="E824" s="24"/>
      <c r="F824" s="20" t="str">
        <f t="shared" si="24"/>
        <v>否</v>
      </c>
      <c r="G824" s="6" t="str">
        <f t="shared" si="25"/>
        <v>项</v>
      </c>
    </row>
    <row r="825" s="3" customFormat="1" ht="35.45" customHeight="1" spans="1:7">
      <c r="A825" s="21">
        <v>2120106</v>
      </c>
      <c r="B825" s="23" t="s">
        <v>763</v>
      </c>
      <c r="C825" s="24">
        <v>0</v>
      </c>
      <c r="D825" s="24"/>
      <c r="E825" s="24"/>
      <c r="F825" s="22" t="str">
        <f t="shared" si="24"/>
        <v>否</v>
      </c>
      <c r="G825" s="3" t="str">
        <f t="shared" si="25"/>
        <v>项</v>
      </c>
    </row>
    <row r="826" s="4" customFormat="1" ht="35.45" customHeight="1" spans="1:7">
      <c r="A826" s="21">
        <v>2120107</v>
      </c>
      <c r="B826" s="23" t="s">
        <v>764</v>
      </c>
      <c r="C826" s="24">
        <v>0</v>
      </c>
      <c r="D826" s="24"/>
      <c r="E826" s="24"/>
      <c r="F826" s="20" t="str">
        <f t="shared" si="24"/>
        <v>否</v>
      </c>
      <c r="G826" s="6" t="str">
        <f t="shared" si="25"/>
        <v>项</v>
      </c>
    </row>
    <row r="827" s="4" customFormat="1" ht="35.45" customHeight="1" spans="1:7">
      <c r="A827" s="21">
        <v>2120109</v>
      </c>
      <c r="B827" s="23" t="s">
        <v>765</v>
      </c>
      <c r="C827" s="24">
        <v>0</v>
      </c>
      <c r="D827" s="24"/>
      <c r="E827" s="24"/>
      <c r="F827" s="20" t="str">
        <f t="shared" si="24"/>
        <v>否</v>
      </c>
      <c r="G827" s="6" t="str">
        <f t="shared" si="25"/>
        <v>项</v>
      </c>
    </row>
    <row r="828" s="3" customFormat="1" ht="35.45" customHeight="1" spans="1:7">
      <c r="A828" s="21">
        <v>2120110</v>
      </c>
      <c r="B828" s="23" t="s">
        <v>766</v>
      </c>
      <c r="C828" s="24">
        <v>0</v>
      </c>
      <c r="D828" s="24"/>
      <c r="E828" s="24"/>
      <c r="F828" s="22" t="str">
        <f t="shared" si="24"/>
        <v>否</v>
      </c>
      <c r="G828" s="3" t="str">
        <f t="shared" si="25"/>
        <v>项</v>
      </c>
    </row>
    <row r="829" s="4" customFormat="1" ht="35.45" customHeight="1" spans="1:7">
      <c r="A829" s="21">
        <v>2120199</v>
      </c>
      <c r="B829" s="23" t="s">
        <v>767</v>
      </c>
      <c r="C829" s="24">
        <v>0</v>
      </c>
      <c r="D829" s="24"/>
      <c r="E829" s="24"/>
      <c r="F829" s="20" t="str">
        <f t="shared" si="24"/>
        <v>否</v>
      </c>
      <c r="G829" s="6" t="str">
        <f t="shared" si="25"/>
        <v>项</v>
      </c>
    </row>
    <row r="830" s="3" customFormat="1" ht="35.45" customHeight="1" spans="1:7">
      <c r="A830" s="17">
        <v>21202</v>
      </c>
      <c r="B830" s="18" t="s">
        <v>768</v>
      </c>
      <c r="C830" s="19">
        <f>SUM(C831)</f>
        <v>0</v>
      </c>
      <c r="D830" s="19"/>
      <c r="E830" s="19"/>
      <c r="F830" s="22" t="str">
        <f t="shared" si="24"/>
        <v>否</v>
      </c>
      <c r="G830" s="3" t="str">
        <f t="shared" si="25"/>
        <v>款</v>
      </c>
    </row>
    <row r="831" s="4" customFormat="1" ht="35.45" customHeight="1" spans="1:7">
      <c r="A831" s="21">
        <v>2120201</v>
      </c>
      <c r="B831" s="23" t="s">
        <v>769</v>
      </c>
      <c r="C831" s="24">
        <v>0</v>
      </c>
      <c r="D831" s="24"/>
      <c r="E831" s="24"/>
      <c r="F831" s="20" t="str">
        <f t="shared" si="24"/>
        <v>否</v>
      </c>
      <c r="G831" s="6" t="str">
        <f t="shared" si="25"/>
        <v>项</v>
      </c>
    </row>
    <row r="832" s="3" customFormat="1" ht="35.45" customHeight="1" spans="1:7">
      <c r="A832" s="17">
        <v>21203</v>
      </c>
      <c r="B832" s="18" t="s">
        <v>770</v>
      </c>
      <c r="C832" s="19">
        <f>SUM(C833:C834)</f>
        <v>22746</v>
      </c>
      <c r="D832" s="19">
        <f>SUM(D833:D834)</f>
        <v>-3078</v>
      </c>
      <c r="E832" s="19">
        <f>SUM(E833:E834)</f>
        <v>19668</v>
      </c>
      <c r="F832" s="22" t="str">
        <f t="shared" si="24"/>
        <v>是</v>
      </c>
      <c r="G832" s="3" t="str">
        <f t="shared" si="25"/>
        <v>款</v>
      </c>
    </row>
    <row r="833" s="4" customFormat="1" ht="35.45" customHeight="1" spans="1:7">
      <c r="A833" s="21">
        <v>2120303</v>
      </c>
      <c r="B833" s="23" t="s">
        <v>771</v>
      </c>
      <c r="C833" s="24">
        <v>50</v>
      </c>
      <c r="D833" s="24">
        <v>-50</v>
      </c>
      <c r="E833" s="24"/>
      <c r="F833" s="20" t="str">
        <f t="shared" si="24"/>
        <v>是</v>
      </c>
      <c r="G833" s="6" t="str">
        <f t="shared" si="25"/>
        <v>项</v>
      </c>
    </row>
    <row r="834" ht="35.45" customHeight="1" spans="1:7">
      <c r="A834" s="21">
        <v>2120399</v>
      </c>
      <c r="B834" s="23" t="s">
        <v>772</v>
      </c>
      <c r="C834" s="24">
        <v>22696</v>
      </c>
      <c r="D834" s="24">
        <v>-3028</v>
      </c>
      <c r="E834" s="24">
        <v>19668</v>
      </c>
      <c r="F834" s="20" t="str">
        <f t="shared" si="24"/>
        <v>是</v>
      </c>
      <c r="G834" s="6" t="str">
        <f t="shared" si="25"/>
        <v>项</v>
      </c>
    </row>
    <row r="835" s="3" customFormat="1" ht="35.45" customHeight="1" spans="1:7">
      <c r="A835" s="17">
        <v>21205</v>
      </c>
      <c r="B835" s="18" t="s">
        <v>773</v>
      </c>
      <c r="C835" s="19">
        <f>SUM(C836)</f>
        <v>0</v>
      </c>
      <c r="D835" s="19"/>
      <c r="E835" s="19"/>
      <c r="F835" s="22" t="str">
        <f t="shared" si="24"/>
        <v>否</v>
      </c>
      <c r="G835" s="3" t="str">
        <f t="shared" si="25"/>
        <v>款</v>
      </c>
    </row>
    <row r="836" s="4" customFormat="1" ht="35.45" customHeight="1" spans="1:7">
      <c r="A836" s="21">
        <v>2120501</v>
      </c>
      <c r="B836" s="23" t="s">
        <v>774</v>
      </c>
      <c r="C836" s="24">
        <v>0</v>
      </c>
      <c r="D836" s="24"/>
      <c r="E836" s="24"/>
      <c r="F836" s="20" t="str">
        <f t="shared" ref="F836:F899" si="26">IF(LEN(A836)=3,"是",IF(B836&lt;&gt;"",IF(SUM(C836:C836)&lt;&gt;0,"是","否"),"是"))</f>
        <v>否</v>
      </c>
      <c r="G836" s="6" t="str">
        <f t="shared" ref="G836:G899" si="27">IF(LEN(A836)=3,"类",IF(LEN(A836)=5,"款","项"))</f>
        <v>项</v>
      </c>
    </row>
    <row r="837" s="4" customFormat="1" ht="35.45" customHeight="1" spans="1:7">
      <c r="A837" s="17">
        <v>21206</v>
      </c>
      <c r="B837" s="18" t="s">
        <v>775</v>
      </c>
      <c r="C837" s="19">
        <f>SUM(C838)</f>
        <v>0</v>
      </c>
      <c r="D837" s="19"/>
      <c r="E837" s="19"/>
      <c r="F837" s="20" t="str">
        <f t="shared" si="26"/>
        <v>否</v>
      </c>
      <c r="G837" s="6" t="str">
        <f t="shared" si="27"/>
        <v>款</v>
      </c>
    </row>
    <row r="838" s="4" customFormat="1" ht="35.45" customHeight="1" spans="1:7">
      <c r="A838" s="21">
        <v>2120601</v>
      </c>
      <c r="B838" s="23" t="s">
        <v>776</v>
      </c>
      <c r="C838" s="24">
        <v>0</v>
      </c>
      <c r="D838" s="24"/>
      <c r="E838" s="24"/>
      <c r="F838" s="20" t="str">
        <f t="shared" si="26"/>
        <v>否</v>
      </c>
      <c r="G838" s="6" t="str">
        <f t="shared" si="27"/>
        <v>项</v>
      </c>
    </row>
    <row r="839" s="4" customFormat="1" ht="35.45" customHeight="1" spans="1:7">
      <c r="A839" s="17">
        <v>21299</v>
      </c>
      <c r="B839" s="18" t="s">
        <v>777</v>
      </c>
      <c r="C839" s="19">
        <f>SUM(C840)</f>
        <v>0</v>
      </c>
      <c r="D839" s="19"/>
      <c r="E839" s="19"/>
      <c r="F839" s="20" t="str">
        <f t="shared" si="26"/>
        <v>否</v>
      </c>
      <c r="G839" s="6" t="str">
        <f t="shared" si="27"/>
        <v>款</v>
      </c>
    </row>
    <row r="840" s="4" customFormat="1" ht="35.45" customHeight="1" spans="1:7">
      <c r="A840" s="21">
        <v>2129999</v>
      </c>
      <c r="B840" s="23" t="s">
        <v>778</v>
      </c>
      <c r="C840" s="24">
        <v>0</v>
      </c>
      <c r="D840" s="24"/>
      <c r="E840" s="24"/>
      <c r="F840" s="20" t="str">
        <f t="shared" si="26"/>
        <v>否</v>
      </c>
      <c r="G840" s="6" t="str">
        <f t="shared" si="27"/>
        <v>项</v>
      </c>
    </row>
    <row r="841" s="4" customFormat="1" ht="35.45" customHeight="1" spans="1:7">
      <c r="A841" s="17">
        <v>213</v>
      </c>
      <c r="B841" s="18" t="s">
        <v>108</v>
      </c>
      <c r="C841" s="19">
        <f>SUM(C842,C868,C893,C921,C932,C939,C946,C949)</f>
        <v>0</v>
      </c>
      <c r="D841" s="19"/>
      <c r="E841" s="19"/>
      <c r="F841" s="20" t="str">
        <f t="shared" si="26"/>
        <v>是</v>
      </c>
      <c r="G841" s="6" t="str">
        <f t="shared" si="27"/>
        <v>类</v>
      </c>
    </row>
    <row r="842" s="4" customFormat="1" ht="35.45" customHeight="1" spans="1:7">
      <c r="A842" s="17">
        <v>21301</v>
      </c>
      <c r="B842" s="18" t="s">
        <v>779</v>
      </c>
      <c r="C842" s="19">
        <f>SUM(C843:C867)</f>
        <v>0</v>
      </c>
      <c r="D842" s="19"/>
      <c r="E842" s="19"/>
      <c r="F842" s="20" t="str">
        <f t="shared" si="26"/>
        <v>否</v>
      </c>
      <c r="G842" s="6" t="str">
        <f t="shared" si="27"/>
        <v>款</v>
      </c>
    </row>
    <row r="843" s="4" customFormat="1" ht="35.45" customHeight="1" spans="1:7">
      <c r="A843" s="21">
        <v>2130101</v>
      </c>
      <c r="B843" s="23" t="s">
        <v>163</v>
      </c>
      <c r="C843" s="24">
        <v>0</v>
      </c>
      <c r="D843" s="24"/>
      <c r="E843" s="24"/>
      <c r="F843" s="20" t="str">
        <f t="shared" si="26"/>
        <v>否</v>
      </c>
      <c r="G843" s="6" t="str">
        <f t="shared" si="27"/>
        <v>项</v>
      </c>
    </row>
    <row r="844" s="4" customFormat="1" ht="35.45" customHeight="1" spans="1:7">
      <c r="A844" s="21">
        <v>2130102</v>
      </c>
      <c r="B844" s="23" t="s">
        <v>164</v>
      </c>
      <c r="C844" s="24">
        <v>0</v>
      </c>
      <c r="D844" s="24"/>
      <c r="E844" s="24"/>
      <c r="F844" s="20" t="str">
        <f t="shared" si="26"/>
        <v>否</v>
      </c>
      <c r="G844" s="6" t="str">
        <f t="shared" si="27"/>
        <v>项</v>
      </c>
    </row>
    <row r="845" s="4" customFormat="1" ht="35.45" customHeight="1" spans="1:7">
      <c r="A845" s="21">
        <v>2130103</v>
      </c>
      <c r="B845" s="23" t="s">
        <v>165</v>
      </c>
      <c r="C845" s="24">
        <v>0</v>
      </c>
      <c r="D845" s="24"/>
      <c r="E845" s="24"/>
      <c r="F845" s="20" t="str">
        <f t="shared" si="26"/>
        <v>否</v>
      </c>
      <c r="G845" s="6" t="str">
        <f t="shared" si="27"/>
        <v>项</v>
      </c>
    </row>
    <row r="846" s="4" customFormat="1" ht="35.45" customHeight="1" spans="1:7">
      <c r="A846" s="21">
        <v>2130104</v>
      </c>
      <c r="B846" s="23" t="s">
        <v>172</v>
      </c>
      <c r="C846" s="24">
        <v>0</v>
      </c>
      <c r="D846" s="24"/>
      <c r="E846" s="24"/>
      <c r="F846" s="20" t="str">
        <f t="shared" si="26"/>
        <v>否</v>
      </c>
      <c r="G846" s="6" t="str">
        <f t="shared" si="27"/>
        <v>项</v>
      </c>
    </row>
    <row r="847" s="4" customFormat="1" ht="35.45" customHeight="1" spans="1:7">
      <c r="A847" s="21">
        <v>2130105</v>
      </c>
      <c r="B847" s="23" t="s">
        <v>780</v>
      </c>
      <c r="C847" s="24">
        <v>0</v>
      </c>
      <c r="D847" s="24"/>
      <c r="E847" s="24"/>
      <c r="F847" s="20" t="str">
        <f t="shared" si="26"/>
        <v>否</v>
      </c>
      <c r="G847" s="6" t="str">
        <f t="shared" si="27"/>
        <v>项</v>
      </c>
    </row>
    <row r="848" s="4" customFormat="1" ht="35.45" customHeight="1" spans="1:7">
      <c r="A848" s="21">
        <v>2130106</v>
      </c>
      <c r="B848" s="23" t="s">
        <v>781</v>
      </c>
      <c r="C848" s="24">
        <v>0</v>
      </c>
      <c r="D848" s="24"/>
      <c r="E848" s="24"/>
      <c r="F848" s="20" t="str">
        <f t="shared" si="26"/>
        <v>否</v>
      </c>
      <c r="G848" s="6" t="str">
        <f t="shared" si="27"/>
        <v>项</v>
      </c>
    </row>
    <row r="849" s="4" customFormat="1" ht="35.45" customHeight="1" spans="1:7">
      <c r="A849" s="21">
        <v>2130108</v>
      </c>
      <c r="B849" s="23" t="s">
        <v>782</v>
      </c>
      <c r="C849" s="24">
        <v>0</v>
      </c>
      <c r="D849" s="24"/>
      <c r="E849" s="24"/>
      <c r="F849" s="20" t="str">
        <f t="shared" si="26"/>
        <v>否</v>
      </c>
      <c r="G849" s="6" t="str">
        <f t="shared" si="27"/>
        <v>项</v>
      </c>
    </row>
    <row r="850" s="4" customFormat="1" ht="35.45" customHeight="1" spans="1:7">
      <c r="A850" s="21">
        <v>2130109</v>
      </c>
      <c r="B850" s="23" t="s">
        <v>783</v>
      </c>
      <c r="C850" s="24">
        <v>0</v>
      </c>
      <c r="D850" s="24"/>
      <c r="E850" s="24"/>
      <c r="F850" s="20" t="str">
        <f t="shared" si="26"/>
        <v>否</v>
      </c>
      <c r="G850" s="6" t="str">
        <f t="shared" si="27"/>
        <v>项</v>
      </c>
    </row>
    <row r="851" s="4" customFormat="1" ht="35.45" customHeight="1" spans="1:7">
      <c r="A851" s="21">
        <v>2130110</v>
      </c>
      <c r="B851" s="23" t="s">
        <v>784</v>
      </c>
      <c r="C851" s="24">
        <v>0</v>
      </c>
      <c r="D851" s="24"/>
      <c r="E851" s="24"/>
      <c r="F851" s="20" t="str">
        <f t="shared" si="26"/>
        <v>否</v>
      </c>
      <c r="G851" s="6" t="str">
        <f t="shared" si="27"/>
        <v>项</v>
      </c>
    </row>
    <row r="852" s="4" customFormat="1" ht="35.45" customHeight="1" spans="1:7">
      <c r="A852" s="21">
        <v>2130111</v>
      </c>
      <c r="B852" s="23" t="s">
        <v>785</v>
      </c>
      <c r="C852" s="24">
        <v>0</v>
      </c>
      <c r="D852" s="24"/>
      <c r="E852" s="24"/>
      <c r="F852" s="20" t="str">
        <f t="shared" si="26"/>
        <v>否</v>
      </c>
      <c r="G852" s="6" t="str">
        <f t="shared" si="27"/>
        <v>项</v>
      </c>
    </row>
    <row r="853" s="4" customFormat="1" ht="35.45" customHeight="1" spans="1:7">
      <c r="A853" s="21">
        <v>2130112</v>
      </c>
      <c r="B853" s="23" t="s">
        <v>786</v>
      </c>
      <c r="C853" s="24">
        <v>0</v>
      </c>
      <c r="D853" s="24"/>
      <c r="E853" s="24"/>
      <c r="F853" s="20" t="str">
        <f t="shared" si="26"/>
        <v>否</v>
      </c>
      <c r="G853" s="6" t="str">
        <f t="shared" si="27"/>
        <v>项</v>
      </c>
    </row>
    <row r="854" s="4" customFormat="1" ht="35.45" customHeight="1" spans="1:7">
      <c r="A854" s="21">
        <v>2130114</v>
      </c>
      <c r="B854" s="23" t="s">
        <v>787</v>
      </c>
      <c r="C854" s="24">
        <v>0</v>
      </c>
      <c r="D854" s="24"/>
      <c r="E854" s="24"/>
      <c r="F854" s="20" t="str">
        <f t="shared" si="26"/>
        <v>否</v>
      </c>
      <c r="G854" s="6" t="str">
        <f t="shared" si="27"/>
        <v>项</v>
      </c>
    </row>
    <row r="855" s="4" customFormat="1" ht="35.45" customHeight="1" spans="1:7">
      <c r="A855" s="21">
        <v>2130119</v>
      </c>
      <c r="B855" s="23" t="s">
        <v>788</v>
      </c>
      <c r="C855" s="24">
        <v>0</v>
      </c>
      <c r="D855" s="24"/>
      <c r="E855" s="24"/>
      <c r="F855" s="20" t="str">
        <f t="shared" si="26"/>
        <v>否</v>
      </c>
      <c r="G855" s="6" t="str">
        <f t="shared" si="27"/>
        <v>项</v>
      </c>
    </row>
    <row r="856" s="4" customFormat="1" ht="35.45" customHeight="1" spans="1:7">
      <c r="A856" s="21">
        <v>2130120</v>
      </c>
      <c r="B856" s="23" t="s">
        <v>789</v>
      </c>
      <c r="C856" s="24">
        <v>0</v>
      </c>
      <c r="D856" s="24"/>
      <c r="E856" s="24"/>
      <c r="F856" s="20" t="str">
        <f t="shared" si="26"/>
        <v>否</v>
      </c>
      <c r="G856" s="6" t="str">
        <f t="shared" si="27"/>
        <v>项</v>
      </c>
    </row>
    <row r="857" s="4" customFormat="1" ht="35.45" customHeight="1" spans="1:7">
      <c r="A857" s="21">
        <v>2130121</v>
      </c>
      <c r="B857" s="23" t="s">
        <v>790</v>
      </c>
      <c r="C857" s="24">
        <v>0</v>
      </c>
      <c r="D857" s="24"/>
      <c r="E857" s="24"/>
      <c r="F857" s="20" t="str">
        <f t="shared" si="26"/>
        <v>否</v>
      </c>
      <c r="G857" s="6" t="str">
        <f t="shared" si="27"/>
        <v>项</v>
      </c>
    </row>
    <row r="858" s="4" customFormat="1" ht="35.45" customHeight="1" spans="1:7">
      <c r="A858" s="21">
        <v>2130122</v>
      </c>
      <c r="B858" s="23" t="s">
        <v>791</v>
      </c>
      <c r="C858" s="24">
        <v>0</v>
      </c>
      <c r="D858" s="24"/>
      <c r="E858" s="24"/>
      <c r="F858" s="20" t="str">
        <f t="shared" si="26"/>
        <v>否</v>
      </c>
      <c r="G858" s="6" t="str">
        <f t="shared" si="27"/>
        <v>项</v>
      </c>
    </row>
    <row r="859" s="4" customFormat="1" ht="35.45" customHeight="1" spans="1:7">
      <c r="A859" s="21">
        <v>2130124</v>
      </c>
      <c r="B859" s="23" t="s">
        <v>792</v>
      </c>
      <c r="C859" s="24">
        <v>0</v>
      </c>
      <c r="D859" s="24"/>
      <c r="E859" s="24"/>
      <c r="F859" s="20" t="str">
        <f t="shared" si="26"/>
        <v>否</v>
      </c>
      <c r="G859" s="6" t="str">
        <f t="shared" si="27"/>
        <v>项</v>
      </c>
    </row>
    <row r="860" s="4" customFormat="1" ht="35.45" customHeight="1" spans="1:7">
      <c r="A860" s="21">
        <v>2130125</v>
      </c>
      <c r="B860" s="23" t="s">
        <v>793</v>
      </c>
      <c r="C860" s="24">
        <v>0</v>
      </c>
      <c r="D860" s="24"/>
      <c r="E860" s="24"/>
      <c r="F860" s="20" t="str">
        <f t="shared" si="26"/>
        <v>否</v>
      </c>
      <c r="G860" s="6" t="str">
        <f t="shared" si="27"/>
        <v>项</v>
      </c>
    </row>
    <row r="861" s="3" customFormat="1" ht="35.45" customHeight="1" spans="1:7">
      <c r="A861" s="21">
        <v>2130126</v>
      </c>
      <c r="B861" s="23" t="s">
        <v>794</v>
      </c>
      <c r="C861" s="24">
        <v>0</v>
      </c>
      <c r="D861" s="24"/>
      <c r="E861" s="24"/>
      <c r="F861" s="22" t="str">
        <f t="shared" si="26"/>
        <v>否</v>
      </c>
      <c r="G861" s="3" t="str">
        <f t="shared" si="27"/>
        <v>项</v>
      </c>
    </row>
    <row r="862" s="4" customFormat="1" ht="35.45" customHeight="1" spans="1:7">
      <c r="A862" s="21">
        <v>2130135</v>
      </c>
      <c r="B862" s="23" t="s">
        <v>795</v>
      </c>
      <c r="C862" s="24">
        <v>0</v>
      </c>
      <c r="D862" s="24"/>
      <c r="E862" s="24"/>
      <c r="F862" s="20" t="str">
        <f t="shared" si="26"/>
        <v>否</v>
      </c>
      <c r="G862" s="6" t="str">
        <f t="shared" si="27"/>
        <v>项</v>
      </c>
    </row>
    <row r="863" s="4" customFormat="1" ht="35.45" customHeight="1" spans="1:7">
      <c r="A863" s="21">
        <v>2130142</v>
      </c>
      <c r="B863" s="23" t="s">
        <v>796</v>
      </c>
      <c r="C863" s="24">
        <v>0</v>
      </c>
      <c r="D863" s="24"/>
      <c r="E863" s="24"/>
      <c r="F863" s="20" t="str">
        <f t="shared" si="26"/>
        <v>否</v>
      </c>
      <c r="G863" s="6" t="str">
        <f t="shared" si="27"/>
        <v>项</v>
      </c>
    </row>
    <row r="864" s="4" customFormat="1" ht="35.45" customHeight="1" spans="1:7">
      <c r="A864" s="21">
        <v>2130148</v>
      </c>
      <c r="B864" s="23" t="s">
        <v>797</v>
      </c>
      <c r="C864" s="24">
        <v>0</v>
      </c>
      <c r="D864" s="24"/>
      <c r="E864" s="24"/>
      <c r="F864" s="20" t="str">
        <f t="shared" si="26"/>
        <v>否</v>
      </c>
      <c r="G864" s="6" t="str">
        <f t="shared" si="27"/>
        <v>项</v>
      </c>
    </row>
    <row r="865" s="4" customFormat="1" ht="35.45" customHeight="1" spans="1:7">
      <c r="A865" s="21">
        <v>2130152</v>
      </c>
      <c r="B865" s="23" t="s">
        <v>798</v>
      </c>
      <c r="C865" s="24">
        <v>0</v>
      </c>
      <c r="D865" s="24"/>
      <c r="E865" s="24"/>
      <c r="F865" s="20" t="str">
        <f t="shared" si="26"/>
        <v>否</v>
      </c>
      <c r="G865" s="6" t="str">
        <f t="shared" si="27"/>
        <v>项</v>
      </c>
    </row>
    <row r="866" s="4" customFormat="1" ht="35.45" customHeight="1" spans="1:7">
      <c r="A866" s="21">
        <v>2130153</v>
      </c>
      <c r="B866" s="23" t="s">
        <v>799</v>
      </c>
      <c r="C866" s="24">
        <v>0</v>
      </c>
      <c r="D866" s="24"/>
      <c r="E866" s="24"/>
      <c r="F866" s="20" t="str">
        <f t="shared" si="26"/>
        <v>否</v>
      </c>
      <c r="G866" s="6" t="str">
        <f t="shared" si="27"/>
        <v>项</v>
      </c>
    </row>
    <row r="867" s="4" customFormat="1" ht="35.45" customHeight="1" spans="1:7">
      <c r="A867" s="21">
        <v>2130199</v>
      </c>
      <c r="B867" s="23" t="s">
        <v>800</v>
      </c>
      <c r="C867" s="24">
        <v>0</v>
      </c>
      <c r="D867" s="24"/>
      <c r="E867" s="24"/>
      <c r="F867" s="20" t="str">
        <f t="shared" si="26"/>
        <v>否</v>
      </c>
      <c r="G867" s="6" t="str">
        <f t="shared" si="27"/>
        <v>项</v>
      </c>
    </row>
    <row r="868" s="4" customFormat="1" ht="35.45" customHeight="1" spans="1:7">
      <c r="A868" s="17">
        <v>21302</v>
      </c>
      <c r="B868" s="18" t="s">
        <v>801</v>
      </c>
      <c r="C868" s="19">
        <f>SUM(C869:C892)</f>
        <v>0</v>
      </c>
      <c r="D868" s="19"/>
      <c r="E868" s="19"/>
      <c r="F868" s="20" t="str">
        <f t="shared" si="26"/>
        <v>否</v>
      </c>
      <c r="G868" s="6" t="str">
        <f t="shared" si="27"/>
        <v>款</v>
      </c>
    </row>
    <row r="869" s="4" customFormat="1" ht="35.45" customHeight="1" spans="1:7">
      <c r="A869" s="21">
        <v>2130201</v>
      </c>
      <c r="B869" s="23" t="s">
        <v>163</v>
      </c>
      <c r="C869" s="24">
        <v>0</v>
      </c>
      <c r="D869" s="24"/>
      <c r="E869" s="24"/>
      <c r="F869" s="20" t="str">
        <f t="shared" si="26"/>
        <v>否</v>
      </c>
      <c r="G869" s="6" t="str">
        <f t="shared" si="27"/>
        <v>项</v>
      </c>
    </row>
    <row r="870" s="4" customFormat="1" ht="35.45" customHeight="1" spans="1:7">
      <c r="A870" s="21">
        <v>2130202</v>
      </c>
      <c r="B870" s="23" t="s">
        <v>164</v>
      </c>
      <c r="C870" s="24">
        <v>0</v>
      </c>
      <c r="D870" s="24"/>
      <c r="E870" s="24"/>
      <c r="F870" s="20" t="str">
        <f t="shared" si="26"/>
        <v>否</v>
      </c>
      <c r="G870" s="6" t="str">
        <f t="shared" si="27"/>
        <v>项</v>
      </c>
    </row>
    <row r="871" s="4" customFormat="1" ht="35.45" customHeight="1" spans="1:7">
      <c r="A871" s="21">
        <v>2130203</v>
      </c>
      <c r="B871" s="23" t="s">
        <v>165</v>
      </c>
      <c r="C871" s="24">
        <v>0</v>
      </c>
      <c r="D871" s="24"/>
      <c r="E871" s="24"/>
      <c r="F871" s="20" t="str">
        <f t="shared" si="26"/>
        <v>否</v>
      </c>
      <c r="G871" s="6" t="str">
        <f t="shared" si="27"/>
        <v>项</v>
      </c>
    </row>
    <row r="872" s="4" customFormat="1" ht="35.45" customHeight="1" spans="1:7">
      <c r="A872" s="21">
        <v>2130204</v>
      </c>
      <c r="B872" s="23" t="s">
        <v>802</v>
      </c>
      <c r="C872" s="24">
        <v>0</v>
      </c>
      <c r="D872" s="24"/>
      <c r="E872" s="24"/>
      <c r="F872" s="20" t="str">
        <f t="shared" si="26"/>
        <v>否</v>
      </c>
      <c r="G872" s="6" t="str">
        <f t="shared" si="27"/>
        <v>项</v>
      </c>
    </row>
    <row r="873" s="4" customFormat="1" ht="35.45" customHeight="1" spans="1:7">
      <c r="A873" s="21">
        <v>2130205</v>
      </c>
      <c r="B873" s="23" t="s">
        <v>803</v>
      </c>
      <c r="C873" s="24">
        <v>0</v>
      </c>
      <c r="D873" s="24"/>
      <c r="E873" s="24"/>
      <c r="F873" s="20" t="str">
        <f t="shared" si="26"/>
        <v>否</v>
      </c>
      <c r="G873" s="6" t="str">
        <f t="shared" si="27"/>
        <v>项</v>
      </c>
    </row>
    <row r="874" s="4" customFormat="1" ht="35.45" customHeight="1" spans="1:7">
      <c r="A874" s="21">
        <v>2130206</v>
      </c>
      <c r="B874" s="23" t="s">
        <v>804</v>
      </c>
      <c r="C874" s="24">
        <v>0</v>
      </c>
      <c r="D874" s="24"/>
      <c r="E874" s="24"/>
      <c r="F874" s="20" t="str">
        <f t="shared" si="26"/>
        <v>否</v>
      </c>
      <c r="G874" s="6" t="str">
        <f t="shared" si="27"/>
        <v>项</v>
      </c>
    </row>
    <row r="875" s="4" customFormat="1" ht="35.45" customHeight="1" spans="1:7">
      <c r="A875" s="21">
        <v>2130207</v>
      </c>
      <c r="B875" s="23" t="s">
        <v>805</v>
      </c>
      <c r="C875" s="24">
        <v>0</v>
      </c>
      <c r="D875" s="24"/>
      <c r="E875" s="24"/>
      <c r="F875" s="20" t="str">
        <f t="shared" si="26"/>
        <v>否</v>
      </c>
      <c r="G875" s="6" t="str">
        <f t="shared" si="27"/>
        <v>项</v>
      </c>
    </row>
    <row r="876" s="4" customFormat="1" ht="35.45" customHeight="1" spans="1:7">
      <c r="A876" s="21">
        <v>2130209</v>
      </c>
      <c r="B876" s="23" t="s">
        <v>806</v>
      </c>
      <c r="C876" s="24">
        <v>0</v>
      </c>
      <c r="D876" s="24"/>
      <c r="E876" s="24"/>
      <c r="F876" s="20" t="str">
        <f t="shared" si="26"/>
        <v>否</v>
      </c>
      <c r="G876" s="6" t="str">
        <f t="shared" si="27"/>
        <v>项</v>
      </c>
    </row>
    <row r="877" s="4" customFormat="1" ht="35.45" customHeight="1" spans="1:7">
      <c r="A877" s="21">
        <v>2130210</v>
      </c>
      <c r="B877" s="23" t="s">
        <v>807</v>
      </c>
      <c r="C877" s="24">
        <v>0</v>
      </c>
      <c r="D877" s="24"/>
      <c r="E877" s="24"/>
      <c r="F877" s="20" t="str">
        <f t="shared" si="26"/>
        <v>否</v>
      </c>
      <c r="G877" s="6" t="str">
        <f t="shared" si="27"/>
        <v>项</v>
      </c>
    </row>
    <row r="878" s="4" customFormat="1" ht="35.45" customHeight="1" spans="1:7">
      <c r="A878" s="21">
        <v>2130211</v>
      </c>
      <c r="B878" s="23" t="s">
        <v>808</v>
      </c>
      <c r="C878" s="24">
        <v>0</v>
      </c>
      <c r="D878" s="24"/>
      <c r="E878" s="24"/>
      <c r="F878" s="20" t="str">
        <f t="shared" si="26"/>
        <v>否</v>
      </c>
      <c r="G878" s="6" t="str">
        <f t="shared" si="27"/>
        <v>项</v>
      </c>
    </row>
    <row r="879" s="4" customFormat="1" ht="35.45" customHeight="1" spans="1:7">
      <c r="A879" s="21">
        <v>2130212</v>
      </c>
      <c r="B879" s="23" t="s">
        <v>809</v>
      </c>
      <c r="C879" s="24">
        <v>0</v>
      </c>
      <c r="D879" s="24"/>
      <c r="E879" s="24"/>
      <c r="F879" s="20" t="str">
        <f t="shared" si="26"/>
        <v>否</v>
      </c>
      <c r="G879" s="6" t="str">
        <f t="shared" si="27"/>
        <v>项</v>
      </c>
    </row>
    <row r="880" s="4" customFormat="1" ht="35.45" customHeight="1" spans="1:7">
      <c r="A880" s="21">
        <v>2130213</v>
      </c>
      <c r="B880" s="23" t="s">
        <v>810</v>
      </c>
      <c r="C880" s="24">
        <v>0</v>
      </c>
      <c r="D880" s="24"/>
      <c r="E880" s="24"/>
      <c r="F880" s="20" t="str">
        <f t="shared" si="26"/>
        <v>否</v>
      </c>
      <c r="G880" s="6" t="str">
        <f t="shared" si="27"/>
        <v>项</v>
      </c>
    </row>
    <row r="881" s="4" customFormat="1" ht="35.45" customHeight="1" spans="1:7">
      <c r="A881" s="21">
        <v>2130217</v>
      </c>
      <c r="B881" s="23" t="s">
        <v>811</v>
      </c>
      <c r="C881" s="24">
        <v>0</v>
      </c>
      <c r="D881" s="24"/>
      <c r="E881" s="24"/>
      <c r="F881" s="20" t="str">
        <f t="shared" si="26"/>
        <v>否</v>
      </c>
      <c r="G881" s="6" t="str">
        <f t="shared" si="27"/>
        <v>项</v>
      </c>
    </row>
    <row r="882" s="4" customFormat="1" ht="35.45" customHeight="1" spans="1:7">
      <c r="A882" s="21">
        <v>2130220</v>
      </c>
      <c r="B882" s="23" t="s">
        <v>812</v>
      </c>
      <c r="C882" s="24">
        <v>0</v>
      </c>
      <c r="D882" s="24"/>
      <c r="E882" s="24"/>
      <c r="F882" s="20" t="str">
        <f t="shared" si="26"/>
        <v>否</v>
      </c>
      <c r="G882" s="6" t="str">
        <f t="shared" si="27"/>
        <v>项</v>
      </c>
    </row>
    <row r="883" s="4" customFormat="1" ht="35.45" customHeight="1" spans="1:7">
      <c r="A883" s="21">
        <v>2130221</v>
      </c>
      <c r="B883" s="23" t="s">
        <v>813</v>
      </c>
      <c r="C883" s="24">
        <v>0</v>
      </c>
      <c r="D883" s="24"/>
      <c r="E883" s="24"/>
      <c r="F883" s="20" t="str">
        <f t="shared" si="26"/>
        <v>否</v>
      </c>
      <c r="G883" s="6" t="str">
        <f t="shared" si="27"/>
        <v>项</v>
      </c>
    </row>
    <row r="884" s="4" customFormat="1" ht="35.45" customHeight="1" spans="1:7">
      <c r="A884" s="21">
        <v>2130223</v>
      </c>
      <c r="B884" s="23" t="s">
        <v>814</v>
      </c>
      <c r="C884" s="24">
        <v>0</v>
      </c>
      <c r="D884" s="24"/>
      <c r="E884" s="24"/>
      <c r="F884" s="20" t="str">
        <f t="shared" si="26"/>
        <v>否</v>
      </c>
      <c r="G884" s="6" t="str">
        <f t="shared" si="27"/>
        <v>项</v>
      </c>
    </row>
    <row r="885" s="4" customFormat="1" ht="35.45" customHeight="1" spans="1:7">
      <c r="A885" s="21">
        <v>2130226</v>
      </c>
      <c r="B885" s="23" t="s">
        <v>815</v>
      </c>
      <c r="C885" s="24">
        <v>0</v>
      </c>
      <c r="D885" s="24"/>
      <c r="E885" s="24"/>
      <c r="F885" s="20" t="str">
        <f t="shared" si="26"/>
        <v>否</v>
      </c>
      <c r="G885" s="6" t="str">
        <f t="shared" si="27"/>
        <v>项</v>
      </c>
    </row>
    <row r="886" s="3" customFormat="1" ht="35.45" customHeight="1" spans="1:7">
      <c r="A886" s="21">
        <v>2130227</v>
      </c>
      <c r="B886" s="23" t="s">
        <v>816</v>
      </c>
      <c r="C886" s="24">
        <v>0</v>
      </c>
      <c r="D886" s="24"/>
      <c r="E886" s="24"/>
      <c r="F886" s="22" t="str">
        <f t="shared" si="26"/>
        <v>否</v>
      </c>
      <c r="G886" s="3" t="str">
        <f t="shared" si="27"/>
        <v>项</v>
      </c>
    </row>
    <row r="887" s="4" customFormat="1" ht="35.45" customHeight="1" spans="1:7">
      <c r="A887" s="21">
        <v>2130232</v>
      </c>
      <c r="B887" s="23" t="s">
        <v>817</v>
      </c>
      <c r="C887" s="24">
        <v>0</v>
      </c>
      <c r="D887" s="24"/>
      <c r="E887" s="24"/>
      <c r="F887" s="20" t="str">
        <f t="shared" si="26"/>
        <v>否</v>
      </c>
      <c r="G887" s="6" t="str">
        <f t="shared" si="27"/>
        <v>项</v>
      </c>
    </row>
    <row r="888" s="4" customFormat="1" ht="35.45" customHeight="1" spans="1:7">
      <c r="A888" s="21">
        <v>2130234</v>
      </c>
      <c r="B888" s="23" t="s">
        <v>818</v>
      </c>
      <c r="C888" s="24">
        <v>0</v>
      </c>
      <c r="D888" s="24"/>
      <c r="E888" s="24"/>
      <c r="F888" s="20" t="str">
        <f t="shared" si="26"/>
        <v>否</v>
      </c>
      <c r="G888" s="6" t="str">
        <f t="shared" si="27"/>
        <v>项</v>
      </c>
    </row>
    <row r="889" s="4" customFormat="1" ht="35.45" customHeight="1" spans="1:7">
      <c r="A889" s="21">
        <v>2130235</v>
      </c>
      <c r="B889" s="23" t="s">
        <v>819</v>
      </c>
      <c r="C889" s="24">
        <v>0</v>
      </c>
      <c r="D889" s="24"/>
      <c r="E889" s="24"/>
      <c r="F889" s="20" t="str">
        <f t="shared" si="26"/>
        <v>否</v>
      </c>
      <c r="G889" s="6" t="str">
        <f t="shared" si="27"/>
        <v>项</v>
      </c>
    </row>
    <row r="890" s="4" customFormat="1" ht="35.45" customHeight="1" spans="1:7">
      <c r="A890" s="21">
        <v>2130236</v>
      </c>
      <c r="B890" s="23" t="s">
        <v>820</v>
      </c>
      <c r="C890" s="24">
        <v>0</v>
      </c>
      <c r="D890" s="24"/>
      <c r="E890" s="24"/>
      <c r="F890" s="20" t="str">
        <f t="shared" si="26"/>
        <v>否</v>
      </c>
      <c r="G890" s="6" t="str">
        <f t="shared" si="27"/>
        <v>项</v>
      </c>
    </row>
    <row r="891" s="4" customFormat="1" ht="35.45" customHeight="1" spans="1:7">
      <c r="A891" s="21">
        <v>2130237</v>
      </c>
      <c r="B891" s="23" t="s">
        <v>786</v>
      </c>
      <c r="C891" s="24">
        <v>0</v>
      </c>
      <c r="D891" s="24"/>
      <c r="E891" s="24"/>
      <c r="F891" s="20" t="str">
        <f t="shared" si="26"/>
        <v>否</v>
      </c>
      <c r="G891" s="6" t="str">
        <f t="shared" si="27"/>
        <v>项</v>
      </c>
    </row>
    <row r="892" s="4" customFormat="1" ht="35.45" customHeight="1" spans="1:7">
      <c r="A892" s="21">
        <v>2130299</v>
      </c>
      <c r="B892" s="23" t="s">
        <v>821</v>
      </c>
      <c r="C892" s="24">
        <v>0</v>
      </c>
      <c r="D892" s="24"/>
      <c r="E892" s="24"/>
      <c r="F892" s="20" t="str">
        <f t="shared" si="26"/>
        <v>否</v>
      </c>
      <c r="G892" s="6" t="str">
        <f t="shared" si="27"/>
        <v>项</v>
      </c>
    </row>
    <row r="893" s="4" customFormat="1" ht="35.45" customHeight="1" spans="1:7">
      <c r="A893" s="17">
        <v>21303</v>
      </c>
      <c r="B893" s="18" t="s">
        <v>822</v>
      </c>
      <c r="C893" s="19">
        <f>SUM(C894:C920)</f>
        <v>0</v>
      </c>
      <c r="D893" s="19"/>
      <c r="E893" s="19"/>
      <c r="F893" s="20" t="str">
        <f t="shared" si="26"/>
        <v>否</v>
      </c>
      <c r="G893" s="6" t="str">
        <f t="shared" si="27"/>
        <v>款</v>
      </c>
    </row>
    <row r="894" s="4" customFormat="1" ht="35.45" customHeight="1" spans="1:7">
      <c r="A894" s="21">
        <v>2130301</v>
      </c>
      <c r="B894" s="23" t="s">
        <v>163</v>
      </c>
      <c r="C894" s="24">
        <v>0</v>
      </c>
      <c r="D894" s="24"/>
      <c r="E894" s="24"/>
      <c r="F894" s="20" t="str">
        <f t="shared" si="26"/>
        <v>否</v>
      </c>
      <c r="G894" s="6" t="str">
        <f t="shared" si="27"/>
        <v>项</v>
      </c>
    </row>
    <row r="895" s="4" customFormat="1" ht="35.45" customHeight="1" spans="1:7">
      <c r="A895" s="21">
        <v>2130302</v>
      </c>
      <c r="B895" s="23" t="s">
        <v>164</v>
      </c>
      <c r="C895" s="24">
        <v>0</v>
      </c>
      <c r="D895" s="24"/>
      <c r="E895" s="24"/>
      <c r="F895" s="20" t="str">
        <f t="shared" si="26"/>
        <v>否</v>
      </c>
      <c r="G895" s="6" t="str">
        <f t="shared" si="27"/>
        <v>项</v>
      </c>
    </row>
    <row r="896" s="4" customFormat="1" ht="35.45" customHeight="1" spans="1:7">
      <c r="A896" s="21">
        <v>2130303</v>
      </c>
      <c r="B896" s="23" t="s">
        <v>165</v>
      </c>
      <c r="C896" s="24">
        <v>0</v>
      </c>
      <c r="D896" s="24"/>
      <c r="E896" s="24"/>
      <c r="F896" s="20" t="str">
        <f t="shared" si="26"/>
        <v>否</v>
      </c>
      <c r="G896" s="6" t="str">
        <f t="shared" si="27"/>
        <v>项</v>
      </c>
    </row>
    <row r="897" s="4" customFormat="1" ht="35.45" customHeight="1" spans="1:7">
      <c r="A897" s="21">
        <v>2130304</v>
      </c>
      <c r="B897" s="23" t="s">
        <v>823</v>
      </c>
      <c r="C897" s="24">
        <v>0</v>
      </c>
      <c r="D897" s="24"/>
      <c r="E897" s="24"/>
      <c r="F897" s="20" t="str">
        <f t="shared" si="26"/>
        <v>否</v>
      </c>
      <c r="G897" s="6" t="str">
        <f t="shared" si="27"/>
        <v>项</v>
      </c>
    </row>
    <row r="898" s="4" customFormat="1" ht="35.45" customHeight="1" spans="1:7">
      <c r="A898" s="21">
        <v>2130305</v>
      </c>
      <c r="B898" s="23" t="s">
        <v>824</v>
      </c>
      <c r="C898" s="24">
        <v>0</v>
      </c>
      <c r="D898" s="24"/>
      <c r="E898" s="24"/>
      <c r="F898" s="20" t="str">
        <f t="shared" si="26"/>
        <v>否</v>
      </c>
      <c r="G898" s="6" t="str">
        <f t="shared" si="27"/>
        <v>项</v>
      </c>
    </row>
    <row r="899" s="4" customFormat="1" ht="35.45" customHeight="1" spans="1:7">
      <c r="A899" s="21">
        <v>2130306</v>
      </c>
      <c r="B899" s="23" t="s">
        <v>825</v>
      </c>
      <c r="C899" s="24">
        <v>0</v>
      </c>
      <c r="D899" s="24"/>
      <c r="E899" s="24"/>
      <c r="F899" s="20" t="str">
        <f t="shared" si="26"/>
        <v>否</v>
      </c>
      <c r="G899" s="6" t="str">
        <f t="shared" si="27"/>
        <v>项</v>
      </c>
    </row>
    <row r="900" s="4" customFormat="1" ht="35.45" customHeight="1" spans="1:7">
      <c r="A900" s="21">
        <v>2130307</v>
      </c>
      <c r="B900" s="23" t="s">
        <v>826</v>
      </c>
      <c r="C900" s="24">
        <v>0</v>
      </c>
      <c r="D900" s="24"/>
      <c r="E900" s="24"/>
      <c r="F900" s="20" t="str">
        <f t="shared" ref="F900:F963" si="28">IF(LEN(A900)=3,"是",IF(B900&lt;&gt;"",IF(SUM(C900:C900)&lt;&gt;0,"是","否"),"是"))</f>
        <v>否</v>
      </c>
      <c r="G900" s="6" t="str">
        <f t="shared" ref="G900:G963" si="29">IF(LEN(A900)=3,"类",IF(LEN(A900)=5,"款","项"))</f>
        <v>项</v>
      </c>
    </row>
    <row r="901" s="4" customFormat="1" ht="35.45" customHeight="1" spans="1:7">
      <c r="A901" s="21">
        <v>2130308</v>
      </c>
      <c r="B901" s="23" t="s">
        <v>827</v>
      </c>
      <c r="C901" s="24">
        <v>0</v>
      </c>
      <c r="D901" s="24"/>
      <c r="E901" s="24"/>
      <c r="F901" s="20" t="str">
        <f t="shared" si="28"/>
        <v>否</v>
      </c>
      <c r="G901" s="6" t="str">
        <f t="shared" si="29"/>
        <v>项</v>
      </c>
    </row>
    <row r="902" s="4" customFormat="1" ht="35.45" customHeight="1" spans="1:7">
      <c r="A902" s="21">
        <v>2130309</v>
      </c>
      <c r="B902" s="23" t="s">
        <v>828</v>
      </c>
      <c r="C902" s="24">
        <v>0</v>
      </c>
      <c r="D902" s="24"/>
      <c r="E902" s="24"/>
      <c r="F902" s="20" t="str">
        <f t="shared" si="28"/>
        <v>否</v>
      </c>
      <c r="G902" s="6" t="str">
        <f t="shared" si="29"/>
        <v>项</v>
      </c>
    </row>
    <row r="903" s="4" customFormat="1" ht="35.45" customHeight="1" spans="1:7">
      <c r="A903" s="21">
        <v>2130310</v>
      </c>
      <c r="B903" s="23" t="s">
        <v>829</v>
      </c>
      <c r="C903" s="24">
        <v>0</v>
      </c>
      <c r="D903" s="24"/>
      <c r="E903" s="24"/>
      <c r="F903" s="20" t="str">
        <f t="shared" si="28"/>
        <v>否</v>
      </c>
      <c r="G903" s="6" t="str">
        <f t="shared" si="29"/>
        <v>项</v>
      </c>
    </row>
    <row r="904" s="4" customFormat="1" ht="35.45" customHeight="1" spans="1:7">
      <c r="A904" s="21">
        <v>2130311</v>
      </c>
      <c r="B904" s="23" t="s">
        <v>830</v>
      </c>
      <c r="C904" s="24">
        <v>0</v>
      </c>
      <c r="D904" s="24"/>
      <c r="E904" s="24"/>
      <c r="F904" s="20" t="str">
        <f t="shared" si="28"/>
        <v>否</v>
      </c>
      <c r="G904" s="6" t="str">
        <f t="shared" si="29"/>
        <v>项</v>
      </c>
    </row>
    <row r="905" s="4" customFormat="1" ht="35.45" customHeight="1" spans="1:7">
      <c r="A905" s="21">
        <v>2130312</v>
      </c>
      <c r="B905" s="23" t="s">
        <v>831</v>
      </c>
      <c r="C905" s="24">
        <v>0</v>
      </c>
      <c r="D905" s="24"/>
      <c r="E905" s="24"/>
      <c r="F905" s="20" t="str">
        <f t="shared" si="28"/>
        <v>否</v>
      </c>
      <c r="G905" s="6" t="str">
        <f t="shared" si="29"/>
        <v>项</v>
      </c>
    </row>
    <row r="906" s="4" customFormat="1" ht="35.45" customHeight="1" spans="1:7">
      <c r="A906" s="21">
        <v>2130313</v>
      </c>
      <c r="B906" s="23" t="s">
        <v>832</v>
      </c>
      <c r="C906" s="24">
        <v>0</v>
      </c>
      <c r="D906" s="24"/>
      <c r="E906" s="24"/>
      <c r="F906" s="20" t="str">
        <f t="shared" si="28"/>
        <v>否</v>
      </c>
      <c r="G906" s="6" t="str">
        <f t="shared" si="29"/>
        <v>项</v>
      </c>
    </row>
    <row r="907" s="4" customFormat="1" ht="35.45" customHeight="1" spans="1:7">
      <c r="A907" s="21">
        <v>2130314</v>
      </c>
      <c r="B907" s="23" t="s">
        <v>833</v>
      </c>
      <c r="C907" s="24">
        <v>0</v>
      </c>
      <c r="D907" s="24"/>
      <c r="E907" s="24"/>
      <c r="F907" s="20" t="str">
        <f t="shared" si="28"/>
        <v>否</v>
      </c>
      <c r="G907" s="6" t="str">
        <f t="shared" si="29"/>
        <v>项</v>
      </c>
    </row>
    <row r="908" s="4" customFormat="1" ht="35.45" customHeight="1" spans="1:7">
      <c r="A908" s="21">
        <v>2130315</v>
      </c>
      <c r="B908" s="23" t="s">
        <v>834</v>
      </c>
      <c r="C908" s="24">
        <v>0</v>
      </c>
      <c r="D908" s="24"/>
      <c r="E908" s="24"/>
      <c r="F908" s="20" t="str">
        <f t="shared" si="28"/>
        <v>否</v>
      </c>
      <c r="G908" s="6" t="str">
        <f t="shared" si="29"/>
        <v>项</v>
      </c>
    </row>
    <row r="909" s="4" customFormat="1" ht="35.45" customHeight="1" spans="1:7">
      <c r="A909" s="21">
        <v>2130316</v>
      </c>
      <c r="B909" s="23" t="s">
        <v>835</v>
      </c>
      <c r="C909" s="24">
        <v>0</v>
      </c>
      <c r="D909" s="24"/>
      <c r="E909" s="24"/>
      <c r="F909" s="20" t="str">
        <f t="shared" si="28"/>
        <v>否</v>
      </c>
      <c r="G909" s="6" t="str">
        <f t="shared" si="29"/>
        <v>项</v>
      </c>
    </row>
    <row r="910" s="4" customFormat="1" ht="35.45" customHeight="1" spans="1:7">
      <c r="A910" s="21">
        <v>2130317</v>
      </c>
      <c r="B910" s="23" t="s">
        <v>836</v>
      </c>
      <c r="C910" s="24">
        <v>0</v>
      </c>
      <c r="D910" s="24"/>
      <c r="E910" s="24"/>
      <c r="F910" s="20" t="str">
        <f t="shared" si="28"/>
        <v>否</v>
      </c>
      <c r="G910" s="6" t="str">
        <f t="shared" si="29"/>
        <v>项</v>
      </c>
    </row>
    <row r="911" s="4" customFormat="1" ht="35.45" customHeight="1" spans="1:7">
      <c r="A911" s="21">
        <v>2130318</v>
      </c>
      <c r="B911" s="23" t="s">
        <v>837</v>
      </c>
      <c r="C911" s="24">
        <v>0</v>
      </c>
      <c r="D911" s="24"/>
      <c r="E911" s="24"/>
      <c r="F911" s="20" t="str">
        <f t="shared" si="28"/>
        <v>否</v>
      </c>
      <c r="G911" s="6" t="str">
        <f t="shared" si="29"/>
        <v>项</v>
      </c>
    </row>
    <row r="912" s="4" customFormat="1" ht="35.45" customHeight="1" spans="1:7">
      <c r="A912" s="21">
        <v>2130319</v>
      </c>
      <c r="B912" s="23" t="s">
        <v>838</v>
      </c>
      <c r="C912" s="24">
        <v>0</v>
      </c>
      <c r="D912" s="24"/>
      <c r="E912" s="24"/>
      <c r="F912" s="20" t="str">
        <f t="shared" si="28"/>
        <v>否</v>
      </c>
      <c r="G912" s="6" t="str">
        <f t="shared" si="29"/>
        <v>项</v>
      </c>
    </row>
    <row r="913" s="4" customFormat="1" ht="35.45" customHeight="1" spans="1:7">
      <c r="A913" s="21">
        <v>2130321</v>
      </c>
      <c r="B913" s="23" t="s">
        <v>839</v>
      </c>
      <c r="C913" s="24">
        <v>0</v>
      </c>
      <c r="D913" s="24"/>
      <c r="E913" s="24"/>
      <c r="F913" s="20" t="str">
        <f t="shared" si="28"/>
        <v>否</v>
      </c>
      <c r="G913" s="6" t="str">
        <f t="shared" si="29"/>
        <v>项</v>
      </c>
    </row>
    <row r="914" s="3" customFormat="1" ht="35.45" customHeight="1" spans="1:7">
      <c r="A914" s="21">
        <v>2130322</v>
      </c>
      <c r="B914" s="23" t="s">
        <v>840</v>
      </c>
      <c r="C914" s="24">
        <v>0</v>
      </c>
      <c r="D914" s="24"/>
      <c r="E914" s="24"/>
      <c r="F914" s="22" t="str">
        <f t="shared" si="28"/>
        <v>否</v>
      </c>
      <c r="G914" s="3" t="str">
        <f t="shared" si="29"/>
        <v>项</v>
      </c>
    </row>
    <row r="915" s="4" customFormat="1" ht="35.45" customHeight="1" spans="1:7">
      <c r="A915" s="21">
        <v>2130333</v>
      </c>
      <c r="B915" s="23" t="s">
        <v>814</v>
      </c>
      <c r="C915" s="24">
        <v>0</v>
      </c>
      <c r="D915" s="24"/>
      <c r="E915" s="24"/>
      <c r="F915" s="20" t="str">
        <f t="shared" si="28"/>
        <v>否</v>
      </c>
      <c r="G915" s="6" t="str">
        <f t="shared" si="29"/>
        <v>项</v>
      </c>
    </row>
    <row r="916" s="4" customFormat="1" ht="35.45" customHeight="1" spans="1:7">
      <c r="A916" s="21">
        <v>2130334</v>
      </c>
      <c r="B916" s="23" t="s">
        <v>841</v>
      </c>
      <c r="C916" s="24">
        <v>0</v>
      </c>
      <c r="D916" s="24"/>
      <c r="E916" s="24"/>
      <c r="F916" s="20" t="str">
        <f t="shared" si="28"/>
        <v>否</v>
      </c>
      <c r="G916" s="6" t="str">
        <f t="shared" si="29"/>
        <v>项</v>
      </c>
    </row>
    <row r="917" s="4" customFormat="1" ht="35.45" customHeight="1" spans="1:7">
      <c r="A917" s="21">
        <v>2130335</v>
      </c>
      <c r="B917" s="23" t="s">
        <v>842</v>
      </c>
      <c r="C917" s="24">
        <v>0</v>
      </c>
      <c r="D917" s="24"/>
      <c r="E917" s="24"/>
      <c r="F917" s="20" t="str">
        <f t="shared" si="28"/>
        <v>否</v>
      </c>
      <c r="G917" s="6" t="str">
        <f t="shared" si="29"/>
        <v>项</v>
      </c>
    </row>
    <row r="918" s="4" customFormat="1" ht="35.45" customHeight="1" spans="1:7">
      <c r="A918" s="21">
        <v>2130336</v>
      </c>
      <c r="B918" s="23" t="s">
        <v>843</v>
      </c>
      <c r="C918" s="24">
        <v>0</v>
      </c>
      <c r="D918" s="24"/>
      <c r="E918" s="24"/>
      <c r="F918" s="20" t="str">
        <f t="shared" si="28"/>
        <v>否</v>
      </c>
      <c r="G918" s="6" t="str">
        <f t="shared" si="29"/>
        <v>项</v>
      </c>
    </row>
    <row r="919" s="4" customFormat="1" ht="35.45" customHeight="1" spans="1:7">
      <c r="A919" s="21">
        <v>2130337</v>
      </c>
      <c r="B919" s="23" t="s">
        <v>844</v>
      </c>
      <c r="C919" s="24">
        <v>0</v>
      </c>
      <c r="D919" s="24"/>
      <c r="E919" s="24"/>
      <c r="F919" s="20" t="str">
        <f t="shared" si="28"/>
        <v>否</v>
      </c>
      <c r="G919" s="6" t="str">
        <f t="shared" si="29"/>
        <v>项</v>
      </c>
    </row>
    <row r="920" s="4" customFormat="1" ht="35.45" customHeight="1" spans="1:7">
      <c r="A920" s="21">
        <v>2130399</v>
      </c>
      <c r="B920" s="23" t="s">
        <v>845</v>
      </c>
      <c r="C920" s="24">
        <v>0</v>
      </c>
      <c r="D920" s="24"/>
      <c r="E920" s="24"/>
      <c r="F920" s="20" t="str">
        <f t="shared" si="28"/>
        <v>否</v>
      </c>
      <c r="G920" s="6" t="str">
        <f t="shared" si="29"/>
        <v>项</v>
      </c>
    </row>
    <row r="921" s="4" customFormat="1" ht="35.45" customHeight="1" spans="1:7">
      <c r="A921" s="17">
        <v>21305</v>
      </c>
      <c r="B921" s="18" t="s">
        <v>846</v>
      </c>
      <c r="C921" s="19">
        <f>SUM(C922:C931)</f>
        <v>0</v>
      </c>
      <c r="D921" s="19"/>
      <c r="E921" s="19"/>
      <c r="F921" s="20" t="str">
        <f t="shared" si="28"/>
        <v>否</v>
      </c>
      <c r="G921" s="6" t="str">
        <f t="shared" si="29"/>
        <v>款</v>
      </c>
    </row>
    <row r="922" s="4" customFormat="1" ht="35.45" customHeight="1" spans="1:7">
      <c r="A922" s="21">
        <v>2130501</v>
      </c>
      <c r="B922" s="23" t="s">
        <v>163</v>
      </c>
      <c r="C922" s="24">
        <v>0</v>
      </c>
      <c r="D922" s="24"/>
      <c r="E922" s="24"/>
      <c r="F922" s="20" t="str">
        <f t="shared" si="28"/>
        <v>否</v>
      </c>
      <c r="G922" s="6" t="str">
        <f t="shared" si="29"/>
        <v>项</v>
      </c>
    </row>
    <row r="923" s="4" customFormat="1" ht="35.45" customHeight="1" spans="1:7">
      <c r="A923" s="21">
        <v>2130502</v>
      </c>
      <c r="B923" s="23" t="s">
        <v>164</v>
      </c>
      <c r="C923" s="24">
        <v>0</v>
      </c>
      <c r="D923" s="24"/>
      <c r="E923" s="24"/>
      <c r="F923" s="20" t="str">
        <f t="shared" si="28"/>
        <v>否</v>
      </c>
      <c r="G923" s="6" t="str">
        <f t="shared" si="29"/>
        <v>项</v>
      </c>
    </row>
    <row r="924" s="4" customFormat="1" ht="35.45" customHeight="1" spans="1:7">
      <c r="A924" s="21">
        <v>2130503</v>
      </c>
      <c r="B924" s="23" t="s">
        <v>165</v>
      </c>
      <c r="C924" s="24">
        <v>0</v>
      </c>
      <c r="D924" s="24"/>
      <c r="E924" s="24"/>
      <c r="F924" s="20" t="str">
        <f t="shared" si="28"/>
        <v>否</v>
      </c>
      <c r="G924" s="6" t="str">
        <f t="shared" si="29"/>
        <v>项</v>
      </c>
    </row>
    <row r="925" s="3" customFormat="1" ht="35.45" customHeight="1" spans="1:7">
      <c r="A925" s="21">
        <v>2130504</v>
      </c>
      <c r="B925" s="23" t="s">
        <v>847</v>
      </c>
      <c r="C925" s="24">
        <v>0</v>
      </c>
      <c r="D925" s="24"/>
      <c r="E925" s="24"/>
      <c r="F925" s="22" t="str">
        <f t="shared" si="28"/>
        <v>否</v>
      </c>
      <c r="G925" s="3" t="str">
        <f t="shared" si="29"/>
        <v>项</v>
      </c>
    </row>
    <row r="926" s="4" customFormat="1" ht="35.45" customHeight="1" spans="1:7">
      <c r="A926" s="21">
        <v>2130505</v>
      </c>
      <c r="B926" s="23" t="s">
        <v>848</v>
      </c>
      <c r="C926" s="24">
        <v>0</v>
      </c>
      <c r="D926" s="24"/>
      <c r="E926" s="24"/>
      <c r="F926" s="20" t="str">
        <f t="shared" si="28"/>
        <v>否</v>
      </c>
      <c r="G926" s="6" t="str">
        <f t="shared" si="29"/>
        <v>项</v>
      </c>
    </row>
    <row r="927" s="4" customFormat="1" ht="35.45" customHeight="1" spans="1:7">
      <c r="A927" s="21">
        <v>2130506</v>
      </c>
      <c r="B927" s="23" t="s">
        <v>849</v>
      </c>
      <c r="C927" s="24">
        <v>0</v>
      </c>
      <c r="D927" s="24"/>
      <c r="E927" s="24"/>
      <c r="F927" s="20" t="str">
        <f t="shared" si="28"/>
        <v>否</v>
      </c>
      <c r="G927" s="6" t="str">
        <f t="shared" si="29"/>
        <v>项</v>
      </c>
    </row>
    <row r="928" s="4" customFormat="1" ht="35.45" customHeight="1" spans="1:7">
      <c r="A928" s="21">
        <v>2130507</v>
      </c>
      <c r="B928" s="23" t="s">
        <v>850</v>
      </c>
      <c r="C928" s="24">
        <v>0</v>
      </c>
      <c r="D928" s="24"/>
      <c r="E928" s="24"/>
      <c r="F928" s="20" t="str">
        <f t="shared" si="28"/>
        <v>否</v>
      </c>
      <c r="G928" s="6" t="str">
        <f t="shared" si="29"/>
        <v>项</v>
      </c>
    </row>
    <row r="929" s="4" customFormat="1" ht="35.45" customHeight="1" spans="1:7">
      <c r="A929" s="21">
        <v>2130508</v>
      </c>
      <c r="B929" s="23" t="s">
        <v>851</v>
      </c>
      <c r="C929" s="24">
        <v>0</v>
      </c>
      <c r="D929" s="24"/>
      <c r="E929" s="24"/>
      <c r="F929" s="20" t="str">
        <f t="shared" si="28"/>
        <v>否</v>
      </c>
      <c r="G929" s="6" t="str">
        <f t="shared" si="29"/>
        <v>项</v>
      </c>
    </row>
    <row r="930" s="4" customFormat="1" ht="35.45" customHeight="1" spans="1:7">
      <c r="A930" s="21">
        <v>2130550</v>
      </c>
      <c r="B930" s="23" t="s">
        <v>172</v>
      </c>
      <c r="C930" s="24">
        <v>0</v>
      </c>
      <c r="D930" s="24"/>
      <c r="E930" s="24"/>
      <c r="F930" s="20" t="str">
        <f t="shared" si="28"/>
        <v>否</v>
      </c>
      <c r="G930" s="6" t="str">
        <f t="shared" si="29"/>
        <v>项</v>
      </c>
    </row>
    <row r="931" s="4" customFormat="1" ht="35.45" customHeight="1" spans="1:7">
      <c r="A931" s="21">
        <v>2130599</v>
      </c>
      <c r="B931" s="23" t="s">
        <v>852</v>
      </c>
      <c r="C931" s="24">
        <v>0</v>
      </c>
      <c r="D931" s="24"/>
      <c r="E931" s="24"/>
      <c r="F931" s="20" t="str">
        <f t="shared" si="28"/>
        <v>否</v>
      </c>
      <c r="G931" s="6" t="str">
        <f t="shared" si="29"/>
        <v>项</v>
      </c>
    </row>
    <row r="932" s="3" customFormat="1" ht="35.45" customHeight="1" spans="1:7">
      <c r="A932" s="17">
        <v>21307</v>
      </c>
      <c r="B932" s="18" t="s">
        <v>853</v>
      </c>
      <c r="C932" s="19">
        <f>SUM(C933:C938)</f>
        <v>0</v>
      </c>
      <c r="D932" s="19"/>
      <c r="E932" s="19"/>
      <c r="F932" s="22" t="str">
        <f t="shared" si="28"/>
        <v>否</v>
      </c>
      <c r="G932" s="3" t="str">
        <f t="shared" si="29"/>
        <v>款</v>
      </c>
    </row>
    <row r="933" s="4" customFormat="1" ht="35.45" customHeight="1" spans="1:7">
      <c r="A933" s="21">
        <v>2130701</v>
      </c>
      <c r="B933" s="23" t="s">
        <v>854</v>
      </c>
      <c r="C933" s="24">
        <v>0</v>
      </c>
      <c r="D933" s="24"/>
      <c r="E933" s="24"/>
      <c r="F933" s="20" t="str">
        <f t="shared" si="28"/>
        <v>否</v>
      </c>
      <c r="G933" s="6" t="str">
        <f t="shared" si="29"/>
        <v>项</v>
      </c>
    </row>
    <row r="934" s="4" customFormat="1" ht="35.45" customHeight="1" spans="1:7">
      <c r="A934" s="21">
        <v>2130704</v>
      </c>
      <c r="B934" s="23" t="s">
        <v>855</v>
      </c>
      <c r="C934" s="24">
        <v>0</v>
      </c>
      <c r="D934" s="24"/>
      <c r="E934" s="24"/>
      <c r="F934" s="20" t="str">
        <f t="shared" si="28"/>
        <v>否</v>
      </c>
      <c r="G934" s="6" t="str">
        <f t="shared" si="29"/>
        <v>项</v>
      </c>
    </row>
    <row r="935" s="4" customFormat="1" ht="35.45" customHeight="1" spans="1:7">
      <c r="A935" s="21">
        <v>2130705</v>
      </c>
      <c r="B935" s="23" t="s">
        <v>856</v>
      </c>
      <c r="C935" s="24">
        <v>0</v>
      </c>
      <c r="D935" s="24"/>
      <c r="E935" s="24"/>
      <c r="F935" s="20" t="str">
        <f t="shared" si="28"/>
        <v>否</v>
      </c>
      <c r="G935" s="6" t="str">
        <f t="shared" si="29"/>
        <v>项</v>
      </c>
    </row>
    <row r="936" s="4" customFormat="1" ht="35.45" customHeight="1" spans="1:7">
      <c r="A936" s="21">
        <v>2130706</v>
      </c>
      <c r="B936" s="23" t="s">
        <v>857</v>
      </c>
      <c r="C936" s="24">
        <v>0</v>
      </c>
      <c r="D936" s="24"/>
      <c r="E936" s="24"/>
      <c r="F936" s="20" t="str">
        <f t="shared" si="28"/>
        <v>否</v>
      </c>
      <c r="G936" s="6" t="str">
        <f t="shared" si="29"/>
        <v>项</v>
      </c>
    </row>
    <row r="937" s="4" customFormat="1" ht="35.45" customHeight="1" spans="1:7">
      <c r="A937" s="21">
        <v>2130707</v>
      </c>
      <c r="B937" s="23" t="s">
        <v>858</v>
      </c>
      <c r="C937" s="24">
        <v>0</v>
      </c>
      <c r="D937" s="24"/>
      <c r="E937" s="24"/>
      <c r="F937" s="20" t="str">
        <f t="shared" si="28"/>
        <v>否</v>
      </c>
      <c r="G937" s="6" t="str">
        <f t="shared" si="29"/>
        <v>项</v>
      </c>
    </row>
    <row r="938" s="4" customFormat="1" ht="35.45" customHeight="1" spans="1:7">
      <c r="A938" s="21">
        <v>2130799</v>
      </c>
      <c r="B938" s="23" t="s">
        <v>859</v>
      </c>
      <c r="C938" s="24">
        <v>0</v>
      </c>
      <c r="D938" s="24"/>
      <c r="E938" s="24"/>
      <c r="F938" s="20" t="str">
        <f t="shared" si="28"/>
        <v>否</v>
      </c>
      <c r="G938" s="6" t="str">
        <f t="shared" si="29"/>
        <v>项</v>
      </c>
    </row>
    <row r="939" s="3" customFormat="1" ht="35.45" customHeight="1" spans="1:7">
      <c r="A939" s="17">
        <v>21308</v>
      </c>
      <c r="B939" s="18" t="s">
        <v>860</v>
      </c>
      <c r="C939" s="19">
        <f>SUM(C940:C945)</f>
        <v>0</v>
      </c>
      <c r="D939" s="19"/>
      <c r="E939" s="19"/>
      <c r="F939" s="22" t="str">
        <f t="shared" si="28"/>
        <v>否</v>
      </c>
      <c r="G939" s="3" t="str">
        <f t="shared" si="29"/>
        <v>款</v>
      </c>
    </row>
    <row r="940" s="4" customFormat="1" ht="35.45" customHeight="1" spans="1:7">
      <c r="A940" s="21">
        <v>2130801</v>
      </c>
      <c r="B940" s="23" t="s">
        <v>861</v>
      </c>
      <c r="C940" s="24">
        <v>0</v>
      </c>
      <c r="D940" s="24"/>
      <c r="E940" s="24"/>
      <c r="F940" s="20" t="str">
        <f t="shared" si="28"/>
        <v>否</v>
      </c>
      <c r="G940" s="6" t="str">
        <f t="shared" si="29"/>
        <v>项</v>
      </c>
    </row>
    <row r="941" s="4" customFormat="1" ht="35.45" customHeight="1" spans="1:7">
      <c r="A941" s="21">
        <v>2130802</v>
      </c>
      <c r="B941" s="23" t="s">
        <v>862</v>
      </c>
      <c r="C941" s="24">
        <v>0</v>
      </c>
      <c r="D941" s="24"/>
      <c r="E941" s="24"/>
      <c r="F941" s="20" t="str">
        <f t="shared" si="28"/>
        <v>否</v>
      </c>
      <c r="G941" s="6" t="str">
        <f t="shared" si="29"/>
        <v>项</v>
      </c>
    </row>
    <row r="942" s="3" customFormat="1" ht="35.45" customHeight="1" spans="1:7">
      <c r="A942" s="21">
        <v>2130803</v>
      </c>
      <c r="B942" s="23" t="s">
        <v>863</v>
      </c>
      <c r="C942" s="24">
        <v>0</v>
      </c>
      <c r="D942" s="24"/>
      <c r="E942" s="24"/>
      <c r="F942" s="22" t="str">
        <f t="shared" si="28"/>
        <v>否</v>
      </c>
      <c r="G942" s="3" t="str">
        <f t="shared" si="29"/>
        <v>项</v>
      </c>
    </row>
    <row r="943" s="4" customFormat="1" ht="35.45" customHeight="1" spans="1:7">
      <c r="A943" s="21">
        <v>2130804</v>
      </c>
      <c r="B943" s="23" t="s">
        <v>864</v>
      </c>
      <c r="C943" s="24">
        <v>0</v>
      </c>
      <c r="D943" s="24"/>
      <c r="E943" s="24"/>
      <c r="F943" s="20" t="str">
        <f t="shared" si="28"/>
        <v>否</v>
      </c>
      <c r="G943" s="6" t="str">
        <f t="shared" si="29"/>
        <v>项</v>
      </c>
    </row>
    <row r="944" s="4" customFormat="1" ht="35.45" customHeight="1" spans="1:7">
      <c r="A944" s="21">
        <v>2130805</v>
      </c>
      <c r="B944" s="23" t="s">
        <v>865</v>
      </c>
      <c r="C944" s="24">
        <v>0</v>
      </c>
      <c r="D944" s="24"/>
      <c r="E944" s="24"/>
      <c r="F944" s="20" t="str">
        <f t="shared" si="28"/>
        <v>否</v>
      </c>
      <c r="G944" s="6" t="str">
        <f t="shared" si="29"/>
        <v>项</v>
      </c>
    </row>
    <row r="945" ht="35.45" customHeight="1" spans="1:7">
      <c r="A945" s="21">
        <v>2130899</v>
      </c>
      <c r="B945" s="23" t="s">
        <v>866</v>
      </c>
      <c r="C945" s="24">
        <v>0</v>
      </c>
      <c r="D945" s="24"/>
      <c r="E945" s="24"/>
      <c r="F945" s="20" t="str">
        <f t="shared" si="28"/>
        <v>否</v>
      </c>
      <c r="G945" s="6" t="str">
        <f t="shared" si="29"/>
        <v>项</v>
      </c>
    </row>
    <row r="946" s="3" customFormat="1" ht="35.45" customHeight="1" spans="1:7">
      <c r="A946" s="17">
        <v>21309</v>
      </c>
      <c r="B946" s="18" t="s">
        <v>867</v>
      </c>
      <c r="C946" s="19">
        <f>SUM(C947:C948)</f>
        <v>0</v>
      </c>
      <c r="D946" s="19"/>
      <c r="E946" s="19"/>
      <c r="F946" s="22" t="str">
        <f t="shared" si="28"/>
        <v>否</v>
      </c>
      <c r="G946" s="3" t="str">
        <f t="shared" si="29"/>
        <v>款</v>
      </c>
    </row>
    <row r="947" s="4" customFormat="1" ht="35.45" customHeight="1" spans="1:7">
      <c r="A947" s="21">
        <v>2130901</v>
      </c>
      <c r="B947" s="23" t="s">
        <v>868</v>
      </c>
      <c r="C947" s="24">
        <v>0</v>
      </c>
      <c r="D947" s="24"/>
      <c r="E947" s="24"/>
      <c r="F947" s="20" t="str">
        <f t="shared" si="28"/>
        <v>否</v>
      </c>
      <c r="G947" s="6" t="str">
        <f t="shared" si="29"/>
        <v>项</v>
      </c>
    </row>
    <row r="948" s="4" customFormat="1" ht="35.45" customHeight="1" spans="1:7">
      <c r="A948" s="21">
        <v>2130999</v>
      </c>
      <c r="B948" s="23" t="s">
        <v>869</v>
      </c>
      <c r="C948" s="24">
        <v>0</v>
      </c>
      <c r="D948" s="24"/>
      <c r="E948" s="24"/>
      <c r="F948" s="20" t="str">
        <f t="shared" si="28"/>
        <v>否</v>
      </c>
      <c r="G948" s="6" t="str">
        <f t="shared" si="29"/>
        <v>项</v>
      </c>
    </row>
    <row r="949" s="4" customFormat="1" ht="35.45" customHeight="1" spans="1:7">
      <c r="A949" s="17">
        <v>21399</v>
      </c>
      <c r="B949" s="18" t="s">
        <v>870</v>
      </c>
      <c r="C949" s="19">
        <f>SUM(C950:C951)</f>
        <v>0</v>
      </c>
      <c r="D949" s="19"/>
      <c r="E949" s="19"/>
      <c r="F949" s="20" t="str">
        <f t="shared" si="28"/>
        <v>否</v>
      </c>
      <c r="G949" s="6" t="str">
        <f t="shared" si="29"/>
        <v>款</v>
      </c>
    </row>
    <row r="950" s="4" customFormat="1" ht="35.45" customHeight="1" spans="1:7">
      <c r="A950" s="21">
        <v>2139901</v>
      </c>
      <c r="B950" s="23" t="s">
        <v>871</v>
      </c>
      <c r="C950" s="24">
        <v>0</v>
      </c>
      <c r="D950" s="24"/>
      <c r="E950" s="24"/>
      <c r="F950" s="20" t="str">
        <f t="shared" si="28"/>
        <v>否</v>
      </c>
      <c r="G950" s="6" t="str">
        <f t="shared" si="29"/>
        <v>项</v>
      </c>
    </row>
    <row r="951" s="4" customFormat="1" ht="35.45" customHeight="1" spans="1:7">
      <c r="A951" s="21">
        <v>2139999</v>
      </c>
      <c r="B951" s="23" t="s">
        <v>872</v>
      </c>
      <c r="C951" s="24">
        <v>0</v>
      </c>
      <c r="D951" s="24"/>
      <c r="E951" s="24"/>
      <c r="F951" s="20" t="str">
        <f t="shared" si="28"/>
        <v>否</v>
      </c>
      <c r="G951" s="6" t="str">
        <f t="shared" si="29"/>
        <v>项</v>
      </c>
    </row>
    <row r="952" s="4" customFormat="1" ht="35.45" customHeight="1" spans="1:7">
      <c r="A952" s="17">
        <v>214</v>
      </c>
      <c r="B952" s="18" t="s">
        <v>110</v>
      </c>
      <c r="C952" s="19">
        <f>SUM(C953,C976,C986,C996,C1001,C1008,C1013)</f>
        <v>0</v>
      </c>
      <c r="D952" s="19">
        <f>SUM(D953,D976,D986,D996,D1001,D1008,D1013)</f>
        <v>833</v>
      </c>
      <c r="E952" s="19">
        <f>SUM(E953,E976,E986,E996,E1001,E1008,E1013)</f>
        <v>833</v>
      </c>
      <c r="F952" s="20" t="str">
        <f t="shared" si="28"/>
        <v>是</v>
      </c>
      <c r="G952" s="6" t="str">
        <f t="shared" si="29"/>
        <v>类</v>
      </c>
    </row>
    <row r="953" s="4" customFormat="1" ht="35.45" customHeight="1" spans="1:7">
      <c r="A953" s="17">
        <v>21401</v>
      </c>
      <c r="B953" s="18" t="s">
        <v>873</v>
      </c>
      <c r="C953" s="19">
        <f>SUM(C954:C975)</f>
        <v>0</v>
      </c>
      <c r="D953" s="19">
        <f>SUM(D954:D975)</f>
        <v>833</v>
      </c>
      <c r="E953" s="19">
        <f>SUM(E954:E975)</f>
        <v>833</v>
      </c>
      <c r="F953" s="20" t="str">
        <f t="shared" si="28"/>
        <v>否</v>
      </c>
      <c r="G953" s="6" t="str">
        <f t="shared" si="29"/>
        <v>款</v>
      </c>
    </row>
    <row r="954" s="4" customFormat="1" ht="35.45" customHeight="1" spans="1:7">
      <c r="A954" s="21">
        <v>2140101</v>
      </c>
      <c r="B954" s="23" t="s">
        <v>163</v>
      </c>
      <c r="C954" s="24">
        <v>0</v>
      </c>
      <c r="D954" s="24"/>
      <c r="E954" s="24"/>
      <c r="F954" s="20" t="str">
        <f t="shared" si="28"/>
        <v>否</v>
      </c>
      <c r="G954" s="6" t="str">
        <f t="shared" si="29"/>
        <v>项</v>
      </c>
    </row>
    <row r="955" s="4" customFormat="1" ht="35.45" customHeight="1" spans="1:7">
      <c r="A955" s="21">
        <v>2140102</v>
      </c>
      <c r="B955" s="23" t="s">
        <v>164</v>
      </c>
      <c r="C955" s="24">
        <v>0</v>
      </c>
      <c r="D955" s="24"/>
      <c r="E955" s="24"/>
      <c r="F955" s="20" t="str">
        <f t="shared" si="28"/>
        <v>否</v>
      </c>
      <c r="G955" s="6" t="str">
        <f t="shared" si="29"/>
        <v>项</v>
      </c>
    </row>
    <row r="956" s="4" customFormat="1" ht="35.45" customHeight="1" spans="1:7">
      <c r="A956" s="21">
        <v>2140103</v>
      </c>
      <c r="B956" s="23" t="s">
        <v>165</v>
      </c>
      <c r="C956" s="24">
        <v>0</v>
      </c>
      <c r="D956" s="24"/>
      <c r="E956" s="24"/>
      <c r="F956" s="20" t="str">
        <f t="shared" si="28"/>
        <v>否</v>
      </c>
      <c r="G956" s="6" t="str">
        <f t="shared" si="29"/>
        <v>项</v>
      </c>
    </row>
    <row r="957" s="4" customFormat="1" ht="35.45" customHeight="1" spans="1:7">
      <c r="A957" s="21">
        <v>2140104</v>
      </c>
      <c r="B957" s="23" t="s">
        <v>874</v>
      </c>
      <c r="C957" s="24">
        <v>0</v>
      </c>
      <c r="D957" s="24"/>
      <c r="E957" s="24"/>
      <c r="F957" s="20" t="str">
        <f t="shared" si="28"/>
        <v>否</v>
      </c>
      <c r="G957" s="6" t="str">
        <f t="shared" si="29"/>
        <v>项</v>
      </c>
    </row>
    <row r="958" s="4" customFormat="1" ht="35.45" customHeight="1" spans="1:7">
      <c r="A958" s="21">
        <v>2140106</v>
      </c>
      <c r="B958" s="23" t="s">
        <v>875</v>
      </c>
      <c r="C958" s="24">
        <v>0</v>
      </c>
      <c r="D958" s="24"/>
      <c r="E958" s="24"/>
      <c r="F958" s="20" t="str">
        <f t="shared" si="28"/>
        <v>否</v>
      </c>
      <c r="G958" s="6" t="str">
        <f t="shared" si="29"/>
        <v>项</v>
      </c>
    </row>
    <row r="959" s="4" customFormat="1" ht="35.45" customHeight="1" spans="1:7">
      <c r="A959" s="21">
        <v>2140109</v>
      </c>
      <c r="B959" s="23" t="s">
        <v>876</v>
      </c>
      <c r="C959" s="24">
        <v>0</v>
      </c>
      <c r="D959" s="24"/>
      <c r="E959" s="24"/>
      <c r="F959" s="20" t="str">
        <f t="shared" si="28"/>
        <v>否</v>
      </c>
      <c r="G959" s="6" t="str">
        <f t="shared" si="29"/>
        <v>项</v>
      </c>
    </row>
    <row r="960" s="4" customFormat="1" ht="35.45" customHeight="1" spans="1:7">
      <c r="A960" s="21">
        <v>2140110</v>
      </c>
      <c r="B960" s="23" t="s">
        <v>877</v>
      </c>
      <c r="C960" s="24">
        <v>0</v>
      </c>
      <c r="D960" s="24"/>
      <c r="E960" s="24"/>
      <c r="F960" s="20" t="str">
        <f t="shared" si="28"/>
        <v>否</v>
      </c>
      <c r="G960" s="6" t="str">
        <f t="shared" si="29"/>
        <v>项</v>
      </c>
    </row>
    <row r="961" s="4" customFormat="1" ht="35.45" customHeight="1" spans="1:7">
      <c r="A961" s="21">
        <v>2140111</v>
      </c>
      <c r="B961" s="23" t="s">
        <v>878</v>
      </c>
      <c r="C961" s="24">
        <v>0</v>
      </c>
      <c r="D961" s="24"/>
      <c r="E961" s="24"/>
      <c r="F961" s="20" t="str">
        <f t="shared" si="28"/>
        <v>否</v>
      </c>
      <c r="G961" s="6" t="str">
        <f t="shared" si="29"/>
        <v>项</v>
      </c>
    </row>
    <row r="962" s="4" customFormat="1" ht="35.45" customHeight="1" spans="1:7">
      <c r="A962" s="21">
        <v>2140112</v>
      </c>
      <c r="B962" s="23" t="s">
        <v>879</v>
      </c>
      <c r="C962" s="24">
        <v>0</v>
      </c>
      <c r="D962" s="24"/>
      <c r="E962" s="24"/>
      <c r="F962" s="20" t="str">
        <f t="shared" si="28"/>
        <v>否</v>
      </c>
      <c r="G962" s="6" t="str">
        <f t="shared" si="29"/>
        <v>项</v>
      </c>
    </row>
    <row r="963" s="4" customFormat="1" ht="35.45" customHeight="1" spans="1:7">
      <c r="A963" s="21">
        <v>2140114</v>
      </c>
      <c r="B963" s="23" t="s">
        <v>880</v>
      </c>
      <c r="C963" s="24">
        <v>0</v>
      </c>
      <c r="D963" s="24"/>
      <c r="E963" s="24"/>
      <c r="F963" s="20" t="str">
        <f t="shared" si="28"/>
        <v>否</v>
      </c>
      <c r="G963" s="6" t="str">
        <f t="shared" si="29"/>
        <v>项</v>
      </c>
    </row>
    <row r="964" s="4" customFormat="1" ht="35.45" customHeight="1" spans="1:7">
      <c r="A964" s="21">
        <v>2140122</v>
      </c>
      <c r="B964" s="23" t="s">
        <v>881</v>
      </c>
      <c r="C964" s="24">
        <v>0</v>
      </c>
      <c r="D964" s="24"/>
      <c r="E964" s="24"/>
      <c r="F964" s="20" t="str">
        <f t="shared" ref="F964:F1027" si="30">IF(LEN(A964)=3,"是",IF(B964&lt;&gt;"",IF(SUM(C964:C964)&lt;&gt;0,"是","否"),"是"))</f>
        <v>否</v>
      </c>
      <c r="G964" s="6" t="str">
        <f t="shared" ref="G964:G1027" si="31">IF(LEN(A964)=3,"类",IF(LEN(A964)=5,"款","项"))</f>
        <v>项</v>
      </c>
    </row>
    <row r="965" s="4" customFormat="1" ht="35.45" customHeight="1" spans="1:7">
      <c r="A965" s="21">
        <v>2140123</v>
      </c>
      <c r="B965" s="23" t="s">
        <v>882</v>
      </c>
      <c r="C965" s="24">
        <v>0</v>
      </c>
      <c r="D965" s="24"/>
      <c r="E965" s="24"/>
      <c r="F965" s="20" t="str">
        <f t="shared" si="30"/>
        <v>否</v>
      </c>
      <c r="G965" s="6" t="str">
        <f t="shared" si="31"/>
        <v>项</v>
      </c>
    </row>
    <row r="966" s="4" customFormat="1" ht="35.45" customHeight="1" spans="1:7">
      <c r="A966" s="21">
        <v>2140127</v>
      </c>
      <c r="B966" s="23" t="s">
        <v>883</v>
      </c>
      <c r="C966" s="24">
        <v>0</v>
      </c>
      <c r="D966" s="24"/>
      <c r="E966" s="24"/>
      <c r="F966" s="20" t="str">
        <f t="shared" si="30"/>
        <v>否</v>
      </c>
      <c r="G966" s="6" t="str">
        <f t="shared" si="31"/>
        <v>项</v>
      </c>
    </row>
    <row r="967" s="4" customFormat="1" ht="35.45" customHeight="1" spans="1:7">
      <c r="A967" s="21">
        <v>2140128</v>
      </c>
      <c r="B967" s="23" t="s">
        <v>884</v>
      </c>
      <c r="C967" s="24">
        <v>0</v>
      </c>
      <c r="D967" s="24"/>
      <c r="E967" s="24"/>
      <c r="F967" s="20" t="str">
        <f t="shared" si="30"/>
        <v>否</v>
      </c>
      <c r="G967" s="6" t="str">
        <f t="shared" si="31"/>
        <v>项</v>
      </c>
    </row>
    <row r="968" s="4" customFormat="1" ht="35.45" customHeight="1" spans="1:7">
      <c r="A968" s="21">
        <v>2140129</v>
      </c>
      <c r="B968" s="23" t="s">
        <v>885</v>
      </c>
      <c r="C968" s="24">
        <v>0</v>
      </c>
      <c r="D968" s="24"/>
      <c r="E968" s="24"/>
      <c r="F968" s="20" t="str">
        <f t="shared" si="30"/>
        <v>否</v>
      </c>
      <c r="G968" s="6" t="str">
        <f t="shared" si="31"/>
        <v>项</v>
      </c>
    </row>
    <row r="969" s="3" customFormat="1" ht="35.45" customHeight="1" spans="1:7">
      <c r="A969" s="21">
        <v>2140130</v>
      </c>
      <c r="B969" s="23" t="s">
        <v>886</v>
      </c>
      <c r="C969" s="24">
        <v>0</v>
      </c>
      <c r="D969" s="24"/>
      <c r="E969" s="24"/>
      <c r="F969" s="22" t="str">
        <f t="shared" si="30"/>
        <v>否</v>
      </c>
      <c r="G969" s="3" t="str">
        <f t="shared" si="31"/>
        <v>项</v>
      </c>
    </row>
    <row r="970" s="4" customFormat="1" ht="35.45" customHeight="1" spans="1:7">
      <c r="A970" s="21">
        <v>2140131</v>
      </c>
      <c r="B970" s="23" t="s">
        <v>887</v>
      </c>
      <c r="C970" s="24">
        <v>0</v>
      </c>
      <c r="D970" s="24"/>
      <c r="E970" s="24"/>
      <c r="F970" s="20" t="str">
        <f t="shared" si="30"/>
        <v>否</v>
      </c>
      <c r="G970" s="6" t="str">
        <f t="shared" si="31"/>
        <v>项</v>
      </c>
    </row>
    <row r="971" s="4" customFormat="1" ht="35.45" customHeight="1" spans="1:7">
      <c r="A971" s="21">
        <v>2140133</v>
      </c>
      <c r="B971" s="23" t="s">
        <v>888</v>
      </c>
      <c r="C971" s="24">
        <v>0</v>
      </c>
      <c r="D971" s="24"/>
      <c r="E971" s="24"/>
      <c r="F971" s="20" t="str">
        <f t="shared" si="30"/>
        <v>否</v>
      </c>
      <c r="G971" s="6" t="str">
        <f t="shared" si="31"/>
        <v>项</v>
      </c>
    </row>
    <row r="972" s="4" customFormat="1" ht="35.45" customHeight="1" spans="1:7">
      <c r="A972" s="21">
        <v>2140136</v>
      </c>
      <c r="B972" s="23" t="s">
        <v>889</v>
      </c>
      <c r="C972" s="24">
        <v>0</v>
      </c>
      <c r="D972" s="24"/>
      <c r="E972" s="24"/>
      <c r="F972" s="20" t="str">
        <f t="shared" si="30"/>
        <v>否</v>
      </c>
      <c r="G972" s="6" t="str">
        <f t="shared" si="31"/>
        <v>项</v>
      </c>
    </row>
    <row r="973" s="4" customFormat="1" ht="35.45" customHeight="1" spans="1:7">
      <c r="A973" s="21">
        <v>2140138</v>
      </c>
      <c r="B973" s="23" t="s">
        <v>890</v>
      </c>
      <c r="C973" s="24">
        <v>0</v>
      </c>
      <c r="D973" s="24">
        <v>833</v>
      </c>
      <c r="E973" s="24">
        <v>833</v>
      </c>
      <c r="F973" s="20" t="str">
        <f t="shared" si="30"/>
        <v>否</v>
      </c>
      <c r="G973" s="6" t="str">
        <f t="shared" si="31"/>
        <v>项</v>
      </c>
    </row>
    <row r="974" s="4" customFormat="1" ht="35.45" customHeight="1" spans="1:7">
      <c r="A974" s="21">
        <v>2140139</v>
      </c>
      <c r="B974" s="23" t="s">
        <v>891</v>
      </c>
      <c r="C974" s="24">
        <v>0</v>
      </c>
      <c r="D974" s="24"/>
      <c r="E974" s="24"/>
      <c r="F974" s="20" t="str">
        <f t="shared" si="30"/>
        <v>否</v>
      </c>
      <c r="G974" s="6" t="str">
        <f t="shared" si="31"/>
        <v>项</v>
      </c>
    </row>
    <row r="975" s="4" customFormat="1" ht="35.45" customHeight="1" spans="1:7">
      <c r="A975" s="21">
        <v>2140199</v>
      </c>
      <c r="B975" s="23" t="s">
        <v>892</v>
      </c>
      <c r="C975" s="24">
        <v>0</v>
      </c>
      <c r="D975" s="24"/>
      <c r="E975" s="24"/>
      <c r="F975" s="20" t="str">
        <f t="shared" si="30"/>
        <v>否</v>
      </c>
      <c r="G975" s="6" t="str">
        <f t="shared" si="31"/>
        <v>项</v>
      </c>
    </row>
    <row r="976" s="4" customFormat="1" ht="35.45" customHeight="1" spans="1:7">
      <c r="A976" s="17">
        <v>21402</v>
      </c>
      <c r="B976" s="18" t="s">
        <v>893</v>
      </c>
      <c r="C976" s="19">
        <f>SUM(C977:C985)</f>
        <v>0</v>
      </c>
      <c r="D976" s="19"/>
      <c r="E976" s="19"/>
      <c r="F976" s="20" t="str">
        <f t="shared" si="30"/>
        <v>否</v>
      </c>
      <c r="G976" s="6" t="str">
        <f t="shared" si="31"/>
        <v>款</v>
      </c>
    </row>
    <row r="977" s="4" customFormat="1" ht="35.45" customHeight="1" spans="1:7">
      <c r="A977" s="21">
        <v>2140201</v>
      </c>
      <c r="B977" s="23" t="s">
        <v>163</v>
      </c>
      <c r="C977" s="24">
        <v>0</v>
      </c>
      <c r="D977" s="24"/>
      <c r="E977" s="24"/>
      <c r="F977" s="20" t="str">
        <f t="shared" si="30"/>
        <v>否</v>
      </c>
      <c r="G977" s="6" t="str">
        <f t="shared" si="31"/>
        <v>项</v>
      </c>
    </row>
    <row r="978" s="4" customFormat="1" ht="35.45" customHeight="1" spans="1:7">
      <c r="A978" s="21">
        <v>2140202</v>
      </c>
      <c r="B978" s="23" t="s">
        <v>164</v>
      </c>
      <c r="C978" s="24">
        <v>0</v>
      </c>
      <c r="D978" s="24"/>
      <c r="E978" s="24"/>
      <c r="F978" s="20" t="str">
        <f t="shared" si="30"/>
        <v>否</v>
      </c>
      <c r="G978" s="6" t="str">
        <f t="shared" si="31"/>
        <v>项</v>
      </c>
    </row>
    <row r="979" s="3" customFormat="1" ht="35.45" customHeight="1" spans="1:7">
      <c r="A979" s="21">
        <v>2140203</v>
      </c>
      <c r="B979" s="23" t="s">
        <v>165</v>
      </c>
      <c r="C979" s="24">
        <v>0</v>
      </c>
      <c r="D979" s="24"/>
      <c r="E979" s="24"/>
      <c r="F979" s="22" t="str">
        <f t="shared" si="30"/>
        <v>否</v>
      </c>
      <c r="G979" s="3" t="str">
        <f t="shared" si="31"/>
        <v>项</v>
      </c>
    </row>
    <row r="980" s="4" customFormat="1" ht="35.45" customHeight="1" spans="1:7">
      <c r="A980" s="21">
        <v>2140204</v>
      </c>
      <c r="B980" s="23" t="s">
        <v>894</v>
      </c>
      <c r="C980" s="24">
        <v>0</v>
      </c>
      <c r="D980" s="24"/>
      <c r="E980" s="24"/>
      <c r="F980" s="20" t="str">
        <f t="shared" si="30"/>
        <v>否</v>
      </c>
      <c r="G980" s="6" t="str">
        <f t="shared" si="31"/>
        <v>项</v>
      </c>
    </row>
    <row r="981" s="4" customFormat="1" ht="35.45" customHeight="1" spans="1:7">
      <c r="A981" s="21">
        <v>2140205</v>
      </c>
      <c r="B981" s="23" t="s">
        <v>895</v>
      </c>
      <c r="C981" s="24">
        <v>0</v>
      </c>
      <c r="D981" s="24"/>
      <c r="E981" s="24"/>
      <c r="F981" s="20" t="str">
        <f t="shared" si="30"/>
        <v>否</v>
      </c>
      <c r="G981" s="6" t="str">
        <f t="shared" si="31"/>
        <v>项</v>
      </c>
    </row>
    <row r="982" s="4" customFormat="1" ht="35.45" customHeight="1" spans="1:7">
      <c r="A982" s="21">
        <v>2140206</v>
      </c>
      <c r="B982" s="23" t="s">
        <v>896</v>
      </c>
      <c r="C982" s="24">
        <v>0</v>
      </c>
      <c r="D982" s="24"/>
      <c r="E982" s="24"/>
      <c r="F982" s="20" t="str">
        <f t="shared" si="30"/>
        <v>否</v>
      </c>
      <c r="G982" s="6" t="str">
        <f t="shared" si="31"/>
        <v>项</v>
      </c>
    </row>
    <row r="983" s="4" customFormat="1" ht="35.45" customHeight="1" spans="1:7">
      <c r="A983" s="21">
        <v>2140207</v>
      </c>
      <c r="B983" s="23" t="s">
        <v>897</v>
      </c>
      <c r="C983" s="24">
        <v>0</v>
      </c>
      <c r="D983" s="24"/>
      <c r="E983" s="24"/>
      <c r="F983" s="20" t="str">
        <f t="shared" si="30"/>
        <v>否</v>
      </c>
      <c r="G983" s="6" t="str">
        <f t="shared" si="31"/>
        <v>项</v>
      </c>
    </row>
    <row r="984" s="4" customFormat="1" ht="35.45" customHeight="1" spans="1:7">
      <c r="A984" s="21">
        <v>2140208</v>
      </c>
      <c r="B984" s="23" t="s">
        <v>898</v>
      </c>
      <c r="C984" s="24">
        <v>0</v>
      </c>
      <c r="D984" s="24"/>
      <c r="E984" s="24"/>
      <c r="F984" s="20" t="str">
        <f t="shared" si="30"/>
        <v>否</v>
      </c>
      <c r="G984" s="6" t="str">
        <f t="shared" si="31"/>
        <v>项</v>
      </c>
    </row>
    <row r="985" s="4" customFormat="1" ht="35.45" customHeight="1" spans="1:7">
      <c r="A985" s="21">
        <v>2140299</v>
      </c>
      <c r="B985" s="23" t="s">
        <v>899</v>
      </c>
      <c r="C985" s="24">
        <v>0</v>
      </c>
      <c r="D985" s="24"/>
      <c r="E985" s="24"/>
      <c r="F985" s="20" t="str">
        <f t="shared" si="30"/>
        <v>否</v>
      </c>
      <c r="G985" s="6" t="str">
        <f t="shared" si="31"/>
        <v>项</v>
      </c>
    </row>
    <row r="986" s="4" customFormat="1" ht="35.45" customHeight="1" spans="1:7">
      <c r="A986" s="17">
        <v>21403</v>
      </c>
      <c r="B986" s="18" t="s">
        <v>900</v>
      </c>
      <c r="C986" s="19">
        <f>SUM(C987:C995)</f>
        <v>0</v>
      </c>
      <c r="D986" s="19"/>
      <c r="E986" s="19"/>
      <c r="F986" s="20" t="str">
        <f t="shared" si="30"/>
        <v>否</v>
      </c>
      <c r="G986" s="6" t="str">
        <f t="shared" si="31"/>
        <v>款</v>
      </c>
    </row>
    <row r="987" s="4" customFormat="1" ht="35.45" customHeight="1" spans="1:7">
      <c r="A987" s="21">
        <v>2140301</v>
      </c>
      <c r="B987" s="23" t="s">
        <v>163</v>
      </c>
      <c r="C987" s="24">
        <v>0</v>
      </c>
      <c r="D987" s="24"/>
      <c r="E987" s="24"/>
      <c r="F987" s="20" t="str">
        <f t="shared" si="30"/>
        <v>否</v>
      </c>
      <c r="G987" s="6" t="str">
        <f t="shared" si="31"/>
        <v>项</v>
      </c>
    </row>
    <row r="988" s="4" customFormat="1" ht="35.45" customHeight="1" spans="1:7">
      <c r="A988" s="21">
        <v>2140302</v>
      </c>
      <c r="B988" s="23" t="s">
        <v>164</v>
      </c>
      <c r="C988" s="24">
        <v>0</v>
      </c>
      <c r="D988" s="24"/>
      <c r="E988" s="24"/>
      <c r="F988" s="20" t="str">
        <f t="shared" si="30"/>
        <v>否</v>
      </c>
      <c r="G988" s="6" t="str">
        <f t="shared" si="31"/>
        <v>项</v>
      </c>
    </row>
    <row r="989" s="3" customFormat="1" ht="35.45" customHeight="1" spans="1:7">
      <c r="A989" s="21">
        <v>2140303</v>
      </c>
      <c r="B989" s="23" t="s">
        <v>165</v>
      </c>
      <c r="C989" s="24">
        <v>0</v>
      </c>
      <c r="D989" s="24"/>
      <c r="E989" s="24"/>
      <c r="F989" s="22" t="str">
        <f t="shared" si="30"/>
        <v>否</v>
      </c>
      <c r="G989" s="3" t="str">
        <f t="shared" si="31"/>
        <v>项</v>
      </c>
    </row>
    <row r="990" s="4" customFormat="1" ht="35.45" customHeight="1" spans="1:7">
      <c r="A990" s="21">
        <v>2140304</v>
      </c>
      <c r="B990" s="23" t="s">
        <v>901</v>
      </c>
      <c r="C990" s="24">
        <v>0</v>
      </c>
      <c r="D990" s="24"/>
      <c r="E990" s="24"/>
      <c r="F990" s="20" t="str">
        <f t="shared" si="30"/>
        <v>否</v>
      </c>
      <c r="G990" s="6" t="str">
        <f t="shared" si="31"/>
        <v>项</v>
      </c>
    </row>
    <row r="991" s="4" customFormat="1" ht="35.45" customHeight="1" spans="1:7">
      <c r="A991" s="21">
        <v>2140305</v>
      </c>
      <c r="B991" s="23" t="s">
        <v>902</v>
      </c>
      <c r="C991" s="24">
        <v>0</v>
      </c>
      <c r="D991" s="24"/>
      <c r="E991" s="24"/>
      <c r="F991" s="20" t="str">
        <f t="shared" si="30"/>
        <v>否</v>
      </c>
      <c r="G991" s="6" t="str">
        <f t="shared" si="31"/>
        <v>项</v>
      </c>
    </row>
    <row r="992" s="4" customFormat="1" ht="35.45" customHeight="1" spans="1:7">
      <c r="A992" s="21">
        <v>2140306</v>
      </c>
      <c r="B992" s="23" t="s">
        <v>903</v>
      </c>
      <c r="C992" s="24">
        <v>0</v>
      </c>
      <c r="D992" s="24"/>
      <c r="E992" s="24"/>
      <c r="F992" s="20" t="str">
        <f t="shared" si="30"/>
        <v>否</v>
      </c>
      <c r="G992" s="6" t="str">
        <f t="shared" si="31"/>
        <v>项</v>
      </c>
    </row>
    <row r="993" s="4" customFormat="1" ht="35.45" customHeight="1" spans="1:7">
      <c r="A993" s="21">
        <v>2140307</v>
      </c>
      <c r="B993" s="23" t="s">
        <v>904</v>
      </c>
      <c r="C993" s="24">
        <v>0</v>
      </c>
      <c r="D993" s="24"/>
      <c r="E993" s="24"/>
      <c r="F993" s="20" t="str">
        <f t="shared" si="30"/>
        <v>否</v>
      </c>
      <c r="G993" s="6" t="str">
        <f t="shared" si="31"/>
        <v>项</v>
      </c>
    </row>
    <row r="994" s="3" customFormat="1" ht="35.45" customHeight="1" spans="1:7">
      <c r="A994" s="21">
        <v>2140308</v>
      </c>
      <c r="B994" s="23" t="s">
        <v>905</v>
      </c>
      <c r="C994" s="24">
        <v>0</v>
      </c>
      <c r="D994" s="24"/>
      <c r="E994" s="24"/>
      <c r="F994" s="22" t="str">
        <f t="shared" si="30"/>
        <v>否</v>
      </c>
      <c r="G994" s="3" t="str">
        <f t="shared" si="31"/>
        <v>项</v>
      </c>
    </row>
    <row r="995" s="4" customFormat="1" ht="35.45" customHeight="1" spans="1:7">
      <c r="A995" s="21">
        <v>2140399</v>
      </c>
      <c r="B995" s="23" t="s">
        <v>906</v>
      </c>
      <c r="C995" s="24">
        <v>0</v>
      </c>
      <c r="D995" s="24"/>
      <c r="E995" s="24"/>
      <c r="F995" s="20" t="str">
        <f t="shared" si="30"/>
        <v>否</v>
      </c>
      <c r="G995" s="6" t="str">
        <f t="shared" si="31"/>
        <v>项</v>
      </c>
    </row>
    <row r="996" s="4" customFormat="1" ht="35.45" customHeight="1" spans="1:7">
      <c r="A996" s="17">
        <v>21404</v>
      </c>
      <c r="B996" s="18" t="s">
        <v>907</v>
      </c>
      <c r="C996" s="19">
        <f>SUM(C997:C1000)</f>
        <v>0</v>
      </c>
      <c r="D996" s="19"/>
      <c r="E996" s="19"/>
      <c r="F996" s="20" t="str">
        <f t="shared" si="30"/>
        <v>否</v>
      </c>
      <c r="G996" s="6" t="str">
        <f t="shared" si="31"/>
        <v>款</v>
      </c>
    </row>
    <row r="997" s="4" customFormat="1" ht="35.45" customHeight="1" spans="1:7">
      <c r="A997" s="21">
        <v>2140401</v>
      </c>
      <c r="B997" s="23" t="s">
        <v>908</v>
      </c>
      <c r="C997" s="24">
        <v>0</v>
      </c>
      <c r="D997" s="24"/>
      <c r="E997" s="24"/>
      <c r="F997" s="20" t="str">
        <f t="shared" si="30"/>
        <v>否</v>
      </c>
      <c r="G997" s="6" t="str">
        <f t="shared" si="31"/>
        <v>项</v>
      </c>
    </row>
    <row r="998" s="4" customFormat="1" ht="35.45" customHeight="1" spans="1:7">
      <c r="A998" s="21">
        <v>2140402</v>
      </c>
      <c r="B998" s="23" t="s">
        <v>909</v>
      </c>
      <c r="C998" s="24">
        <v>0</v>
      </c>
      <c r="D998" s="24"/>
      <c r="E998" s="24"/>
      <c r="F998" s="20" t="str">
        <f t="shared" si="30"/>
        <v>否</v>
      </c>
      <c r="G998" s="6" t="str">
        <f t="shared" si="31"/>
        <v>项</v>
      </c>
    </row>
    <row r="999" s="4" customFormat="1" ht="35.45" customHeight="1" spans="1:7">
      <c r="A999" s="21">
        <v>2140403</v>
      </c>
      <c r="B999" s="23" t="s">
        <v>910</v>
      </c>
      <c r="C999" s="24">
        <v>0</v>
      </c>
      <c r="D999" s="24"/>
      <c r="E999" s="24"/>
      <c r="F999" s="20" t="str">
        <f t="shared" si="30"/>
        <v>否</v>
      </c>
      <c r="G999" s="6" t="str">
        <f t="shared" si="31"/>
        <v>项</v>
      </c>
    </row>
    <row r="1000" s="4" customFormat="1" ht="35.45" customHeight="1" spans="1:7">
      <c r="A1000" s="21">
        <v>2140499</v>
      </c>
      <c r="B1000" s="23" t="s">
        <v>911</v>
      </c>
      <c r="C1000" s="24">
        <v>0</v>
      </c>
      <c r="D1000" s="24"/>
      <c r="E1000" s="24"/>
      <c r="F1000" s="20" t="str">
        <f t="shared" si="30"/>
        <v>否</v>
      </c>
      <c r="G1000" s="6" t="str">
        <f t="shared" si="31"/>
        <v>项</v>
      </c>
    </row>
    <row r="1001" s="3" customFormat="1" ht="35.45" customHeight="1" spans="1:7">
      <c r="A1001" s="17">
        <v>21405</v>
      </c>
      <c r="B1001" s="18" t="s">
        <v>912</v>
      </c>
      <c r="C1001" s="19">
        <f>SUM(C1002:C1007)</f>
        <v>0</v>
      </c>
      <c r="D1001" s="19"/>
      <c r="E1001" s="19"/>
      <c r="F1001" s="22" t="str">
        <f t="shared" si="30"/>
        <v>否</v>
      </c>
      <c r="G1001" s="3" t="str">
        <f t="shared" si="31"/>
        <v>款</v>
      </c>
    </row>
    <row r="1002" s="4" customFormat="1" ht="35.45" customHeight="1" spans="1:7">
      <c r="A1002" s="21">
        <v>2140501</v>
      </c>
      <c r="B1002" s="23" t="s">
        <v>163</v>
      </c>
      <c r="C1002" s="24">
        <v>0</v>
      </c>
      <c r="D1002" s="24"/>
      <c r="E1002" s="24"/>
      <c r="F1002" s="20" t="str">
        <f t="shared" si="30"/>
        <v>否</v>
      </c>
      <c r="G1002" s="6" t="str">
        <f t="shared" si="31"/>
        <v>项</v>
      </c>
    </row>
    <row r="1003" s="4" customFormat="1" ht="35.45" customHeight="1" spans="1:7">
      <c r="A1003" s="21">
        <v>2140502</v>
      </c>
      <c r="B1003" s="23" t="s">
        <v>164</v>
      </c>
      <c r="C1003" s="24">
        <v>0</v>
      </c>
      <c r="D1003" s="24"/>
      <c r="E1003" s="24"/>
      <c r="F1003" s="20" t="str">
        <f t="shared" si="30"/>
        <v>否</v>
      </c>
      <c r="G1003" s="6" t="str">
        <f t="shared" si="31"/>
        <v>项</v>
      </c>
    </row>
    <row r="1004" s="4" customFormat="1" ht="35.45" customHeight="1" spans="1:7">
      <c r="A1004" s="21">
        <v>2140503</v>
      </c>
      <c r="B1004" s="23" t="s">
        <v>165</v>
      </c>
      <c r="C1004" s="24">
        <v>0</v>
      </c>
      <c r="D1004" s="24"/>
      <c r="E1004" s="24"/>
      <c r="F1004" s="20" t="str">
        <f t="shared" si="30"/>
        <v>否</v>
      </c>
      <c r="G1004" s="6" t="str">
        <f t="shared" si="31"/>
        <v>项</v>
      </c>
    </row>
    <row r="1005" s="4" customFormat="1" ht="35.45" customHeight="1" spans="1:7">
      <c r="A1005" s="21">
        <v>2140504</v>
      </c>
      <c r="B1005" s="23" t="s">
        <v>898</v>
      </c>
      <c r="C1005" s="24">
        <v>0</v>
      </c>
      <c r="D1005" s="24"/>
      <c r="E1005" s="24"/>
      <c r="F1005" s="20" t="str">
        <f t="shared" si="30"/>
        <v>否</v>
      </c>
      <c r="G1005" s="6" t="str">
        <f t="shared" si="31"/>
        <v>项</v>
      </c>
    </row>
    <row r="1006" s="3" customFormat="1" ht="35.45" customHeight="1" spans="1:7">
      <c r="A1006" s="21">
        <v>2140505</v>
      </c>
      <c r="B1006" s="23" t="s">
        <v>913</v>
      </c>
      <c r="C1006" s="24">
        <v>0</v>
      </c>
      <c r="D1006" s="24"/>
      <c r="E1006" s="24"/>
      <c r="F1006" s="22" t="str">
        <f t="shared" si="30"/>
        <v>否</v>
      </c>
      <c r="G1006" s="3" t="str">
        <f t="shared" si="31"/>
        <v>项</v>
      </c>
    </row>
    <row r="1007" s="4" customFormat="1" ht="35.45" customHeight="1" spans="1:7">
      <c r="A1007" s="21">
        <v>2140599</v>
      </c>
      <c r="B1007" s="23" t="s">
        <v>914</v>
      </c>
      <c r="C1007" s="24">
        <v>0</v>
      </c>
      <c r="D1007" s="24"/>
      <c r="E1007" s="24"/>
      <c r="F1007" s="20" t="str">
        <f t="shared" si="30"/>
        <v>否</v>
      </c>
      <c r="G1007" s="6" t="str">
        <f t="shared" si="31"/>
        <v>项</v>
      </c>
    </row>
    <row r="1008" s="4" customFormat="1" ht="35.45" customHeight="1" spans="1:7">
      <c r="A1008" s="17">
        <v>21406</v>
      </c>
      <c r="B1008" s="18" t="s">
        <v>915</v>
      </c>
      <c r="C1008" s="19">
        <f>SUM(C1009:C1012)</f>
        <v>0</v>
      </c>
      <c r="D1008" s="19"/>
      <c r="E1008" s="19"/>
      <c r="F1008" s="20" t="str">
        <f t="shared" si="30"/>
        <v>否</v>
      </c>
      <c r="G1008" s="6" t="str">
        <f t="shared" si="31"/>
        <v>款</v>
      </c>
    </row>
    <row r="1009" ht="35.45" customHeight="1" spans="1:7">
      <c r="A1009" s="21">
        <v>2140601</v>
      </c>
      <c r="B1009" s="23" t="s">
        <v>916</v>
      </c>
      <c r="C1009" s="24">
        <v>0</v>
      </c>
      <c r="D1009" s="24"/>
      <c r="E1009" s="24"/>
      <c r="F1009" s="20" t="str">
        <f t="shared" si="30"/>
        <v>否</v>
      </c>
      <c r="G1009" s="6" t="str">
        <f t="shared" si="31"/>
        <v>项</v>
      </c>
    </row>
    <row r="1010" s="3" customFormat="1" ht="35.45" customHeight="1" spans="1:7">
      <c r="A1010" s="21">
        <v>2140602</v>
      </c>
      <c r="B1010" s="23" t="s">
        <v>917</v>
      </c>
      <c r="C1010" s="24">
        <v>0</v>
      </c>
      <c r="D1010" s="24"/>
      <c r="E1010" s="24"/>
      <c r="F1010" s="22" t="str">
        <f t="shared" si="30"/>
        <v>否</v>
      </c>
      <c r="G1010" s="3" t="str">
        <f t="shared" si="31"/>
        <v>项</v>
      </c>
    </row>
    <row r="1011" s="4" customFormat="1" ht="35.45" customHeight="1" spans="1:7">
      <c r="A1011" s="21">
        <v>2140603</v>
      </c>
      <c r="B1011" s="23" t="s">
        <v>918</v>
      </c>
      <c r="C1011" s="24">
        <v>0</v>
      </c>
      <c r="D1011" s="24"/>
      <c r="E1011" s="24"/>
      <c r="F1011" s="20" t="str">
        <f t="shared" si="30"/>
        <v>否</v>
      </c>
      <c r="G1011" s="6" t="str">
        <f t="shared" si="31"/>
        <v>项</v>
      </c>
    </row>
    <row r="1012" s="4" customFormat="1" ht="35.45" customHeight="1" spans="1:7">
      <c r="A1012" s="21">
        <v>2140699</v>
      </c>
      <c r="B1012" s="23" t="s">
        <v>919</v>
      </c>
      <c r="C1012" s="24">
        <v>0</v>
      </c>
      <c r="D1012" s="24"/>
      <c r="E1012" s="24"/>
      <c r="F1012" s="20" t="str">
        <f t="shared" si="30"/>
        <v>否</v>
      </c>
      <c r="G1012" s="6" t="str">
        <f t="shared" si="31"/>
        <v>项</v>
      </c>
    </row>
    <row r="1013" s="4" customFormat="1" ht="35.45" customHeight="1" spans="1:7">
      <c r="A1013" s="17">
        <v>21499</v>
      </c>
      <c r="B1013" s="18" t="s">
        <v>920</v>
      </c>
      <c r="C1013" s="19">
        <f>SUM(C1014:C1015)</f>
        <v>0</v>
      </c>
      <c r="D1013" s="19"/>
      <c r="E1013" s="19"/>
      <c r="F1013" s="20" t="str">
        <f t="shared" si="30"/>
        <v>否</v>
      </c>
      <c r="G1013" s="6" t="str">
        <f t="shared" si="31"/>
        <v>款</v>
      </c>
    </row>
    <row r="1014" s="4" customFormat="1" ht="35.45" customHeight="1" spans="1:7">
      <c r="A1014" s="21">
        <v>2149901</v>
      </c>
      <c r="B1014" s="23" t="s">
        <v>921</v>
      </c>
      <c r="C1014" s="24">
        <v>0</v>
      </c>
      <c r="D1014" s="24"/>
      <c r="E1014" s="24"/>
      <c r="F1014" s="20" t="str">
        <f t="shared" si="30"/>
        <v>否</v>
      </c>
      <c r="G1014" s="6" t="str">
        <f t="shared" si="31"/>
        <v>项</v>
      </c>
    </row>
    <row r="1015" s="4" customFormat="1" ht="35.45" customHeight="1" spans="1:7">
      <c r="A1015" s="21">
        <v>2149999</v>
      </c>
      <c r="B1015" s="23" t="s">
        <v>922</v>
      </c>
      <c r="C1015" s="24">
        <v>0</v>
      </c>
      <c r="D1015" s="24"/>
      <c r="E1015" s="24"/>
      <c r="F1015" s="20" t="str">
        <f t="shared" si="30"/>
        <v>否</v>
      </c>
      <c r="G1015" s="6" t="str">
        <f t="shared" si="31"/>
        <v>项</v>
      </c>
    </row>
    <row r="1016" s="4" customFormat="1" ht="35.45" customHeight="1" spans="1:7">
      <c r="A1016" s="17">
        <v>215</v>
      </c>
      <c r="B1016" s="18" t="s">
        <v>112</v>
      </c>
      <c r="C1016" s="19">
        <f>SUM(C1017,C1027,C1043,C1048,C1065,C1072,C1080)</f>
        <v>250</v>
      </c>
      <c r="D1016" s="19">
        <f>SUM(D1017,D1027,D1043,D1048,D1065,D1072,D1080)</f>
        <v>215</v>
      </c>
      <c r="E1016" s="19">
        <f>SUM(E1017,E1027,E1043,E1048,E1065,E1072,E1080)</f>
        <v>465</v>
      </c>
      <c r="F1016" s="20" t="str">
        <f t="shared" si="30"/>
        <v>是</v>
      </c>
      <c r="G1016" s="6" t="str">
        <f t="shared" si="31"/>
        <v>类</v>
      </c>
    </row>
    <row r="1017" s="4" customFormat="1" ht="35.45" customHeight="1" spans="1:7">
      <c r="A1017" s="21">
        <v>21501</v>
      </c>
      <c r="B1017" s="18" t="s">
        <v>923</v>
      </c>
      <c r="C1017" s="19">
        <f>SUM(C1018:C1026)</f>
        <v>0</v>
      </c>
      <c r="D1017" s="19"/>
      <c r="E1017" s="19"/>
      <c r="F1017" s="20" t="str">
        <f t="shared" si="30"/>
        <v>否</v>
      </c>
      <c r="G1017" s="6" t="str">
        <f t="shared" si="31"/>
        <v>款</v>
      </c>
    </row>
    <row r="1018" s="4" customFormat="1" ht="35.45" customHeight="1" spans="1:7">
      <c r="A1018" s="21">
        <v>2150101</v>
      </c>
      <c r="B1018" s="23" t="s">
        <v>163</v>
      </c>
      <c r="C1018" s="24">
        <v>0</v>
      </c>
      <c r="D1018" s="24"/>
      <c r="E1018" s="24"/>
      <c r="F1018" s="20" t="str">
        <f t="shared" si="30"/>
        <v>否</v>
      </c>
      <c r="G1018" s="6" t="str">
        <f t="shared" si="31"/>
        <v>项</v>
      </c>
    </row>
    <row r="1019" s="4" customFormat="1" ht="35.45" customHeight="1" spans="1:7">
      <c r="A1019" s="21">
        <v>2150102</v>
      </c>
      <c r="B1019" s="23" t="s">
        <v>164</v>
      </c>
      <c r="C1019" s="24">
        <v>0</v>
      </c>
      <c r="D1019" s="24"/>
      <c r="E1019" s="24"/>
      <c r="F1019" s="20" t="str">
        <f t="shared" si="30"/>
        <v>否</v>
      </c>
      <c r="G1019" s="6" t="str">
        <f t="shared" si="31"/>
        <v>项</v>
      </c>
    </row>
    <row r="1020" s="3" customFormat="1" ht="35.45" customHeight="1" spans="1:7">
      <c r="A1020" s="21">
        <v>2150103</v>
      </c>
      <c r="B1020" s="23" t="s">
        <v>165</v>
      </c>
      <c r="C1020" s="24">
        <v>0</v>
      </c>
      <c r="D1020" s="24"/>
      <c r="E1020" s="24"/>
      <c r="F1020" s="22" t="str">
        <f t="shared" si="30"/>
        <v>否</v>
      </c>
      <c r="G1020" s="3" t="str">
        <f t="shared" si="31"/>
        <v>项</v>
      </c>
    </row>
    <row r="1021" s="4" customFormat="1" ht="35.45" customHeight="1" spans="1:7">
      <c r="A1021" s="21">
        <v>2150104</v>
      </c>
      <c r="B1021" s="23" t="s">
        <v>924</v>
      </c>
      <c r="C1021" s="24">
        <v>0</v>
      </c>
      <c r="D1021" s="24"/>
      <c r="E1021" s="24"/>
      <c r="F1021" s="20" t="str">
        <f t="shared" si="30"/>
        <v>否</v>
      </c>
      <c r="G1021" s="6" t="str">
        <f t="shared" si="31"/>
        <v>项</v>
      </c>
    </row>
    <row r="1022" s="4" customFormat="1" ht="35.45" customHeight="1" spans="1:7">
      <c r="A1022" s="21">
        <v>2150105</v>
      </c>
      <c r="B1022" s="23" t="s">
        <v>925</v>
      </c>
      <c r="C1022" s="24">
        <v>0</v>
      </c>
      <c r="D1022" s="24"/>
      <c r="E1022" s="24"/>
      <c r="F1022" s="20" t="str">
        <f t="shared" si="30"/>
        <v>否</v>
      </c>
      <c r="G1022" s="6" t="str">
        <f t="shared" si="31"/>
        <v>项</v>
      </c>
    </row>
    <row r="1023" s="4" customFormat="1" ht="35.45" customHeight="1" spans="1:7">
      <c r="A1023" s="21">
        <v>2150106</v>
      </c>
      <c r="B1023" s="23" t="s">
        <v>926</v>
      </c>
      <c r="C1023" s="24">
        <v>0</v>
      </c>
      <c r="D1023" s="24"/>
      <c r="E1023" s="24"/>
      <c r="F1023" s="20" t="str">
        <f t="shared" si="30"/>
        <v>否</v>
      </c>
      <c r="G1023" s="6" t="str">
        <f t="shared" si="31"/>
        <v>项</v>
      </c>
    </row>
    <row r="1024" s="4" customFormat="1" ht="35.45" customHeight="1" spans="1:7">
      <c r="A1024" s="21">
        <v>2150107</v>
      </c>
      <c r="B1024" s="23" t="s">
        <v>927</v>
      </c>
      <c r="C1024" s="24">
        <v>0</v>
      </c>
      <c r="D1024" s="24"/>
      <c r="E1024" s="24"/>
      <c r="F1024" s="20" t="str">
        <f t="shared" si="30"/>
        <v>否</v>
      </c>
      <c r="G1024" s="6" t="str">
        <f t="shared" si="31"/>
        <v>项</v>
      </c>
    </row>
    <row r="1025" s="4" customFormat="1" ht="35.45" customHeight="1" spans="1:7">
      <c r="A1025" s="21">
        <v>2150108</v>
      </c>
      <c r="B1025" s="23" t="s">
        <v>928</v>
      </c>
      <c r="C1025" s="24">
        <v>0</v>
      </c>
      <c r="D1025" s="24"/>
      <c r="E1025" s="24"/>
      <c r="F1025" s="20" t="str">
        <f t="shared" si="30"/>
        <v>否</v>
      </c>
      <c r="G1025" s="6" t="str">
        <f t="shared" si="31"/>
        <v>项</v>
      </c>
    </row>
    <row r="1026" s="4" customFormat="1" ht="35.45" customHeight="1" spans="1:7">
      <c r="A1026" s="21">
        <v>2150199</v>
      </c>
      <c r="B1026" s="23" t="s">
        <v>929</v>
      </c>
      <c r="C1026" s="24">
        <v>0</v>
      </c>
      <c r="D1026" s="24"/>
      <c r="E1026" s="24"/>
      <c r="F1026" s="20" t="str">
        <f t="shared" si="30"/>
        <v>否</v>
      </c>
      <c r="G1026" s="6" t="str">
        <f t="shared" si="31"/>
        <v>项</v>
      </c>
    </row>
    <row r="1027" s="4" customFormat="1" ht="35.45" customHeight="1" spans="1:7">
      <c r="A1027" s="17">
        <v>21502</v>
      </c>
      <c r="B1027" s="18" t="s">
        <v>930</v>
      </c>
      <c r="C1027" s="19">
        <f>SUM(C1028:C1042)</f>
        <v>0</v>
      </c>
      <c r="D1027" s="19"/>
      <c r="E1027" s="19"/>
      <c r="F1027" s="20" t="str">
        <f t="shared" si="30"/>
        <v>否</v>
      </c>
      <c r="G1027" s="6" t="str">
        <f t="shared" si="31"/>
        <v>款</v>
      </c>
    </row>
    <row r="1028" s="4" customFormat="1" ht="35.45" customHeight="1" spans="1:7">
      <c r="A1028" s="21">
        <v>2150201</v>
      </c>
      <c r="B1028" s="23" t="s">
        <v>163</v>
      </c>
      <c r="C1028" s="24">
        <v>0</v>
      </c>
      <c r="D1028" s="24"/>
      <c r="E1028" s="24"/>
      <c r="F1028" s="20" t="str">
        <f t="shared" ref="F1028:F1091" si="32">IF(LEN(A1028)=3,"是",IF(B1028&lt;&gt;"",IF(SUM(C1028:C1028)&lt;&gt;0,"是","否"),"是"))</f>
        <v>否</v>
      </c>
      <c r="G1028" s="6" t="str">
        <f t="shared" ref="G1028:G1091" si="33">IF(LEN(A1028)=3,"类",IF(LEN(A1028)=5,"款","项"))</f>
        <v>项</v>
      </c>
    </row>
    <row r="1029" s="4" customFormat="1" ht="35.45" customHeight="1" spans="1:7">
      <c r="A1029" s="21">
        <v>2150202</v>
      </c>
      <c r="B1029" s="23" t="s">
        <v>164</v>
      </c>
      <c r="C1029" s="24">
        <v>0</v>
      </c>
      <c r="D1029" s="24"/>
      <c r="E1029" s="24"/>
      <c r="F1029" s="20" t="str">
        <f t="shared" si="32"/>
        <v>否</v>
      </c>
      <c r="G1029" s="6" t="str">
        <f t="shared" si="33"/>
        <v>项</v>
      </c>
    </row>
    <row r="1030" s="4" customFormat="1" ht="35.45" customHeight="1" spans="1:7">
      <c r="A1030" s="21">
        <v>2150203</v>
      </c>
      <c r="B1030" s="23" t="s">
        <v>165</v>
      </c>
      <c r="C1030" s="24">
        <v>0</v>
      </c>
      <c r="D1030" s="24"/>
      <c r="E1030" s="24"/>
      <c r="F1030" s="20" t="str">
        <f t="shared" si="32"/>
        <v>否</v>
      </c>
      <c r="G1030" s="6" t="str">
        <f t="shared" si="33"/>
        <v>项</v>
      </c>
    </row>
    <row r="1031" s="4" customFormat="1" ht="35.45" customHeight="1" spans="1:7">
      <c r="A1031" s="21">
        <v>2150204</v>
      </c>
      <c r="B1031" s="23" t="s">
        <v>931</v>
      </c>
      <c r="C1031" s="24">
        <v>0</v>
      </c>
      <c r="D1031" s="24"/>
      <c r="E1031" s="24"/>
      <c r="F1031" s="20" t="str">
        <f t="shared" si="32"/>
        <v>否</v>
      </c>
      <c r="G1031" s="6" t="str">
        <f t="shared" si="33"/>
        <v>项</v>
      </c>
    </row>
    <row r="1032" s="4" customFormat="1" ht="35.45" customHeight="1" spans="1:7">
      <c r="A1032" s="21">
        <v>2150205</v>
      </c>
      <c r="B1032" s="23" t="s">
        <v>932</v>
      </c>
      <c r="C1032" s="24">
        <v>0</v>
      </c>
      <c r="D1032" s="24"/>
      <c r="E1032" s="24"/>
      <c r="F1032" s="20" t="str">
        <f t="shared" si="32"/>
        <v>否</v>
      </c>
      <c r="G1032" s="6" t="str">
        <f t="shared" si="33"/>
        <v>项</v>
      </c>
    </row>
    <row r="1033" s="4" customFormat="1" ht="35.45" customHeight="1" spans="1:7">
      <c r="A1033" s="21">
        <v>2150206</v>
      </c>
      <c r="B1033" s="23" t="s">
        <v>933</v>
      </c>
      <c r="C1033" s="24">
        <v>0</v>
      </c>
      <c r="D1033" s="24"/>
      <c r="E1033" s="24"/>
      <c r="F1033" s="20" t="str">
        <f t="shared" si="32"/>
        <v>否</v>
      </c>
      <c r="G1033" s="6" t="str">
        <f t="shared" si="33"/>
        <v>项</v>
      </c>
    </row>
    <row r="1034" s="4" customFormat="1" ht="35.45" customHeight="1" spans="1:7">
      <c r="A1034" s="21">
        <v>2150207</v>
      </c>
      <c r="B1034" s="23" t="s">
        <v>934</v>
      </c>
      <c r="C1034" s="24">
        <v>0</v>
      </c>
      <c r="D1034" s="24"/>
      <c r="E1034" s="24"/>
      <c r="F1034" s="20" t="str">
        <f t="shared" si="32"/>
        <v>否</v>
      </c>
      <c r="G1034" s="6" t="str">
        <f t="shared" si="33"/>
        <v>项</v>
      </c>
    </row>
    <row r="1035" s="4" customFormat="1" ht="35.45" customHeight="1" spans="1:7">
      <c r="A1035" s="21">
        <v>2150208</v>
      </c>
      <c r="B1035" s="23" t="s">
        <v>935</v>
      </c>
      <c r="C1035" s="24">
        <v>0</v>
      </c>
      <c r="D1035" s="24"/>
      <c r="E1035" s="24"/>
      <c r="F1035" s="20" t="str">
        <f t="shared" si="32"/>
        <v>否</v>
      </c>
      <c r="G1035" s="6" t="str">
        <f t="shared" si="33"/>
        <v>项</v>
      </c>
    </row>
    <row r="1036" s="3" customFormat="1" ht="35.45" customHeight="1" spans="1:7">
      <c r="A1036" s="21">
        <v>2150209</v>
      </c>
      <c r="B1036" s="23" t="s">
        <v>936</v>
      </c>
      <c r="C1036" s="24">
        <v>0</v>
      </c>
      <c r="D1036" s="24"/>
      <c r="E1036" s="24"/>
      <c r="F1036" s="22" t="str">
        <f t="shared" si="32"/>
        <v>否</v>
      </c>
      <c r="G1036" s="3" t="str">
        <f t="shared" si="33"/>
        <v>项</v>
      </c>
    </row>
    <row r="1037" s="4" customFormat="1" ht="35.45" customHeight="1" spans="1:7">
      <c r="A1037" s="21">
        <v>2150210</v>
      </c>
      <c r="B1037" s="23" t="s">
        <v>937</v>
      </c>
      <c r="C1037" s="24">
        <v>0</v>
      </c>
      <c r="D1037" s="24"/>
      <c r="E1037" s="24"/>
      <c r="F1037" s="20" t="str">
        <f t="shared" si="32"/>
        <v>否</v>
      </c>
      <c r="G1037" s="6" t="str">
        <f t="shared" si="33"/>
        <v>项</v>
      </c>
    </row>
    <row r="1038" s="4" customFormat="1" ht="35.45" customHeight="1" spans="1:7">
      <c r="A1038" s="21">
        <v>2150212</v>
      </c>
      <c r="B1038" s="23" t="s">
        <v>938</v>
      </c>
      <c r="C1038" s="24">
        <v>0</v>
      </c>
      <c r="D1038" s="24"/>
      <c r="E1038" s="24"/>
      <c r="F1038" s="20" t="str">
        <f t="shared" si="32"/>
        <v>否</v>
      </c>
      <c r="G1038" s="6" t="str">
        <f t="shared" si="33"/>
        <v>项</v>
      </c>
    </row>
    <row r="1039" s="4" customFormat="1" ht="35.45" customHeight="1" spans="1:7">
      <c r="A1039" s="21">
        <v>2150213</v>
      </c>
      <c r="B1039" s="23" t="s">
        <v>939</v>
      </c>
      <c r="C1039" s="24">
        <v>0</v>
      </c>
      <c r="D1039" s="24"/>
      <c r="E1039" s="24"/>
      <c r="F1039" s="20" t="str">
        <f t="shared" si="32"/>
        <v>否</v>
      </c>
      <c r="G1039" s="6" t="str">
        <f t="shared" si="33"/>
        <v>项</v>
      </c>
    </row>
    <row r="1040" s="4" customFormat="1" ht="35.45" customHeight="1" spans="1:7">
      <c r="A1040" s="21">
        <v>2150214</v>
      </c>
      <c r="B1040" s="23" t="s">
        <v>940</v>
      </c>
      <c r="C1040" s="24">
        <v>0</v>
      </c>
      <c r="D1040" s="24"/>
      <c r="E1040" s="24"/>
      <c r="F1040" s="20" t="str">
        <f t="shared" si="32"/>
        <v>否</v>
      </c>
      <c r="G1040" s="6" t="str">
        <f t="shared" si="33"/>
        <v>项</v>
      </c>
    </row>
    <row r="1041" s="3" customFormat="1" ht="35.45" customHeight="1" spans="1:7">
      <c r="A1041" s="21">
        <v>2150215</v>
      </c>
      <c r="B1041" s="23" t="s">
        <v>941</v>
      </c>
      <c r="C1041" s="24">
        <v>0</v>
      </c>
      <c r="D1041" s="24"/>
      <c r="E1041" s="24"/>
      <c r="F1041" s="22" t="str">
        <f t="shared" si="32"/>
        <v>否</v>
      </c>
      <c r="G1041" s="3" t="str">
        <f t="shared" si="33"/>
        <v>项</v>
      </c>
    </row>
    <row r="1042" s="4" customFormat="1" ht="35.45" customHeight="1" spans="1:7">
      <c r="A1042" s="21">
        <v>2150299</v>
      </c>
      <c r="B1042" s="23" t="s">
        <v>942</v>
      </c>
      <c r="C1042" s="24">
        <v>0</v>
      </c>
      <c r="D1042" s="24"/>
      <c r="E1042" s="24"/>
      <c r="F1042" s="20" t="str">
        <f t="shared" si="32"/>
        <v>否</v>
      </c>
      <c r="G1042" s="6" t="str">
        <f t="shared" si="33"/>
        <v>项</v>
      </c>
    </row>
    <row r="1043" s="4" customFormat="1" ht="35.45" customHeight="1" spans="1:7">
      <c r="A1043" s="17">
        <v>21503</v>
      </c>
      <c r="B1043" s="18" t="s">
        <v>943</v>
      </c>
      <c r="C1043" s="19">
        <f>SUM(C1044:C1047)</f>
        <v>0</v>
      </c>
      <c r="D1043" s="19"/>
      <c r="E1043" s="19"/>
      <c r="F1043" s="20" t="str">
        <f t="shared" si="32"/>
        <v>否</v>
      </c>
      <c r="G1043" s="6" t="str">
        <f t="shared" si="33"/>
        <v>款</v>
      </c>
    </row>
    <row r="1044" s="4" customFormat="1" ht="35.45" customHeight="1" spans="1:7">
      <c r="A1044" s="21">
        <v>2150301</v>
      </c>
      <c r="B1044" s="23" t="s">
        <v>163</v>
      </c>
      <c r="C1044" s="24">
        <v>0</v>
      </c>
      <c r="D1044" s="24"/>
      <c r="E1044" s="24"/>
      <c r="F1044" s="20" t="str">
        <f t="shared" si="32"/>
        <v>否</v>
      </c>
      <c r="G1044" s="6" t="str">
        <f t="shared" si="33"/>
        <v>项</v>
      </c>
    </row>
    <row r="1045" s="4" customFormat="1" ht="35.45" customHeight="1" spans="1:7">
      <c r="A1045" s="21">
        <v>2150302</v>
      </c>
      <c r="B1045" s="23" t="s">
        <v>164</v>
      </c>
      <c r="C1045" s="24">
        <v>0</v>
      </c>
      <c r="D1045" s="24"/>
      <c r="E1045" s="24"/>
      <c r="F1045" s="20" t="str">
        <f t="shared" si="32"/>
        <v>否</v>
      </c>
      <c r="G1045" s="6" t="str">
        <f t="shared" si="33"/>
        <v>项</v>
      </c>
    </row>
    <row r="1046" s="4" customFormat="1" ht="35.45" customHeight="1" spans="1:7">
      <c r="A1046" s="21">
        <v>2150303</v>
      </c>
      <c r="B1046" s="23" t="s">
        <v>165</v>
      </c>
      <c r="C1046" s="24">
        <v>0</v>
      </c>
      <c r="D1046" s="24"/>
      <c r="E1046" s="24"/>
      <c r="F1046" s="20" t="str">
        <f t="shared" si="32"/>
        <v>否</v>
      </c>
      <c r="G1046" s="6" t="str">
        <f t="shared" si="33"/>
        <v>项</v>
      </c>
    </row>
    <row r="1047" s="4" customFormat="1" ht="35.45" customHeight="1" spans="1:7">
      <c r="A1047" s="21">
        <v>2150399</v>
      </c>
      <c r="B1047" s="23" t="s">
        <v>944</v>
      </c>
      <c r="C1047" s="24">
        <v>0</v>
      </c>
      <c r="D1047" s="24"/>
      <c r="E1047" s="24"/>
      <c r="F1047" s="20" t="str">
        <f t="shared" si="32"/>
        <v>否</v>
      </c>
      <c r="G1047" s="6" t="str">
        <f t="shared" si="33"/>
        <v>项</v>
      </c>
    </row>
    <row r="1048" s="4" customFormat="1" ht="35.45" customHeight="1" spans="1:7">
      <c r="A1048" s="17">
        <v>21505</v>
      </c>
      <c r="B1048" s="18" t="s">
        <v>945</v>
      </c>
      <c r="C1048" s="19">
        <f>SUM(C1049:C1064)</f>
        <v>0</v>
      </c>
      <c r="D1048" s="19"/>
      <c r="E1048" s="19"/>
      <c r="F1048" s="20" t="str">
        <f t="shared" si="32"/>
        <v>否</v>
      </c>
      <c r="G1048" s="6" t="str">
        <f t="shared" si="33"/>
        <v>款</v>
      </c>
    </row>
    <row r="1049" s="4" customFormat="1" ht="35.45" customHeight="1" spans="1:7">
      <c r="A1049" s="21">
        <v>2150501</v>
      </c>
      <c r="B1049" s="23" t="s">
        <v>163</v>
      </c>
      <c r="C1049" s="24">
        <v>0</v>
      </c>
      <c r="D1049" s="24"/>
      <c r="E1049" s="24"/>
      <c r="F1049" s="20" t="str">
        <f t="shared" si="32"/>
        <v>否</v>
      </c>
      <c r="G1049" s="6" t="str">
        <f t="shared" si="33"/>
        <v>项</v>
      </c>
    </row>
    <row r="1050" s="4" customFormat="1" ht="35.45" customHeight="1" spans="1:7">
      <c r="A1050" s="21">
        <v>2150502</v>
      </c>
      <c r="B1050" s="23" t="s">
        <v>164</v>
      </c>
      <c r="C1050" s="24">
        <v>0</v>
      </c>
      <c r="D1050" s="24"/>
      <c r="E1050" s="24"/>
      <c r="F1050" s="20" t="str">
        <f t="shared" si="32"/>
        <v>否</v>
      </c>
      <c r="G1050" s="6" t="str">
        <f t="shared" si="33"/>
        <v>项</v>
      </c>
    </row>
    <row r="1051" s="4" customFormat="1" ht="35.45" customHeight="1" spans="1:7">
      <c r="A1051" s="21">
        <v>2150503</v>
      </c>
      <c r="B1051" s="23" t="s">
        <v>165</v>
      </c>
      <c r="C1051" s="24">
        <v>0</v>
      </c>
      <c r="D1051" s="24"/>
      <c r="E1051" s="24"/>
      <c r="F1051" s="20" t="str">
        <f t="shared" si="32"/>
        <v>否</v>
      </c>
      <c r="G1051" s="6" t="str">
        <f t="shared" si="33"/>
        <v>项</v>
      </c>
    </row>
    <row r="1052" s="4" customFormat="1" ht="35.45" customHeight="1" spans="1:7">
      <c r="A1052" s="21">
        <v>2150505</v>
      </c>
      <c r="B1052" s="23" t="s">
        <v>946</v>
      </c>
      <c r="C1052" s="24">
        <v>0</v>
      </c>
      <c r="D1052" s="24"/>
      <c r="E1052" s="24"/>
      <c r="F1052" s="20" t="str">
        <f t="shared" si="32"/>
        <v>否</v>
      </c>
      <c r="G1052" s="6" t="str">
        <f t="shared" si="33"/>
        <v>项</v>
      </c>
    </row>
    <row r="1053" s="4" customFormat="1" ht="35.45" customHeight="1" spans="1:7">
      <c r="A1053" s="21">
        <v>2150506</v>
      </c>
      <c r="B1053" s="23" t="s">
        <v>947</v>
      </c>
      <c r="C1053" s="24">
        <v>0</v>
      </c>
      <c r="D1053" s="24"/>
      <c r="E1053" s="24"/>
      <c r="F1053" s="20" t="str">
        <f t="shared" si="32"/>
        <v>否</v>
      </c>
      <c r="G1053" s="6" t="str">
        <f t="shared" si="33"/>
        <v>项</v>
      </c>
    </row>
    <row r="1054" s="4" customFormat="1" ht="35.45" customHeight="1" spans="1:7">
      <c r="A1054" s="21">
        <v>2150507</v>
      </c>
      <c r="B1054" s="23" t="s">
        <v>948</v>
      </c>
      <c r="C1054" s="24">
        <v>0</v>
      </c>
      <c r="D1054" s="24"/>
      <c r="E1054" s="24"/>
      <c r="F1054" s="20" t="str">
        <f t="shared" si="32"/>
        <v>否</v>
      </c>
      <c r="G1054" s="6" t="str">
        <f t="shared" si="33"/>
        <v>项</v>
      </c>
    </row>
    <row r="1055" s="4" customFormat="1" ht="35.45" customHeight="1" spans="1:7">
      <c r="A1055" s="21">
        <v>2150508</v>
      </c>
      <c r="B1055" s="23" t="s">
        <v>949</v>
      </c>
      <c r="C1055" s="24">
        <v>0</v>
      </c>
      <c r="D1055" s="24"/>
      <c r="E1055" s="24"/>
      <c r="F1055" s="20" t="str">
        <f t="shared" si="32"/>
        <v>否</v>
      </c>
      <c r="G1055" s="6" t="str">
        <f t="shared" si="33"/>
        <v>项</v>
      </c>
    </row>
    <row r="1056" s="4" customFormat="1" ht="35.45" customHeight="1" spans="1:7">
      <c r="A1056" s="21">
        <v>2150509</v>
      </c>
      <c r="B1056" s="23" t="s">
        <v>950</v>
      </c>
      <c r="C1056" s="24">
        <v>0</v>
      </c>
      <c r="D1056" s="24"/>
      <c r="E1056" s="24"/>
      <c r="F1056" s="20" t="str">
        <f t="shared" si="32"/>
        <v>否</v>
      </c>
      <c r="G1056" s="6" t="str">
        <f t="shared" si="33"/>
        <v>项</v>
      </c>
    </row>
    <row r="1057" s="4" customFormat="1" ht="35.45" customHeight="1" spans="1:7">
      <c r="A1057" s="21">
        <v>2150510</v>
      </c>
      <c r="B1057" s="23" t="s">
        <v>951</v>
      </c>
      <c r="C1057" s="24">
        <v>0</v>
      </c>
      <c r="D1057" s="24"/>
      <c r="E1057" s="24"/>
      <c r="F1057" s="20" t="str">
        <f t="shared" si="32"/>
        <v>否</v>
      </c>
      <c r="G1057" s="6" t="str">
        <f t="shared" si="33"/>
        <v>项</v>
      </c>
    </row>
    <row r="1058" s="3" customFormat="1" ht="35.45" customHeight="1" spans="1:7">
      <c r="A1058" s="21">
        <v>2150511</v>
      </c>
      <c r="B1058" s="23" t="s">
        <v>952</v>
      </c>
      <c r="C1058" s="24">
        <v>0</v>
      </c>
      <c r="D1058" s="24"/>
      <c r="E1058" s="24"/>
      <c r="F1058" s="22" t="str">
        <f t="shared" si="32"/>
        <v>否</v>
      </c>
      <c r="G1058" s="3" t="str">
        <f t="shared" si="33"/>
        <v>项</v>
      </c>
    </row>
    <row r="1059" s="4" customFormat="1" ht="35.45" customHeight="1" spans="1:7">
      <c r="A1059" s="21">
        <v>2150513</v>
      </c>
      <c r="B1059" s="23" t="s">
        <v>898</v>
      </c>
      <c r="C1059" s="24">
        <v>0</v>
      </c>
      <c r="D1059" s="24"/>
      <c r="E1059" s="24"/>
      <c r="F1059" s="20" t="str">
        <f t="shared" si="32"/>
        <v>否</v>
      </c>
      <c r="G1059" s="6" t="str">
        <f t="shared" si="33"/>
        <v>项</v>
      </c>
    </row>
    <row r="1060" s="4" customFormat="1" ht="35.45" customHeight="1" spans="1:7">
      <c r="A1060" s="21">
        <v>2150515</v>
      </c>
      <c r="B1060" s="23" t="s">
        <v>953</v>
      </c>
      <c r="C1060" s="24">
        <v>0</v>
      </c>
      <c r="D1060" s="24"/>
      <c r="E1060" s="24"/>
      <c r="F1060" s="20" t="str">
        <f t="shared" si="32"/>
        <v>否</v>
      </c>
      <c r="G1060" s="6" t="str">
        <f t="shared" si="33"/>
        <v>项</v>
      </c>
    </row>
    <row r="1061" s="4" customFormat="1" ht="35.45" customHeight="1" spans="1:7">
      <c r="A1061" s="21">
        <v>2150516</v>
      </c>
      <c r="B1061" s="23" t="s">
        <v>954</v>
      </c>
      <c r="C1061" s="24">
        <v>0</v>
      </c>
      <c r="D1061" s="24"/>
      <c r="E1061" s="24"/>
      <c r="F1061" s="20" t="str">
        <f t="shared" si="32"/>
        <v>否</v>
      </c>
      <c r="G1061" s="6" t="str">
        <f t="shared" si="33"/>
        <v>项</v>
      </c>
    </row>
    <row r="1062" s="4" customFormat="1" ht="35.45" customHeight="1" spans="1:7">
      <c r="A1062" s="21">
        <v>2150517</v>
      </c>
      <c r="B1062" s="23" t="s">
        <v>955</v>
      </c>
      <c r="C1062" s="24">
        <v>0</v>
      </c>
      <c r="D1062" s="24"/>
      <c r="E1062" s="24"/>
      <c r="F1062" s="20" t="str">
        <f t="shared" si="32"/>
        <v>否</v>
      </c>
      <c r="G1062" s="6" t="str">
        <f t="shared" si="33"/>
        <v>项</v>
      </c>
    </row>
    <row r="1063" s="4" customFormat="1" ht="35.45" customHeight="1" spans="1:7">
      <c r="A1063" s="21">
        <v>2150550</v>
      </c>
      <c r="B1063" s="23" t="s">
        <v>172</v>
      </c>
      <c r="C1063" s="24">
        <v>0</v>
      </c>
      <c r="D1063" s="24"/>
      <c r="E1063" s="24"/>
      <c r="F1063" s="20" t="str">
        <f t="shared" si="32"/>
        <v>否</v>
      </c>
      <c r="G1063" s="6" t="str">
        <f t="shared" si="33"/>
        <v>项</v>
      </c>
    </row>
    <row r="1064" s="4" customFormat="1" ht="35.45" customHeight="1" spans="1:7">
      <c r="A1064" s="21">
        <v>2150599</v>
      </c>
      <c r="B1064" s="23" t="s">
        <v>956</v>
      </c>
      <c r="C1064" s="24">
        <v>0</v>
      </c>
      <c r="D1064" s="24"/>
      <c r="E1064" s="24"/>
      <c r="F1064" s="20" t="str">
        <f t="shared" si="32"/>
        <v>否</v>
      </c>
      <c r="G1064" s="6" t="str">
        <f t="shared" si="33"/>
        <v>项</v>
      </c>
    </row>
    <row r="1065" s="3" customFormat="1" ht="35.45" customHeight="1" spans="1:7">
      <c r="A1065" s="17">
        <v>21507</v>
      </c>
      <c r="B1065" s="18" t="s">
        <v>957</v>
      </c>
      <c r="C1065" s="19">
        <f>SUM(C1066:C1071)</f>
        <v>0</v>
      </c>
      <c r="D1065" s="19"/>
      <c r="E1065" s="19"/>
      <c r="F1065" s="22" t="str">
        <f t="shared" si="32"/>
        <v>否</v>
      </c>
      <c r="G1065" s="3" t="str">
        <f t="shared" si="33"/>
        <v>款</v>
      </c>
    </row>
    <row r="1066" s="4" customFormat="1" ht="35.45" customHeight="1" spans="1:7">
      <c r="A1066" s="21">
        <v>2150701</v>
      </c>
      <c r="B1066" s="23" t="s">
        <v>163</v>
      </c>
      <c r="C1066" s="24">
        <v>0</v>
      </c>
      <c r="D1066" s="24"/>
      <c r="E1066" s="24"/>
      <c r="F1066" s="20" t="str">
        <f t="shared" si="32"/>
        <v>否</v>
      </c>
      <c r="G1066" s="6" t="str">
        <f t="shared" si="33"/>
        <v>项</v>
      </c>
    </row>
    <row r="1067" s="4" customFormat="1" ht="35.45" customHeight="1" spans="1:7">
      <c r="A1067" s="21">
        <v>2150702</v>
      </c>
      <c r="B1067" s="23" t="s">
        <v>164</v>
      </c>
      <c r="C1067" s="24">
        <v>0</v>
      </c>
      <c r="D1067" s="24"/>
      <c r="E1067" s="24"/>
      <c r="F1067" s="20" t="str">
        <f t="shared" si="32"/>
        <v>否</v>
      </c>
      <c r="G1067" s="6" t="str">
        <f t="shared" si="33"/>
        <v>项</v>
      </c>
    </row>
    <row r="1068" s="4" customFormat="1" ht="35.45" customHeight="1" spans="1:7">
      <c r="A1068" s="21">
        <v>2150703</v>
      </c>
      <c r="B1068" s="23" t="s">
        <v>165</v>
      </c>
      <c r="C1068" s="24">
        <v>0</v>
      </c>
      <c r="D1068" s="24"/>
      <c r="E1068" s="24"/>
      <c r="F1068" s="20" t="str">
        <f t="shared" si="32"/>
        <v>否</v>
      </c>
      <c r="G1068" s="6" t="str">
        <f t="shared" si="33"/>
        <v>项</v>
      </c>
    </row>
    <row r="1069" s="4" customFormat="1" ht="35.45" customHeight="1" spans="1:7">
      <c r="A1069" s="21">
        <v>2150704</v>
      </c>
      <c r="B1069" s="23" t="s">
        <v>958</v>
      </c>
      <c r="C1069" s="24">
        <v>0</v>
      </c>
      <c r="D1069" s="24"/>
      <c r="E1069" s="24"/>
      <c r="F1069" s="20" t="str">
        <f t="shared" si="32"/>
        <v>否</v>
      </c>
      <c r="G1069" s="6" t="str">
        <f t="shared" si="33"/>
        <v>项</v>
      </c>
    </row>
    <row r="1070" s="4" customFormat="1" ht="35.45" customHeight="1" spans="1:7">
      <c r="A1070" s="21">
        <v>2150705</v>
      </c>
      <c r="B1070" s="23" t="s">
        <v>959</v>
      </c>
      <c r="C1070" s="24">
        <v>0</v>
      </c>
      <c r="D1070" s="24"/>
      <c r="E1070" s="24"/>
      <c r="F1070" s="20" t="str">
        <f t="shared" si="32"/>
        <v>否</v>
      </c>
      <c r="G1070" s="6" t="str">
        <f t="shared" si="33"/>
        <v>项</v>
      </c>
    </row>
    <row r="1071" s="4" customFormat="1" ht="35.45" customHeight="1" spans="1:7">
      <c r="A1071" s="21">
        <v>2150799</v>
      </c>
      <c r="B1071" s="23" t="s">
        <v>960</v>
      </c>
      <c r="C1071" s="24">
        <v>0</v>
      </c>
      <c r="D1071" s="24"/>
      <c r="E1071" s="24"/>
      <c r="F1071" s="20" t="str">
        <f t="shared" si="32"/>
        <v>否</v>
      </c>
      <c r="G1071" s="6" t="str">
        <f t="shared" si="33"/>
        <v>项</v>
      </c>
    </row>
    <row r="1072" s="4" customFormat="1" ht="35.45" customHeight="1" spans="1:7">
      <c r="A1072" s="17">
        <v>21508</v>
      </c>
      <c r="B1072" s="18" t="s">
        <v>961</v>
      </c>
      <c r="C1072" s="19">
        <f>SUM(C1073:C1079)</f>
        <v>250</v>
      </c>
      <c r="D1072" s="19">
        <f>SUM(D1073:D1079)</f>
        <v>215</v>
      </c>
      <c r="E1072" s="19">
        <f>SUM(E1073:E1079)</f>
        <v>465</v>
      </c>
      <c r="F1072" s="20" t="str">
        <f t="shared" si="32"/>
        <v>是</v>
      </c>
      <c r="G1072" s="6" t="str">
        <f t="shared" si="33"/>
        <v>款</v>
      </c>
    </row>
    <row r="1073" s="3" customFormat="1" ht="35.45" customHeight="1" spans="1:7">
      <c r="A1073" s="21">
        <v>2150801</v>
      </c>
      <c r="B1073" s="23" t="s">
        <v>163</v>
      </c>
      <c r="C1073" s="24">
        <v>0</v>
      </c>
      <c r="D1073" s="24"/>
      <c r="E1073" s="24"/>
      <c r="F1073" s="22" t="str">
        <f t="shared" si="32"/>
        <v>否</v>
      </c>
      <c r="G1073" s="3" t="str">
        <f t="shared" si="33"/>
        <v>项</v>
      </c>
    </row>
    <row r="1074" s="4" customFormat="1" ht="35.45" customHeight="1" spans="1:7">
      <c r="A1074" s="21">
        <v>2150802</v>
      </c>
      <c r="B1074" s="23" t="s">
        <v>164</v>
      </c>
      <c r="C1074" s="24">
        <v>0</v>
      </c>
      <c r="D1074" s="24"/>
      <c r="E1074" s="24"/>
      <c r="F1074" s="20" t="str">
        <f t="shared" si="32"/>
        <v>否</v>
      </c>
      <c r="G1074" s="6" t="str">
        <f t="shared" si="33"/>
        <v>项</v>
      </c>
    </row>
    <row r="1075" s="4" customFormat="1" ht="35.45" customHeight="1" spans="1:7">
      <c r="A1075" s="21">
        <v>2150803</v>
      </c>
      <c r="B1075" s="23" t="s">
        <v>165</v>
      </c>
      <c r="C1075" s="24">
        <v>0</v>
      </c>
      <c r="D1075" s="24"/>
      <c r="E1075" s="24"/>
      <c r="F1075" s="20" t="str">
        <f t="shared" si="32"/>
        <v>否</v>
      </c>
      <c r="G1075" s="6" t="str">
        <f t="shared" si="33"/>
        <v>项</v>
      </c>
    </row>
    <row r="1076" s="4" customFormat="1" ht="35.45" customHeight="1" spans="1:7">
      <c r="A1076" s="21">
        <v>2150804</v>
      </c>
      <c r="B1076" s="23" t="s">
        <v>962</v>
      </c>
      <c r="C1076" s="24">
        <v>0</v>
      </c>
      <c r="D1076" s="24"/>
      <c r="E1076" s="24"/>
      <c r="F1076" s="20" t="str">
        <f t="shared" si="32"/>
        <v>否</v>
      </c>
      <c r="G1076" s="6" t="str">
        <f t="shared" si="33"/>
        <v>项</v>
      </c>
    </row>
    <row r="1077" s="4" customFormat="1" ht="35.45" customHeight="1" spans="1:7">
      <c r="A1077" s="21">
        <v>2150805</v>
      </c>
      <c r="B1077" s="23" t="s">
        <v>963</v>
      </c>
      <c r="C1077" s="24">
        <v>250</v>
      </c>
      <c r="D1077" s="24">
        <v>215</v>
      </c>
      <c r="E1077" s="24">
        <v>465</v>
      </c>
      <c r="F1077" s="20" t="str">
        <f t="shared" si="32"/>
        <v>是</v>
      </c>
      <c r="G1077" s="6" t="str">
        <f t="shared" si="33"/>
        <v>项</v>
      </c>
    </row>
    <row r="1078" s="4" customFormat="1" ht="35.45" customHeight="1" spans="1:7">
      <c r="A1078" s="21">
        <v>2150806</v>
      </c>
      <c r="B1078" s="23" t="s">
        <v>964</v>
      </c>
      <c r="C1078" s="24">
        <v>0</v>
      </c>
      <c r="D1078" s="24"/>
      <c r="E1078" s="24"/>
      <c r="F1078" s="20" t="str">
        <f t="shared" si="32"/>
        <v>否</v>
      </c>
      <c r="G1078" s="6" t="str">
        <f t="shared" si="33"/>
        <v>项</v>
      </c>
    </row>
    <row r="1079" ht="35.45" customHeight="1" spans="1:7">
      <c r="A1079" s="21">
        <v>2150899</v>
      </c>
      <c r="B1079" s="23" t="s">
        <v>965</v>
      </c>
      <c r="C1079" s="24">
        <v>0</v>
      </c>
      <c r="D1079" s="24"/>
      <c r="E1079" s="24"/>
      <c r="F1079" s="20" t="str">
        <f t="shared" si="32"/>
        <v>否</v>
      </c>
      <c r="G1079" s="6" t="str">
        <f t="shared" si="33"/>
        <v>项</v>
      </c>
    </row>
    <row r="1080" s="3" customFormat="1" ht="35.45" customHeight="1" spans="1:7">
      <c r="A1080" s="17">
        <v>21599</v>
      </c>
      <c r="B1080" s="18" t="s">
        <v>966</v>
      </c>
      <c r="C1080" s="19">
        <f>SUM(C1081:C1085)</f>
        <v>0</v>
      </c>
      <c r="D1080" s="19"/>
      <c r="E1080" s="19"/>
      <c r="F1080" s="22" t="str">
        <f t="shared" si="32"/>
        <v>否</v>
      </c>
      <c r="G1080" s="3" t="str">
        <f t="shared" si="33"/>
        <v>款</v>
      </c>
    </row>
    <row r="1081" s="4" customFormat="1" ht="35.45" customHeight="1" spans="1:7">
      <c r="A1081" s="21">
        <v>2159901</v>
      </c>
      <c r="B1081" s="23" t="s">
        <v>967</v>
      </c>
      <c r="C1081" s="24">
        <v>0</v>
      </c>
      <c r="D1081" s="24"/>
      <c r="E1081" s="24"/>
      <c r="F1081" s="20" t="str">
        <f t="shared" si="32"/>
        <v>否</v>
      </c>
      <c r="G1081" s="6" t="str">
        <f t="shared" si="33"/>
        <v>项</v>
      </c>
    </row>
    <row r="1082" s="4" customFormat="1" ht="35.45" customHeight="1" spans="1:7">
      <c r="A1082" s="21">
        <v>2159904</v>
      </c>
      <c r="B1082" s="23" t="s">
        <v>968</v>
      </c>
      <c r="C1082" s="24">
        <v>0</v>
      </c>
      <c r="D1082" s="24"/>
      <c r="E1082" s="24"/>
      <c r="F1082" s="20" t="str">
        <f t="shared" si="32"/>
        <v>否</v>
      </c>
      <c r="G1082" s="6" t="str">
        <f t="shared" si="33"/>
        <v>项</v>
      </c>
    </row>
    <row r="1083" s="4" customFormat="1" ht="35.45" customHeight="1" spans="1:7">
      <c r="A1083" s="21">
        <v>2159905</v>
      </c>
      <c r="B1083" s="23" t="s">
        <v>969</v>
      </c>
      <c r="C1083" s="24">
        <v>0</v>
      </c>
      <c r="D1083" s="24"/>
      <c r="E1083" s="24"/>
      <c r="F1083" s="20" t="str">
        <f t="shared" si="32"/>
        <v>否</v>
      </c>
      <c r="G1083" s="6" t="str">
        <f t="shared" si="33"/>
        <v>项</v>
      </c>
    </row>
    <row r="1084" s="4" customFormat="1" ht="35.45" customHeight="1" spans="1:7">
      <c r="A1084" s="21">
        <v>2159906</v>
      </c>
      <c r="B1084" s="23" t="s">
        <v>970</v>
      </c>
      <c r="C1084" s="24">
        <v>0</v>
      </c>
      <c r="D1084" s="24"/>
      <c r="E1084" s="24"/>
      <c r="F1084" s="20" t="str">
        <f t="shared" si="32"/>
        <v>否</v>
      </c>
      <c r="G1084" s="6" t="str">
        <f t="shared" si="33"/>
        <v>项</v>
      </c>
    </row>
    <row r="1085" s="4" customFormat="1" ht="35.45" customHeight="1" spans="1:7">
      <c r="A1085" s="21">
        <v>2159999</v>
      </c>
      <c r="B1085" s="23" t="s">
        <v>971</v>
      </c>
      <c r="C1085" s="24">
        <v>0</v>
      </c>
      <c r="D1085" s="24"/>
      <c r="E1085" s="24"/>
      <c r="F1085" s="20" t="str">
        <f t="shared" si="32"/>
        <v>否</v>
      </c>
      <c r="G1085" s="6" t="str">
        <f t="shared" si="33"/>
        <v>项</v>
      </c>
    </row>
    <row r="1086" s="4" customFormat="1" ht="35.45" customHeight="1" spans="1:7">
      <c r="A1086" s="17">
        <v>216</v>
      </c>
      <c r="B1086" s="18" t="s">
        <v>114</v>
      </c>
      <c r="C1086" s="19">
        <f>SUM(C1087,C1097,C1103)</f>
        <v>0</v>
      </c>
      <c r="D1086" s="19">
        <f>SUM(D1087,D1097,D1103)</f>
        <v>1919</v>
      </c>
      <c r="E1086" s="19">
        <f>SUM(E1087,E1097,E1103)</f>
        <v>1919</v>
      </c>
      <c r="F1086" s="20" t="str">
        <f t="shared" si="32"/>
        <v>是</v>
      </c>
      <c r="G1086" s="6" t="str">
        <f t="shared" si="33"/>
        <v>类</v>
      </c>
    </row>
    <row r="1087" s="4" customFormat="1" ht="35.45" customHeight="1" spans="1:7">
      <c r="A1087" s="17">
        <v>21602</v>
      </c>
      <c r="B1087" s="18" t="s">
        <v>972</v>
      </c>
      <c r="C1087" s="19">
        <f>SUM(C1088:C1096)</f>
        <v>0</v>
      </c>
      <c r="D1087" s="19">
        <f>SUM(D1088:D1096)</f>
        <v>0</v>
      </c>
      <c r="E1087" s="19">
        <f>SUM(E1088:E1096)</f>
        <v>0</v>
      </c>
      <c r="F1087" s="20" t="str">
        <f t="shared" si="32"/>
        <v>否</v>
      </c>
      <c r="G1087" s="6" t="str">
        <f t="shared" si="33"/>
        <v>款</v>
      </c>
    </row>
    <row r="1088" s="4" customFormat="1" ht="35.45" customHeight="1" spans="1:7">
      <c r="A1088" s="21">
        <v>2160201</v>
      </c>
      <c r="B1088" s="23" t="s">
        <v>163</v>
      </c>
      <c r="C1088" s="24">
        <v>0</v>
      </c>
      <c r="D1088" s="24"/>
      <c r="E1088" s="24"/>
      <c r="F1088" s="20" t="str">
        <f t="shared" si="32"/>
        <v>否</v>
      </c>
      <c r="G1088" s="6" t="str">
        <f t="shared" si="33"/>
        <v>项</v>
      </c>
    </row>
    <row r="1089" s="4" customFormat="1" ht="35.45" customHeight="1" spans="1:7">
      <c r="A1089" s="21">
        <v>2160202</v>
      </c>
      <c r="B1089" s="23" t="s">
        <v>164</v>
      </c>
      <c r="C1089" s="24">
        <v>0</v>
      </c>
      <c r="D1089" s="24"/>
      <c r="E1089" s="24"/>
      <c r="F1089" s="20" t="str">
        <f t="shared" si="32"/>
        <v>否</v>
      </c>
      <c r="G1089" s="6" t="str">
        <f t="shared" si="33"/>
        <v>项</v>
      </c>
    </row>
    <row r="1090" s="3" customFormat="1" ht="35.45" customHeight="1" spans="1:7">
      <c r="A1090" s="21">
        <v>2160203</v>
      </c>
      <c r="B1090" s="23" t="s">
        <v>165</v>
      </c>
      <c r="C1090" s="24">
        <v>0</v>
      </c>
      <c r="D1090" s="24"/>
      <c r="E1090" s="24"/>
      <c r="F1090" s="22" t="str">
        <f t="shared" si="32"/>
        <v>否</v>
      </c>
      <c r="G1090" s="3" t="str">
        <f t="shared" si="33"/>
        <v>项</v>
      </c>
    </row>
    <row r="1091" s="4" customFormat="1" ht="35.45" customHeight="1" spans="1:7">
      <c r="A1091" s="21">
        <v>2160216</v>
      </c>
      <c r="B1091" s="23" t="s">
        <v>973</v>
      </c>
      <c r="C1091" s="24">
        <v>0</v>
      </c>
      <c r="D1091" s="24"/>
      <c r="E1091" s="24"/>
      <c r="F1091" s="20" t="str">
        <f t="shared" si="32"/>
        <v>否</v>
      </c>
      <c r="G1091" s="6" t="str">
        <f t="shared" si="33"/>
        <v>项</v>
      </c>
    </row>
    <row r="1092" s="4" customFormat="1" ht="35.45" customHeight="1" spans="1:7">
      <c r="A1092" s="21">
        <v>2160217</v>
      </c>
      <c r="B1092" s="23" t="s">
        <v>974</v>
      </c>
      <c r="C1092" s="24">
        <v>0</v>
      </c>
      <c r="D1092" s="24"/>
      <c r="E1092" s="24"/>
      <c r="F1092" s="20" t="str">
        <f t="shared" ref="F1092:F1155" si="34">IF(LEN(A1092)=3,"是",IF(B1092&lt;&gt;"",IF(SUM(C1092:C1092)&lt;&gt;0,"是","否"),"是"))</f>
        <v>否</v>
      </c>
      <c r="G1092" s="6" t="str">
        <f t="shared" ref="G1092:G1155" si="35">IF(LEN(A1092)=3,"类",IF(LEN(A1092)=5,"款","项"))</f>
        <v>项</v>
      </c>
    </row>
    <row r="1093" s="4" customFormat="1" ht="35.45" customHeight="1" spans="1:7">
      <c r="A1093" s="21">
        <v>2160218</v>
      </c>
      <c r="B1093" s="23" t="s">
        <v>975</v>
      </c>
      <c r="C1093" s="24">
        <v>0</v>
      </c>
      <c r="D1093" s="24"/>
      <c r="E1093" s="24"/>
      <c r="F1093" s="20" t="str">
        <f t="shared" si="34"/>
        <v>否</v>
      </c>
      <c r="G1093" s="6" t="str">
        <f t="shared" si="35"/>
        <v>项</v>
      </c>
    </row>
    <row r="1094" s="4" customFormat="1" ht="35.45" customHeight="1" spans="1:7">
      <c r="A1094" s="21">
        <v>2160219</v>
      </c>
      <c r="B1094" s="23" t="s">
        <v>976</v>
      </c>
      <c r="C1094" s="24">
        <v>0</v>
      </c>
      <c r="D1094" s="24"/>
      <c r="E1094" s="24"/>
      <c r="F1094" s="20" t="str">
        <f t="shared" si="34"/>
        <v>否</v>
      </c>
      <c r="G1094" s="6" t="str">
        <f t="shared" si="35"/>
        <v>项</v>
      </c>
    </row>
    <row r="1095" s="4" customFormat="1" ht="35.45" customHeight="1" spans="1:7">
      <c r="A1095" s="21">
        <v>2160250</v>
      </c>
      <c r="B1095" s="23" t="s">
        <v>172</v>
      </c>
      <c r="C1095" s="24">
        <v>0</v>
      </c>
      <c r="D1095" s="24"/>
      <c r="E1095" s="24"/>
      <c r="F1095" s="20" t="str">
        <f t="shared" si="34"/>
        <v>否</v>
      </c>
      <c r="G1095" s="6" t="str">
        <f t="shared" si="35"/>
        <v>项</v>
      </c>
    </row>
    <row r="1096" s="3" customFormat="1" ht="35.45" customHeight="1" spans="1:7">
      <c r="A1096" s="21">
        <v>2160299</v>
      </c>
      <c r="B1096" s="23" t="s">
        <v>977</v>
      </c>
      <c r="C1096" s="24">
        <v>0</v>
      </c>
      <c r="D1096" s="24"/>
      <c r="E1096" s="24"/>
      <c r="F1096" s="22" t="str">
        <f t="shared" si="34"/>
        <v>否</v>
      </c>
      <c r="G1096" s="3" t="str">
        <f t="shared" si="35"/>
        <v>项</v>
      </c>
    </row>
    <row r="1097" s="4" customFormat="1" ht="35.45" customHeight="1" spans="1:7">
      <c r="A1097" s="17">
        <v>21606</v>
      </c>
      <c r="B1097" s="18" t="s">
        <v>978</v>
      </c>
      <c r="C1097" s="19">
        <f>SUM(C1098:C1102)</f>
        <v>0</v>
      </c>
      <c r="D1097" s="19">
        <f>SUM(D1098:D1102)</f>
        <v>1919</v>
      </c>
      <c r="E1097" s="19">
        <f>SUM(E1098:E1102)</f>
        <v>1919</v>
      </c>
      <c r="F1097" s="20" t="str">
        <f t="shared" si="34"/>
        <v>否</v>
      </c>
      <c r="G1097" s="6" t="str">
        <f t="shared" si="35"/>
        <v>款</v>
      </c>
    </row>
    <row r="1098" s="4" customFormat="1" ht="35.45" customHeight="1" spans="1:7">
      <c r="A1098" s="21">
        <v>2160601</v>
      </c>
      <c r="B1098" s="23" t="s">
        <v>163</v>
      </c>
      <c r="C1098" s="24">
        <v>0</v>
      </c>
      <c r="D1098" s="24"/>
      <c r="E1098" s="24"/>
      <c r="F1098" s="20" t="str">
        <f t="shared" si="34"/>
        <v>否</v>
      </c>
      <c r="G1098" s="6" t="str">
        <f t="shared" si="35"/>
        <v>项</v>
      </c>
    </row>
    <row r="1099" ht="35.45" customHeight="1" spans="1:7">
      <c r="A1099" s="21">
        <v>2160602</v>
      </c>
      <c r="B1099" s="23" t="s">
        <v>164</v>
      </c>
      <c r="C1099" s="24">
        <v>0</v>
      </c>
      <c r="D1099" s="24"/>
      <c r="E1099" s="24"/>
      <c r="F1099" s="20" t="str">
        <f t="shared" si="34"/>
        <v>否</v>
      </c>
      <c r="G1099" s="6" t="str">
        <f t="shared" si="35"/>
        <v>项</v>
      </c>
    </row>
    <row r="1100" s="3" customFormat="1" ht="35.45" customHeight="1" spans="1:7">
      <c r="A1100" s="21">
        <v>2160603</v>
      </c>
      <c r="B1100" s="23" t="s">
        <v>165</v>
      </c>
      <c r="C1100" s="24">
        <v>0</v>
      </c>
      <c r="D1100" s="24"/>
      <c r="E1100" s="24"/>
      <c r="F1100" s="22" t="str">
        <f t="shared" si="34"/>
        <v>否</v>
      </c>
      <c r="G1100" s="3" t="str">
        <f t="shared" si="35"/>
        <v>项</v>
      </c>
    </row>
    <row r="1101" s="4" customFormat="1" ht="35.45" customHeight="1" spans="1:7">
      <c r="A1101" s="21">
        <v>2160607</v>
      </c>
      <c r="B1101" s="23" t="s">
        <v>979</v>
      </c>
      <c r="C1101" s="24">
        <v>0</v>
      </c>
      <c r="D1101" s="24"/>
      <c r="E1101" s="24"/>
      <c r="F1101" s="20" t="str">
        <f t="shared" si="34"/>
        <v>否</v>
      </c>
      <c r="G1101" s="6" t="str">
        <f t="shared" si="35"/>
        <v>项</v>
      </c>
    </row>
    <row r="1102" s="4" customFormat="1" ht="35.45" customHeight="1" spans="1:7">
      <c r="A1102" s="21">
        <v>2160699</v>
      </c>
      <c r="B1102" s="23" t="s">
        <v>980</v>
      </c>
      <c r="C1102" s="24">
        <v>0</v>
      </c>
      <c r="D1102" s="24">
        <v>1919</v>
      </c>
      <c r="E1102" s="24">
        <v>1919</v>
      </c>
      <c r="F1102" s="20" t="str">
        <f t="shared" si="34"/>
        <v>否</v>
      </c>
      <c r="G1102" s="6" t="str">
        <f t="shared" si="35"/>
        <v>项</v>
      </c>
    </row>
    <row r="1103" s="4" customFormat="1" ht="35.45" customHeight="1" spans="1:7">
      <c r="A1103" s="17">
        <v>21699</v>
      </c>
      <c r="B1103" s="18" t="s">
        <v>981</v>
      </c>
      <c r="C1103" s="19">
        <f>SUM(C1104:C1105)</f>
        <v>0</v>
      </c>
      <c r="D1103" s="19">
        <f>SUM(D1104:D1105)</f>
        <v>0</v>
      </c>
      <c r="E1103" s="19">
        <f>SUM(E1104:E1105)</f>
        <v>0</v>
      </c>
      <c r="F1103" s="20" t="str">
        <f t="shared" si="34"/>
        <v>否</v>
      </c>
      <c r="G1103" s="6" t="str">
        <f t="shared" si="35"/>
        <v>款</v>
      </c>
    </row>
    <row r="1104" s="4" customFormat="1" ht="35.45" customHeight="1" spans="1:7">
      <c r="A1104" s="21">
        <v>2169901</v>
      </c>
      <c r="B1104" s="23" t="s">
        <v>982</v>
      </c>
      <c r="C1104" s="24">
        <v>0</v>
      </c>
      <c r="D1104" s="24"/>
      <c r="E1104" s="24"/>
      <c r="F1104" s="20" t="str">
        <f t="shared" si="34"/>
        <v>否</v>
      </c>
      <c r="G1104" s="6" t="str">
        <f t="shared" si="35"/>
        <v>项</v>
      </c>
    </row>
    <row r="1105" s="4" customFormat="1" ht="35.45" customHeight="1" spans="1:7">
      <c r="A1105" s="21">
        <v>2169999</v>
      </c>
      <c r="B1105" s="23" t="s">
        <v>983</v>
      </c>
      <c r="C1105" s="24">
        <v>0</v>
      </c>
      <c r="D1105" s="24"/>
      <c r="E1105" s="24"/>
      <c r="F1105" s="20" t="str">
        <f t="shared" si="34"/>
        <v>否</v>
      </c>
      <c r="G1105" s="6" t="str">
        <f t="shared" si="35"/>
        <v>项</v>
      </c>
    </row>
    <row r="1106" s="4" customFormat="1" ht="35.45" customHeight="1" spans="1:7">
      <c r="A1106" s="17">
        <v>217</v>
      </c>
      <c r="B1106" s="18" t="s">
        <v>116</v>
      </c>
      <c r="C1106" s="19">
        <f>SUM(C1107,C1114,C1124,C1130,C1133)</f>
        <v>20</v>
      </c>
      <c r="D1106" s="19">
        <f>SUM(D1107,D1114,D1124,D1130,D1133)</f>
        <v>0</v>
      </c>
      <c r="E1106" s="19">
        <f>SUM(E1107,E1114,E1124,E1130,E1133)</f>
        <v>20</v>
      </c>
      <c r="F1106" s="20" t="str">
        <f t="shared" si="34"/>
        <v>是</v>
      </c>
      <c r="G1106" s="6" t="str">
        <f t="shared" si="35"/>
        <v>类</v>
      </c>
    </row>
    <row r="1107" s="3" customFormat="1" ht="35.45" customHeight="1" spans="1:7">
      <c r="A1107" s="17">
        <v>21701</v>
      </c>
      <c r="B1107" s="18" t="s">
        <v>984</v>
      </c>
      <c r="C1107" s="19">
        <f>SUM(C1108:C1113)</f>
        <v>0</v>
      </c>
      <c r="D1107" s="19"/>
      <c r="E1107" s="19"/>
      <c r="F1107" s="22" t="str">
        <f t="shared" si="34"/>
        <v>否</v>
      </c>
      <c r="G1107" s="3" t="str">
        <f t="shared" si="35"/>
        <v>款</v>
      </c>
    </row>
    <row r="1108" s="4" customFormat="1" ht="35.45" customHeight="1" spans="1:7">
      <c r="A1108" s="21">
        <v>2170101</v>
      </c>
      <c r="B1108" s="30" t="s">
        <v>163</v>
      </c>
      <c r="C1108" s="24">
        <v>0</v>
      </c>
      <c r="D1108" s="24"/>
      <c r="E1108" s="24"/>
      <c r="F1108" s="20" t="str">
        <f t="shared" si="34"/>
        <v>否</v>
      </c>
      <c r="G1108" s="6" t="str">
        <f t="shared" si="35"/>
        <v>项</v>
      </c>
    </row>
    <row r="1109" s="4" customFormat="1" ht="35.45" customHeight="1" spans="1:7">
      <c r="A1109" s="21">
        <v>2170102</v>
      </c>
      <c r="B1109" s="23" t="s">
        <v>164</v>
      </c>
      <c r="C1109" s="24">
        <v>0</v>
      </c>
      <c r="D1109" s="24"/>
      <c r="E1109" s="24"/>
      <c r="F1109" s="20" t="str">
        <f t="shared" si="34"/>
        <v>否</v>
      </c>
      <c r="G1109" s="6" t="str">
        <f t="shared" si="35"/>
        <v>项</v>
      </c>
    </row>
    <row r="1110" s="4" customFormat="1" ht="35.45" customHeight="1" spans="1:7">
      <c r="A1110" s="21">
        <v>2170103</v>
      </c>
      <c r="B1110" s="23" t="s">
        <v>165</v>
      </c>
      <c r="C1110" s="24">
        <v>0</v>
      </c>
      <c r="D1110" s="24"/>
      <c r="E1110" s="24"/>
      <c r="F1110" s="20" t="str">
        <f t="shared" si="34"/>
        <v>否</v>
      </c>
      <c r="G1110" s="6" t="str">
        <f t="shared" si="35"/>
        <v>项</v>
      </c>
    </row>
    <row r="1111" s="4" customFormat="1" ht="35.45" customHeight="1" spans="1:7">
      <c r="A1111" s="21">
        <v>2170104</v>
      </c>
      <c r="B1111" s="23" t="s">
        <v>985</v>
      </c>
      <c r="C1111" s="24">
        <v>0</v>
      </c>
      <c r="D1111" s="24"/>
      <c r="E1111" s="24"/>
      <c r="F1111" s="20" t="str">
        <f t="shared" si="34"/>
        <v>否</v>
      </c>
      <c r="G1111" s="6" t="str">
        <f t="shared" si="35"/>
        <v>项</v>
      </c>
    </row>
    <row r="1112" s="4" customFormat="1" ht="35.45" customHeight="1" spans="1:7">
      <c r="A1112" s="21">
        <v>2170150</v>
      </c>
      <c r="B1112" s="23" t="s">
        <v>172</v>
      </c>
      <c r="C1112" s="24">
        <v>0</v>
      </c>
      <c r="D1112" s="24"/>
      <c r="E1112" s="24"/>
      <c r="F1112" s="20" t="str">
        <f t="shared" si="34"/>
        <v>否</v>
      </c>
      <c r="G1112" s="6" t="str">
        <f t="shared" si="35"/>
        <v>项</v>
      </c>
    </row>
    <row r="1113" s="4" customFormat="1" ht="35.45" customHeight="1" spans="1:7">
      <c r="A1113" s="21">
        <v>2170199</v>
      </c>
      <c r="B1113" s="23" t="s">
        <v>986</v>
      </c>
      <c r="C1113" s="24">
        <v>0</v>
      </c>
      <c r="D1113" s="24"/>
      <c r="E1113" s="24"/>
      <c r="F1113" s="20" t="str">
        <f t="shared" si="34"/>
        <v>否</v>
      </c>
      <c r="G1113" s="6" t="str">
        <f t="shared" si="35"/>
        <v>项</v>
      </c>
    </row>
    <row r="1114" s="4" customFormat="1" ht="35.45" customHeight="1" spans="1:7">
      <c r="A1114" s="17">
        <v>21702</v>
      </c>
      <c r="B1114" s="18" t="s">
        <v>987</v>
      </c>
      <c r="C1114" s="19">
        <f>SUM(C1115:C1123)</f>
        <v>20</v>
      </c>
      <c r="D1114" s="19">
        <f>SUM(D1115:D1123)</f>
        <v>0</v>
      </c>
      <c r="E1114" s="19">
        <f>SUM(E1115:E1123)</f>
        <v>20</v>
      </c>
      <c r="F1114" s="20" t="str">
        <f t="shared" si="34"/>
        <v>是</v>
      </c>
      <c r="G1114" s="6" t="str">
        <f t="shared" si="35"/>
        <v>款</v>
      </c>
    </row>
    <row r="1115" s="4" customFormat="1" ht="35.45" customHeight="1" spans="1:7">
      <c r="A1115" s="21">
        <v>2170201</v>
      </c>
      <c r="B1115" s="23" t="s">
        <v>988</v>
      </c>
      <c r="C1115" s="24">
        <v>0</v>
      </c>
      <c r="D1115" s="24"/>
      <c r="E1115" s="24"/>
      <c r="F1115" s="20" t="str">
        <f t="shared" si="34"/>
        <v>否</v>
      </c>
      <c r="G1115" s="6" t="str">
        <f t="shared" si="35"/>
        <v>项</v>
      </c>
    </row>
    <row r="1116" s="4" customFormat="1" ht="35.45" customHeight="1" spans="1:7">
      <c r="A1116" s="21">
        <v>2170202</v>
      </c>
      <c r="B1116" s="23" t="s">
        <v>989</v>
      </c>
      <c r="C1116" s="24">
        <v>0</v>
      </c>
      <c r="D1116" s="24"/>
      <c r="E1116" s="24"/>
      <c r="F1116" s="20" t="str">
        <f t="shared" si="34"/>
        <v>否</v>
      </c>
      <c r="G1116" s="6" t="str">
        <f t="shared" si="35"/>
        <v>项</v>
      </c>
    </row>
    <row r="1117" s="3" customFormat="1" ht="35.45" customHeight="1" spans="1:7">
      <c r="A1117" s="21">
        <v>2170203</v>
      </c>
      <c r="B1117" s="23" t="s">
        <v>990</v>
      </c>
      <c r="C1117" s="24">
        <v>0</v>
      </c>
      <c r="D1117" s="24"/>
      <c r="E1117" s="24"/>
      <c r="F1117" s="22" t="str">
        <f t="shared" si="34"/>
        <v>否</v>
      </c>
      <c r="G1117" s="3" t="str">
        <f t="shared" si="35"/>
        <v>项</v>
      </c>
    </row>
    <row r="1118" s="4" customFormat="1" ht="35.45" customHeight="1" spans="1:7">
      <c r="A1118" s="21">
        <v>2170204</v>
      </c>
      <c r="B1118" s="23" t="s">
        <v>991</v>
      </c>
      <c r="C1118" s="24">
        <v>0</v>
      </c>
      <c r="D1118" s="24"/>
      <c r="E1118" s="24"/>
      <c r="F1118" s="20" t="str">
        <f t="shared" si="34"/>
        <v>否</v>
      </c>
      <c r="G1118" s="6" t="str">
        <f t="shared" si="35"/>
        <v>项</v>
      </c>
    </row>
    <row r="1119" s="4" customFormat="1" ht="35.45" customHeight="1" spans="1:7">
      <c r="A1119" s="21">
        <v>2170205</v>
      </c>
      <c r="B1119" s="23" t="s">
        <v>992</v>
      </c>
      <c r="C1119" s="24">
        <v>0</v>
      </c>
      <c r="D1119" s="24"/>
      <c r="E1119" s="24"/>
      <c r="F1119" s="20" t="str">
        <f t="shared" si="34"/>
        <v>否</v>
      </c>
      <c r="G1119" s="6" t="str">
        <f t="shared" si="35"/>
        <v>项</v>
      </c>
    </row>
    <row r="1120" s="4" customFormat="1" ht="35.45" customHeight="1" spans="1:7">
      <c r="A1120" s="21">
        <v>2170206</v>
      </c>
      <c r="B1120" s="23" t="s">
        <v>993</v>
      </c>
      <c r="C1120" s="24">
        <v>0</v>
      </c>
      <c r="D1120" s="24"/>
      <c r="E1120" s="24"/>
      <c r="F1120" s="20" t="str">
        <f t="shared" si="34"/>
        <v>否</v>
      </c>
      <c r="G1120" s="6" t="str">
        <f t="shared" si="35"/>
        <v>项</v>
      </c>
    </row>
    <row r="1121" s="4" customFormat="1" ht="35.45" customHeight="1" spans="1:7">
      <c r="A1121" s="21">
        <v>2170207</v>
      </c>
      <c r="B1121" s="23" t="s">
        <v>994</v>
      </c>
      <c r="C1121" s="24">
        <v>0</v>
      </c>
      <c r="D1121" s="24"/>
      <c r="E1121" s="24"/>
      <c r="F1121" s="20" t="str">
        <f t="shared" si="34"/>
        <v>否</v>
      </c>
      <c r="G1121" s="6" t="str">
        <f t="shared" si="35"/>
        <v>项</v>
      </c>
    </row>
    <row r="1122" s="4" customFormat="1" ht="35.45" customHeight="1" spans="1:7">
      <c r="A1122" s="21">
        <v>2170208</v>
      </c>
      <c r="B1122" s="23" t="s">
        <v>995</v>
      </c>
      <c r="C1122" s="24">
        <v>0</v>
      </c>
      <c r="D1122" s="24"/>
      <c r="E1122" s="24"/>
      <c r="F1122" s="20" t="str">
        <f t="shared" si="34"/>
        <v>否</v>
      </c>
      <c r="G1122" s="6" t="str">
        <f t="shared" si="35"/>
        <v>项</v>
      </c>
    </row>
    <row r="1123" s="3" customFormat="1" ht="35.45" customHeight="1" spans="1:7">
      <c r="A1123" s="21">
        <v>2170299</v>
      </c>
      <c r="B1123" s="23" t="s">
        <v>996</v>
      </c>
      <c r="C1123" s="24">
        <v>20</v>
      </c>
      <c r="D1123" s="24"/>
      <c r="E1123" s="24">
        <v>20</v>
      </c>
      <c r="F1123" s="22" t="str">
        <f t="shared" si="34"/>
        <v>是</v>
      </c>
      <c r="G1123" s="3" t="str">
        <f t="shared" si="35"/>
        <v>项</v>
      </c>
    </row>
    <row r="1124" s="4" customFormat="1" ht="35.45" customHeight="1" spans="1:7">
      <c r="A1124" s="17">
        <v>21703</v>
      </c>
      <c r="B1124" s="18" t="s">
        <v>997</v>
      </c>
      <c r="C1124" s="19">
        <f>SUM(C1125:C1129)</f>
        <v>0</v>
      </c>
      <c r="D1124" s="19"/>
      <c r="E1124" s="19"/>
      <c r="F1124" s="20" t="str">
        <f t="shared" si="34"/>
        <v>否</v>
      </c>
      <c r="G1124" s="6" t="str">
        <f t="shared" si="35"/>
        <v>款</v>
      </c>
    </row>
    <row r="1125" s="4" customFormat="1" ht="35.45" customHeight="1" spans="1:7">
      <c r="A1125" s="21">
        <v>2170301</v>
      </c>
      <c r="B1125" s="23" t="s">
        <v>998</v>
      </c>
      <c r="C1125" s="24">
        <v>0</v>
      </c>
      <c r="D1125" s="24"/>
      <c r="E1125" s="24"/>
      <c r="F1125" s="20" t="str">
        <f t="shared" si="34"/>
        <v>否</v>
      </c>
      <c r="G1125" s="6" t="str">
        <f t="shared" si="35"/>
        <v>项</v>
      </c>
    </row>
    <row r="1126" ht="35.45" customHeight="1" spans="1:7">
      <c r="A1126" s="21">
        <v>2170302</v>
      </c>
      <c r="B1126" s="23" t="s">
        <v>999</v>
      </c>
      <c r="C1126" s="24">
        <v>0</v>
      </c>
      <c r="D1126" s="24"/>
      <c r="E1126" s="24"/>
      <c r="F1126" s="20" t="str">
        <f t="shared" si="34"/>
        <v>否</v>
      </c>
      <c r="G1126" s="6" t="str">
        <f t="shared" si="35"/>
        <v>项</v>
      </c>
    </row>
    <row r="1127" s="5" customFormat="1" ht="35.45" customHeight="1" spans="1:7">
      <c r="A1127" s="21">
        <v>2170303</v>
      </c>
      <c r="B1127" s="23" t="s">
        <v>1000</v>
      </c>
      <c r="C1127" s="24">
        <v>0</v>
      </c>
      <c r="D1127" s="24"/>
      <c r="E1127" s="24"/>
      <c r="F1127" s="22" t="str">
        <f t="shared" si="34"/>
        <v>否</v>
      </c>
      <c r="G1127" s="3" t="str">
        <f t="shared" si="35"/>
        <v>项</v>
      </c>
    </row>
    <row r="1128" s="5" customFormat="1" ht="35.45" customHeight="1" spans="1:7">
      <c r="A1128" s="21">
        <v>2170304</v>
      </c>
      <c r="B1128" s="23" t="s">
        <v>1001</v>
      </c>
      <c r="C1128" s="24">
        <v>0</v>
      </c>
      <c r="D1128" s="24"/>
      <c r="E1128" s="24"/>
      <c r="F1128" s="22" t="str">
        <f t="shared" si="34"/>
        <v>否</v>
      </c>
      <c r="G1128" s="3" t="str">
        <f t="shared" si="35"/>
        <v>项</v>
      </c>
    </row>
    <row r="1129" s="5" customFormat="1" ht="35.45" customHeight="1" spans="1:7">
      <c r="A1129" s="21">
        <v>2170399</v>
      </c>
      <c r="B1129" s="23" t="s">
        <v>1002</v>
      </c>
      <c r="C1129" s="24">
        <v>0</v>
      </c>
      <c r="D1129" s="24"/>
      <c r="E1129" s="24"/>
      <c r="F1129" s="22" t="str">
        <f t="shared" si="34"/>
        <v>否</v>
      </c>
      <c r="G1129" s="3" t="str">
        <f t="shared" si="35"/>
        <v>项</v>
      </c>
    </row>
    <row r="1130" s="5" customFormat="1" ht="35.45" customHeight="1" spans="1:7">
      <c r="A1130" s="17">
        <v>21704</v>
      </c>
      <c r="B1130" s="18" t="s">
        <v>1003</v>
      </c>
      <c r="C1130" s="19">
        <f>SUM(C1131:C1132)</f>
        <v>0</v>
      </c>
      <c r="D1130" s="19"/>
      <c r="E1130" s="19"/>
      <c r="F1130" s="22" t="str">
        <f t="shared" si="34"/>
        <v>否</v>
      </c>
      <c r="G1130" s="3" t="str">
        <f t="shared" si="35"/>
        <v>款</v>
      </c>
    </row>
    <row r="1131" s="5" customFormat="1" ht="35.45" customHeight="1" spans="1:7">
      <c r="A1131" s="21">
        <v>2170401</v>
      </c>
      <c r="B1131" s="23" t="s">
        <v>1004</v>
      </c>
      <c r="C1131" s="24">
        <v>0</v>
      </c>
      <c r="D1131" s="24"/>
      <c r="E1131" s="24"/>
      <c r="F1131" s="22" t="str">
        <f t="shared" si="34"/>
        <v>否</v>
      </c>
      <c r="G1131" s="3" t="str">
        <f t="shared" si="35"/>
        <v>项</v>
      </c>
    </row>
    <row r="1132" s="5" customFormat="1" ht="35.45" customHeight="1" spans="1:7">
      <c r="A1132" s="21">
        <v>2170499</v>
      </c>
      <c r="B1132" s="23" t="s">
        <v>1005</v>
      </c>
      <c r="C1132" s="24">
        <v>0</v>
      </c>
      <c r="D1132" s="24"/>
      <c r="E1132" s="24"/>
      <c r="F1132" s="22" t="str">
        <f t="shared" si="34"/>
        <v>否</v>
      </c>
      <c r="G1132" s="3" t="str">
        <f t="shared" si="35"/>
        <v>项</v>
      </c>
    </row>
    <row r="1133" s="5" customFormat="1" ht="35.45" customHeight="1" spans="1:7">
      <c r="A1133" s="17">
        <v>21799</v>
      </c>
      <c r="B1133" s="18" t="s">
        <v>1006</v>
      </c>
      <c r="C1133" s="19">
        <f>SUM(C1134:C1135)</f>
        <v>0</v>
      </c>
      <c r="D1133" s="19"/>
      <c r="E1133" s="19"/>
      <c r="F1133" s="22" t="str">
        <f t="shared" si="34"/>
        <v>否</v>
      </c>
      <c r="G1133" s="3" t="str">
        <f t="shared" si="35"/>
        <v>款</v>
      </c>
    </row>
    <row r="1134" s="5" customFormat="1" ht="35.45" customHeight="1" spans="1:7">
      <c r="A1134" s="21">
        <v>2179902</v>
      </c>
      <c r="B1134" s="23" t="s">
        <v>1007</v>
      </c>
      <c r="C1134" s="24">
        <v>0</v>
      </c>
      <c r="D1134" s="24"/>
      <c r="E1134" s="24"/>
      <c r="F1134" s="22" t="str">
        <f t="shared" si="34"/>
        <v>否</v>
      </c>
      <c r="G1134" s="3" t="str">
        <f t="shared" si="35"/>
        <v>项</v>
      </c>
    </row>
    <row r="1135" s="3" customFormat="1" ht="35.45" customHeight="1" spans="1:7">
      <c r="A1135" s="21">
        <v>2179999</v>
      </c>
      <c r="B1135" s="23" t="s">
        <v>1008</v>
      </c>
      <c r="C1135" s="24">
        <v>0</v>
      </c>
      <c r="D1135" s="24"/>
      <c r="E1135" s="24"/>
      <c r="F1135" s="22" t="str">
        <f t="shared" si="34"/>
        <v>否</v>
      </c>
      <c r="G1135" s="3" t="str">
        <f t="shared" si="35"/>
        <v>项</v>
      </c>
    </row>
    <row r="1136" ht="35.45" customHeight="1" spans="1:7">
      <c r="A1136" s="17">
        <v>219</v>
      </c>
      <c r="B1136" s="18" t="s">
        <v>118</v>
      </c>
      <c r="C1136" s="19">
        <f>SUM(C1137:C1145)</f>
        <v>0</v>
      </c>
      <c r="D1136" s="19"/>
      <c r="E1136" s="19"/>
      <c r="F1136" s="20" t="str">
        <f t="shared" si="34"/>
        <v>是</v>
      </c>
      <c r="G1136" s="6" t="str">
        <f t="shared" si="35"/>
        <v>类</v>
      </c>
    </row>
    <row r="1137" s="3" customFormat="1" ht="35.45" customHeight="1" spans="1:7">
      <c r="A1137" s="21">
        <v>21901</v>
      </c>
      <c r="B1137" s="23" t="s">
        <v>1009</v>
      </c>
      <c r="C1137" s="24">
        <v>0</v>
      </c>
      <c r="D1137" s="24"/>
      <c r="E1137" s="24"/>
      <c r="F1137" s="22" t="str">
        <f t="shared" si="34"/>
        <v>否</v>
      </c>
      <c r="G1137" s="3" t="str">
        <f t="shared" si="35"/>
        <v>款</v>
      </c>
    </row>
    <row r="1138" s="4" customFormat="1" ht="35.45" customHeight="1" spans="1:7">
      <c r="A1138" s="21">
        <v>21902</v>
      </c>
      <c r="B1138" s="23" t="s">
        <v>1010</v>
      </c>
      <c r="C1138" s="24">
        <v>0</v>
      </c>
      <c r="D1138" s="24"/>
      <c r="E1138" s="24"/>
      <c r="F1138" s="20" t="str">
        <f t="shared" si="34"/>
        <v>否</v>
      </c>
      <c r="G1138" s="6" t="str">
        <f t="shared" si="35"/>
        <v>款</v>
      </c>
    </row>
    <row r="1139" s="4" customFormat="1" ht="35.45" customHeight="1" spans="1:7">
      <c r="A1139" s="21">
        <v>21903</v>
      </c>
      <c r="B1139" s="23" t="s">
        <v>1011</v>
      </c>
      <c r="C1139" s="24">
        <v>0</v>
      </c>
      <c r="D1139" s="24"/>
      <c r="E1139" s="24"/>
      <c r="F1139" s="20" t="str">
        <f t="shared" si="34"/>
        <v>否</v>
      </c>
      <c r="G1139" s="6" t="str">
        <f t="shared" si="35"/>
        <v>款</v>
      </c>
    </row>
    <row r="1140" s="4" customFormat="1" ht="35.45" customHeight="1" spans="1:7">
      <c r="A1140" s="21">
        <v>21904</v>
      </c>
      <c r="B1140" s="23" t="s">
        <v>1012</v>
      </c>
      <c r="C1140" s="24">
        <v>0</v>
      </c>
      <c r="D1140" s="24"/>
      <c r="E1140" s="24"/>
      <c r="F1140" s="20" t="str">
        <f t="shared" si="34"/>
        <v>否</v>
      </c>
      <c r="G1140" s="6" t="str">
        <f t="shared" si="35"/>
        <v>款</v>
      </c>
    </row>
    <row r="1141" s="4" customFormat="1" ht="35.45" customHeight="1" spans="1:7">
      <c r="A1141" s="21">
        <v>21905</v>
      </c>
      <c r="B1141" s="23" t="s">
        <v>1013</v>
      </c>
      <c r="C1141" s="24">
        <v>0</v>
      </c>
      <c r="D1141" s="24"/>
      <c r="E1141" s="24"/>
      <c r="F1141" s="20" t="str">
        <f t="shared" si="34"/>
        <v>否</v>
      </c>
      <c r="G1141" s="6" t="str">
        <f t="shared" si="35"/>
        <v>款</v>
      </c>
    </row>
    <row r="1142" s="4" customFormat="1" ht="35.45" customHeight="1" spans="1:7">
      <c r="A1142" s="21">
        <v>21906</v>
      </c>
      <c r="B1142" s="23" t="s">
        <v>779</v>
      </c>
      <c r="C1142" s="24">
        <v>0</v>
      </c>
      <c r="D1142" s="24"/>
      <c r="E1142" s="24"/>
      <c r="F1142" s="20" t="str">
        <f t="shared" si="34"/>
        <v>否</v>
      </c>
      <c r="G1142" s="6" t="str">
        <f t="shared" si="35"/>
        <v>款</v>
      </c>
    </row>
    <row r="1143" s="4" customFormat="1" ht="35.45" customHeight="1" spans="1:7">
      <c r="A1143" s="21">
        <v>21907</v>
      </c>
      <c r="B1143" s="23" t="s">
        <v>1014</v>
      </c>
      <c r="C1143" s="24">
        <v>0</v>
      </c>
      <c r="D1143" s="24"/>
      <c r="E1143" s="24"/>
      <c r="F1143" s="20" t="str">
        <f t="shared" si="34"/>
        <v>否</v>
      </c>
      <c r="G1143" s="6" t="str">
        <f t="shared" si="35"/>
        <v>款</v>
      </c>
    </row>
    <row r="1144" s="4" customFormat="1" ht="35.45" customHeight="1" spans="1:7">
      <c r="A1144" s="21">
        <v>21908</v>
      </c>
      <c r="B1144" s="23" t="s">
        <v>1015</v>
      </c>
      <c r="C1144" s="24">
        <v>0</v>
      </c>
      <c r="D1144" s="24"/>
      <c r="E1144" s="24"/>
      <c r="F1144" s="20" t="str">
        <f t="shared" si="34"/>
        <v>否</v>
      </c>
      <c r="G1144" s="6" t="str">
        <f t="shared" si="35"/>
        <v>款</v>
      </c>
    </row>
    <row r="1145" s="4" customFormat="1" ht="35.45" customHeight="1" spans="1:7">
      <c r="A1145" s="21">
        <v>21999</v>
      </c>
      <c r="B1145" s="23" t="s">
        <v>1016</v>
      </c>
      <c r="C1145" s="24">
        <v>0</v>
      </c>
      <c r="D1145" s="24"/>
      <c r="E1145" s="24"/>
      <c r="F1145" s="20" t="str">
        <f t="shared" si="34"/>
        <v>否</v>
      </c>
      <c r="G1145" s="6" t="str">
        <f t="shared" si="35"/>
        <v>款</v>
      </c>
    </row>
    <row r="1146" s="4" customFormat="1" ht="35.45" customHeight="1" spans="1:7">
      <c r="A1146" s="17">
        <v>220</v>
      </c>
      <c r="B1146" s="18" t="s">
        <v>120</v>
      </c>
      <c r="C1146" s="19">
        <f>SUM(C1147,C1174,C1189)</f>
        <v>0</v>
      </c>
      <c r="D1146" s="19"/>
      <c r="E1146" s="19"/>
      <c r="F1146" s="20" t="str">
        <f t="shared" si="34"/>
        <v>是</v>
      </c>
      <c r="G1146" s="6" t="str">
        <f t="shared" si="35"/>
        <v>类</v>
      </c>
    </row>
    <row r="1147" s="4" customFormat="1" ht="35.45" customHeight="1" spans="1:7">
      <c r="A1147" s="17">
        <v>22001</v>
      </c>
      <c r="B1147" s="18" t="s">
        <v>1017</v>
      </c>
      <c r="C1147" s="19">
        <f>SUM(C1148:C1173)</f>
        <v>0</v>
      </c>
      <c r="D1147" s="19"/>
      <c r="E1147" s="19"/>
      <c r="F1147" s="20" t="str">
        <f t="shared" si="34"/>
        <v>否</v>
      </c>
      <c r="G1147" s="6" t="str">
        <f t="shared" si="35"/>
        <v>款</v>
      </c>
    </row>
    <row r="1148" s="4" customFormat="1" ht="35.45" customHeight="1" spans="1:7">
      <c r="A1148" s="21">
        <v>2200101</v>
      </c>
      <c r="B1148" s="23" t="s">
        <v>163</v>
      </c>
      <c r="C1148" s="24">
        <v>0</v>
      </c>
      <c r="D1148" s="24"/>
      <c r="E1148" s="24"/>
      <c r="F1148" s="20" t="str">
        <f t="shared" si="34"/>
        <v>否</v>
      </c>
      <c r="G1148" s="6" t="str">
        <f t="shared" si="35"/>
        <v>项</v>
      </c>
    </row>
    <row r="1149" s="4" customFormat="1" ht="35.45" customHeight="1" spans="1:7">
      <c r="A1149" s="21">
        <v>2200102</v>
      </c>
      <c r="B1149" s="23" t="s">
        <v>164</v>
      </c>
      <c r="C1149" s="24">
        <v>0</v>
      </c>
      <c r="D1149" s="24"/>
      <c r="E1149" s="24"/>
      <c r="F1149" s="20" t="str">
        <f t="shared" si="34"/>
        <v>否</v>
      </c>
      <c r="G1149" s="6" t="str">
        <f t="shared" si="35"/>
        <v>项</v>
      </c>
    </row>
    <row r="1150" s="4" customFormat="1" ht="35.45" customHeight="1" spans="1:7">
      <c r="A1150" s="21">
        <v>2200103</v>
      </c>
      <c r="B1150" s="23" t="s">
        <v>165</v>
      </c>
      <c r="C1150" s="24">
        <v>0</v>
      </c>
      <c r="D1150" s="24"/>
      <c r="E1150" s="24"/>
      <c r="F1150" s="20" t="str">
        <f t="shared" si="34"/>
        <v>否</v>
      </c>
      <c r="G1150" s="6" t="str">
        <f t="shared" si="35"/>
        <v>项</v>
      </c>
    </row>
    <row r="1151" s="4" customFormat="1" ht="35.45" customHeight="1" spans="1:7">
      <c r="A1151" s="21">
        <v>2200104</v>
      </c>
      <c r="B1151" s="23" t="s">
        <v>1018</v>
      </c>
      <c r="C1151" s="24">
        <v>0</v>
      </c>
      <c r="D1151" s="24"/>
      <c r="E1151" s="24"/>
      <c r="F1151" s="20" t="str">
        <f t="shared" si="34"/>
        <v>否</v>
      </c>
      <c r="G1151" s="6" t="str">
        <f t="shared" si="35"/>
        <v>项</v>
      </c>
    </row>
    <row r="1152" s="4" customFormat="1" ht="35.45" customHeight="1" spans="1:7">
      <c r="A1152" s="21">
        <v>2200106</v>
      </c>
      <c r="B1152" s="23" t="s">
        <v>1019</v>
      </c>
      <c r="C1152" s="24">
        <v>0</v>
      </c>
      <c r="D1152" s="24"/>
      <c r="E1152" s="24"/>
      <c r="F1152" s="20" t="str">
        <f t="shared" si="34"/>
        <v>否</v>
      </c>
      <c r="G1152" s="6" t="str">
        <f t="shared" si="35"/>
        <v>项</v>
      </c>
    </row>
    <row r="1153" s="4" customFormat="1" ht="35.45" customHeight="1" spans="1:7">
      <c r="A1153" s="21">
        <v>2200107</v>
      </c>
      <c r="B1153" s="23" t="s">
        <v>1020</v>
      </c>
      <c r="C1153" s="24">
        <v>0</v>
      </c>
      <c r="D1153" s="24"/>
      <c r="E1153" s="24"/>
      <c r="F1153" s="20" t="str">
        <f t="shared" si="34"/>
        <v>否</v>
      </c>
      <c r="G1153" s="6" t="str">
        <f t="shared" si="35"/>
        <v>项</v>
      </c>
    </row>
    <row r="1154" s="4" customFormat="1" ht="35.45" customHeight="1" spans="1:7">
      <c r="A1154" s="21">
        <v>2200108</v>
      </c>
      <c r="B1154" s="23" t="s">
        <v>1021</v>
      </c>
      <c r="C1154" s="24">
        <v>0</v>
      </c>
      <c r="D1154" s="24"/>
      <c r="E1154" s="24"/>
      <c r="F1154" s="20" t="str">
        <f t="shared" si="34"/>
        <v>否</v>
      </c>
      <c r="G1154" s="6" t="str">
        <f t="shared" si="35"/>
        <v>项</v>
      </c>
    </row>
    <row r="1155" s="4" customFormat="1" ht="35.45" customHeight="1" spans="1:7">
      <c r="A1155" s="21">
        <v>2200109</v>
      </c>
      <c r="B1155" s="23" t="s">
        <v>1022</v>
      </c>
      <c r="C1155" s="24">
        <v>0</v>
      </c>
      <c r="D1155" s="24"/>
      <c r="E1155" s="24"/>
      <c r="F1155" s="20" t="str">
        <f t="shared" si="34"/>
        <v>否</v>
      </c>
      <c r="G1155" s="6" t="str">
        <f t="shared" si="35"/>
        <v>项</v>
      </c>
    </row>
    <row r="1156" s="4" customFormat="1" ht="35.45" customHeight="1" spans="1:7">
      <c r="A1156" s="21">
        <v>2200112</v>
      </c>
      <c r="B1156" s="23" t="s">
        <v>1023</v>
      </c>
      <c r="C1156" s="24">
        <v>0</v>
      </c>
      <c r="D1156" s="24"/>
      <c r="E1156" s="24"/>
      <c r="F1156" s="20" t="str">
        <f t="shared" ref="F1156:F1219" si="36">IF(LEN(A1156)=3,"是",IF(B1156&lt;&gt;"",IF(SUM(C1156:C1156)&lt;&gt;0,"是","否"),"是"))</f>
        <v>否</v>
      </c>
      <c r="G1156" s="6" t="str">
        <f t="shared" ref="G1156:G1219" si="37">IF(LEN(A1156)=3,"类",IF(LEN(A1156)=5,"款","项"))</f>
        <v>项</v>
      </c>
    </row>
    <row r="1157" s="4" customFormat="1" ht="35.45" customHeight="1" spans="1:7">
      <c r="A1157" s="21">
        <v>2200113</v>
      </c>
      <c r="B1157" s="23" t="s">
        <v>1024</v>
      </c>
      <c r="C1157" s="24">
        <v>0</v>
      </c>
      <c r="D1157" s="24"/>
      <c r="E1157" s="24"/>
      <c r="F1157" s="20" t="str">
        <f t="shared" si="36"/>
        <v>否</v>
      </c>
      <c r="G1157" s="6" t="str">
        <f t="shared" si="37"/>
        <v>项</v>
      </c>
    </row>
    <row r="1158" s="4" customFormat="1" ht="35.45" customHeight="1" spans="1:7">
      <c r="A1158" s="21">
        <v>2200114</v>
      </c>
      <c r="B1158" s="23" t="s">
        <v>1025</v>
      </c>
      <c r="C1158" s="24">
        <v>0</v>
      </c>
      <c r="D1158" s="24"/>
      <c r="E1158" s="24"/>
      <c r="F1158" s="20" t="str">
        <f t="shared" si="36"/>
        <v>否</v>
      </c>
      <c r="G1158" s="6" t="str">
        <f t="shared" si="37"/>
        <v>项</v>
      </c>
    </row>
    <row r="1159" s="4" customFormat="1" ht="35.45" customHeight="1" spans="1:7">
      <c r="A1159" s="21">
        <v>2200115</v>
      </c>
      <c r="B1159" s="23" t="s">
        <v>1026</v>
      </c>
      <c r="C1159" s="24">
        <v>0</v>
      </c>
      <c r="D1159" s="24"/>
      <c r="E1159" s="24"/>
      <c r="F1159" s="20" t="str">
        <f t="shared" si="36"/>
        <v>否</v>
      </c>
      <c r="G1159" s="6" t="str">
        <f t="shared" si="37"/>
        <v>项</v>
      </c>
    </row>
    <row r="1160" s="4" customFormat="1" ht="35.45" customHeight="1" spans="1:7">
      <c r="A1160" s="21">
        <v>2200116</v>
      </c>
      <c r="B1160" s="23" t="s">
        <v>1027</v>
      </c>
      <c r="C1160" s="24">
        <v>0</v>
      </c>
      <c r="D1160" s="24"/>
      <c r="E1160" s="24"/>
      <c r="F1160" s="20" t="str">
        <f t="shared" si="36"/>
        <v>否</v>
      </c>
      <c r="G1160" s="6" t="str">
        <f t="shared" si="37"/>
        <v>项</v>
      </c>
    </row>
    <row r="1161" s="4" customFormat="1" ht="35.45" customHeight="1" spans="1:7">
      <c r="A1161" s="21">
        <v>2200119</v>
      </c>
      <c r="B1161" s="23" t="s">
        <v>1028</v>
      </c>
      <c r="C1161" s="24">
        <v>0</v>
      </c>
      <c r="D1161" s="24"/>
      <c r="E1161" s="24"/>
      <c r="F1161" s="20" t="str">
        <f t="shared" si="36"/>
        <v>否</v>
      </c>
      <c r="G1161" s="6" t="str">
        <f t="shared" si="37"/>
        <v>项</v>
      </c>
    </row>
    <row r="1162" s="4" customFormat="1" ht="35.45" customHeight="1" spans="1:7">
      <c r="A1162" s="21">
        <v>2200120</v>
      </c>
      <c r="B1162" s="23" t="s">
        <v>1029</v>
      </c>
      <c r="C1162" s="24">
        <v>0</v>
      </c>
      <c r="D1162" s="24"/>
      <c r="E1162" s="24"/>
      <c r="F1162" s="20" t="str">
        <f t="shared" si="36"/>
        <v>否</v>
      </c>
      <c r="G1162" s="6" t="str">
        <f t="shared" si="37"/>
        <v>项</v>
      </c>
    </row>
    <row r="1163" s="4" customFormat="1" ht="35.45" customHeight="1" spans="1:7">
      <c r="A1163" s="21">
        <v>2200121</v>
      </c>
      <c r="B1163" s="23" t="s">
        <v>1030</v>
      </c>
      <c r="C1163" s="24">
        <v>0</v>
      </c>
      <c r="D1163" s="24"/>
      <c r="E1163" s="24"/>
      <c r="F1163" s="20" t="str">
        <f t="shared" si="36"/>
        <v>否</v>
      </c>
      <c r="G1163" s="6" t="str">
        <f t="shared" si="37"/>
        <v>项</v>
      </c>
    </row>
    <row r="1164" s="3" customFormat="1" ht="35.45" customHeight="1" spans="1:7">
      <c r="A1164" s="21">
        <v>2200122</v>
      </c>
      <c r="B1164" s="23" t="s">
        <v>1031</v>
      </c>
      <c r="C1164" s="24">
        <v>0</v>
      </c>
      <c r="D1164" s="24"/>
      <c r="E1164" s="24"/>
      <c r="F1164" s="22" t="str">
        <f t="shared" si="36"/>
        <v>否</v>
      </c>
      <c r="G1164" s="3" t="str">
        <f t="shared" si="37"/>
        <v>项</v>
      </c>
    </row>
    <row r="1165" s="4" customFormat="1" ht="35.45" customHeight="1" spans="1:7">
      <c r="A1165" s="21">
        <v>2200123</v>
      </c>
      <c r="B1165" s="23" t="s">
        <v>1032</v>
      </c>
      <c r="C1165" s="24">
        <v>0</v>
      </c>
      <c r="D1165" s="24"/>
      <c r="E1165" s="24"/>
      <c r="F1165" s="20" t="str">
        <f t="shared" si="36"/>
        <v>否</v>
      </c>
      <c r="G1165" s="6" t="str">
        <f t="shared" si="37"/>
        <v>项</v>
      </c>
    </row>
    <row r="1166" s="4" customFormat="1" ht="35.45" customHeight="1" spans="1:7">
      <c r="A1166" s="21">
        <v>2200124</v>
      </c>
      <c r="B1166" s="23" t="s">
        <v>1033</v>
      </c>
      <c r="C1166" s="24">
        <v>0</v>
      </c>
      <c r="D1166" s="24"/>
      <c r="E1166" s="24"/>
      <c r="F1166" s="20" t="str">
        <f t="shared" si="36"/>
        <v>否</v>
      </c>
      <c r="G1166" s="6" t="str">
        <f t="shared" si="37"/>
        <v>项</v>
      </c>
    </row>
    <row r="1167" s="4" customFormat="1" ht="35.45" customHeight="1" spans="1:7">
      <c r="A1167" s="21">
        <v>2200125</v>
      </c>
      <c r="B1167" s="23" t="s">
        <v>1034</v>
      </c>
      <c r="C1167" s="24">
        <v>0</v>
      </c>
      <c r="D1167" s="24"/>
      <c r="E1167" s="24"/>
      <c r="F1167" s="20" t="str">
        <f t="shared" si="36"/>
        <v>否</v>
      </c>
      <c r="G1167" s="6" t="str">
        <f t="shared" si="37"/>
        <v>项</v>
      </c>
    </row>
    <row r="1168" s="4" customFormat="1" ht="35.45" customHeight="1" spans="1:7">
      <c r="A1168" s="21">
        <v>2200126</v>
      </c>
      <c r="B1168" s="23" t="s">
        <v>1035</v>
      </c>
      <c r="C1168" s="24">
        <v>0</v>
      </c>
      <c r="D1168" s="24"/>
      <c r="E1168" s="24"/>
      <c r="F1168" s="20" t="str">
        <f t="shared" si="36"/>
        <v>否</v>
      </c>
      <c r="G1168" s="6" t="str">
        <f t="shared" si="37"/>
        <v>项</v>
      </c>
    </row>
    <row r="1169" s="4" customFormat="1" ht="35.45" customHeight="1" spans="1:7">
      <c r="A1169" s="21">
        <v>2200127</v>
      </c>
      <c r="B1169" s="23" t="s">
        <v>1036</v>
      </c>
      <c r="C1169" s="24">
        <v>0</v>
      </c>
      <c r="D1169" s="24"/>
      <c r="E1169" s="24"/>
      <c r="F1169" s="20" t="str">
        <f t="shared" si="36"/>
        <v>否</v>
      </c>
      <c r="G1169" s="6" t="str">
        <f t="shared" si="37"/>
        <v>项</v>
      </c>
    </row>
    <row r="1170" s="4" customFormat="1" ht="35.45" customHeight="1" spans="1:7">
      <c r="A1170" s="21">
        <v>2200128</v>
      </c>
      <c r="B1170" s="23" t="s">
        <v>1037</v>
      </c>
      <c r="C1170" s="24">
        <v>0</v>
      </c>
      <c r="D1170" s="24"/>
      <c r="E1170" s="24"/>
      <c r="F1170" s="20" t="str">
        <f t="shared" si="36"/>
        <v>否</v>
      </c>
      <c r="G1170" s="6" t="str">
        <f t="shared" si="37"/>
        <v>项</v>
      </c>
    </row>
    <row r="1171" s="4" customFormat="1" ht="35.45" customHeight="1" spans="1:7">
      <c r="A1171" s="21">
        <v>2200129</v>
      </c>
      <c r="B1171" s="23" t="s">
        <v>1038</v>
      </c>
      <c r="C1171" s="24">
        <v>0</v>
      </c>
      <c r="D1171" s="24"/>
      <c r="E1171" s="24"/>
      <c r="F1171" s="20" t="str">
        <f t="shared" si="36"/>
        <v>否</v>
      </c>
      <c r="G1171" s="6" t="str">
        <f t="shared" si="37"/>
        <v>项</v>
      </c>
    </row>
    <row r="1172" s="4" customFormat="1" ht="35.45" customHeight="1" spans="1:7">
      <c r="A1172" s="21">
        <v>2200150</v>
      </c>
      <c r="B1172" s="23" t="s">
        <v>172</v>
      </c>
      <c r="C1172" s="24">
        <v>0</v>
      </c>
      <c r="D1172" s="24"/>
      <c r="E1172" s="24"/>
      <c r="F1172" s="20" t="str">
        <f t="shared" si="36"/>
        <v>否</v>
      </c>
      <c r="G1172" s="6" t="str">
        <f t="shared" si="37"/>
        <v>项</v>
      </c>
    </row>
    <row r="1173" s="4" customFormat="1" ht="35.45" customHeight="1" spans="1:7">
      <c r="A1173" s="21">
        <v>2200199</v>
      </c>
      <c r="B1173" s="23" t="s">
        <v>1039</v>
      </c>
      <c r="C1173" s="24">
        <v>0</v>
      </c>
      <c r="D1173" s="24"/>
      <c r="E1173" s="24"/>
      <c r="F1173" s="20" t="str">
        <f t="shared" si="36"/>
        <v>否</v>
      </c>
      <c r="G1173" s="6" t="str">
        <f t="shared" si="37"/>
        <v>项</v>
      </c>
    </row>
    <row r="1174" s="4" customFormat="1" ht="35.45" customHeight="1" spans="1:7">
      <c r="A1174" s="21">
        <v>22005</v>
      </c>
      <c r="B1174" s="18" t="s">
        <v>1040</v>
      </c>
      <c r="C1174" s="19">
        <f>SUM(C1175:C1188)</f>
        <v>0</v>
      </c>
      <c r="D1174" s="19"/>
      <c r="E1174" s="19"/>
      <c r="F1174" s="20" t="str">
        <f t="shared" si="36"/>
        <v>否</v>
      </c>
      <c r="G1174" s="6" t="str">
        <f t="shared" si="37"/>
        <v>款</v>
      </c>
    </row>
    <row r="1175" s="4" customFormat="1" ht="35.45" customHeight="1" spans="1:7">
      <c r="A1175" s="21">
        <v>2200501</v>
      </c>
      <c r="B1175" s="23" t="s">
        <v>163</v>
      </c>
      <c r="C1175" s="24">
        <v>0</v>
      </c>
      <c r="D1175" s="24"/>
      <c r="E1175" s="24"/>
      <c r="F1175" s="20" t="str">
        <f t="shared" si="36"/>
        <v>否</v>
      </c>
      <c r="G1175" s="6" t="str">
        <f t="shared" si="37"/>
        <v>项</v>
      </c>
    </row>
    <row r="1176" s="4" customFormat="1" ht="35.45" customHeight="1" spans="1:7">
      <c r="A1176" s="21">
        <v>2200502</v>
      </c>
      <c r="B1176" s="23" t="s">
        <v>164</v>
      </c>
      <c r="C1176" s="24">
        <v>0</v>
      </c>
      <c r="D1176" s="24"/>
      <c r="E1176" s="24"/>
      <c r="F1176" s="20" t="str">
        <f t="shared" si="36"/>
        <v>否</v>
      </c>
      <c r="G1176" s="6" t="str">
        <f t="shared" si="37"/>
        <v>项</v>
      </c>
    </row>
    <row r="1177" s="4" customFormat="1" ht="35.45" customHeight="1" spans="1:7">
      <c r="A1177" s="21">
        <v>2200503</v>
      </c>
      <c r="B1177" s="23" t="s">
        <v>165</v>
      </c>
      <c r="C1177" s="24">
        <v>0</v>
      </c>
      <c r="D1177" s="24"/>
      <c r="E1177" s="24"/>
      <c r="F1177" s="20" t="str">
        <f t="shared" si="36"/>
        <v>否</v>
      </c>
      <c r="G1177" s="6" t="str">
        <f t="shared" si="37"/>
        <v>项</v>
      </c>
    </row>
    <row r="1178" s="4" customFormat="1" ht="35.45" customHeight="1" spans="1:7">
      <c r="A1178" s="21">
        <v>2200504</v>
      </c>
      <c r="B1178" s="23" t="s">
        <v>1041</v>
      </c>
      <c r="C1178" s="24">
        <v>0</v>
      </c>
      <c r="D1178" s="24"/>
      <c r="E1178" s="24"/>
      <c r="F1178" s="20" t="str">
        <f t="shared" si="36"/>
        <v>否</v>
      </c>
      <c r="G1178" s="6" t="str">
        <f t="shared" si="37"/>
        <v>项</v>
      </c>
    </row>
    <row r="1179" s="3" customFormat="1" ht="35.45" customHeight="1" spans="1:7">
      <c r="A1179" s="21">
        <v>2200506</v>
      </c>
      <c r="B1179" s="23" t="s">
        <v>1042</v>
      </c>
      <c r="C1179" s="24">
        <v>0</v>
      </c>
      <c r="D1179" s="24"/>
      <c r="E1179" s="24"/>
      <c r="F1179" s="22" t="str">
        <f t="shared" si="36"/>
        <v>否</v>
      </c>
      <c r="G1179" s="3" t="str">
        <f t="shared" si="37"/>
        <v>项</v>
      </c>
    </row>
    <row r="1180" s="4" customFormat="1" ht="35.45" customHeight="1" spans="1:7">
      <c r="A1180" s="21">
        <v>2200507</v>
      </c>
      <c r="B1180" s="23" t="s">
        <v>1043</v>
      </c>
      <c r="C1180" s="24">
        <v>0</v>
      </c>
      <c r="D1180" s="24"/>
      <c r="E1180" s="24"/>
      <c r="F1180" s="20" t="str">
        <f t="shared" si="36"/>
        <v>否</v>
      </c>
      <c r="G1180" s="6" t="str">
        <f t="shared" si="37"/>
        <v>项</v>
      </c>
    </row>
    <row r="1181" ht="35.45" customHeight="1" spans="1:7">
      <c r="A1181" s="21">
        <v>2200508</v>
      </c>
      <c r="B1181" s="23" t="s">
        <v>1044</v>
      </c>
      <c r="C1181" s="24">
        <v>0</v>
      </c>
      <c r="D1181" s="24"/>
      <c r="E1181" s="24"/>
      <c r="F1181" s="20" t="str">
        <f t="shared" si="36"/>
        <v>否</v>
      </c>
      <c r="G1181" s="6" t="str">
        <f t="shared" si="37"/>
        <v>项</v>
      </c>
    </row>
    <row r="1182" s="3" customFormat="1" ht="35.45" customHeight="1" spans="1:7">
      <c r="A1182" s="21">
        <v>2200509</v>
      </c>
      <c r="B1182" s="23" t="s">
        <v>1045</v>
      </c>
      <c r="C1182" s="24">
        <v>0</v>
      </c>
      <c r="D1182" s="24"/>
      <c r="E1182" s="24"/>
      <c r="F1182" s="22" t="str">
        <f t="shared" si="36"/>
        <v>否</v>
      </c>
      <c r="G1182" s="3" t="str">
        <f t="shared" si="37"/>
        <v>项</v>
      </c>
    </row>
    <row r="1183" s="4" customFormat="1" ht="35.45" customHeight="1" spans="1:7">
      <c r="A1183" s="21">
        <v>2200510</v>
      </c>
      <c r="B1183" s="23" t="s">
        <v>1046</v>
      </c>
      <c r="C1183" s="24">
        <v>0</v>
      </c>
      <c r="D1183" s="24"/>
      <c r="E1183" s="24"/>
      <c r="F1183" s="20" t="str">
        <f t="shared" si="36"/>
        <v>否</v>
      </c>
      <c r="G1183" s="6" t="str">
        <f t="shared" si="37"/>
        <v>项</v>
      </c>
    </row>
    <row r="1184" s="4" customFormat="1" ht="35.45" customHeight="1" spans="1:7">
      <c r="A1184" s="21">
        <v>2200511</v>
      </c>
      <c r="B1184" s="23" t="s">
        <v>1047</v>
      </c>
      <c r="C1184" s="24">
        <v>0</v>
      </c>
      <c r="D1184" s="24"/>
      <c r="E1184" s="24"/>
      <c r="F1184" s="20" t="str">
        <f t="shared" si="36"/>
        <v>否</v>
      </c>
      <c r="G1184" s="6" t="str">
        <f t="shared" si="37"/>
        <v>项</v>
      </c>
    </row>
    <row r="1185" s="4" customFormat="1" ht="35.45" customHeight="1" spans="1:7">
      <c r="A1185" s="21">
        <v>2200512</v>
      </c>
      <c r="B1185" s="23" t="s">
        <v>1048</v>
      </c>
      <c r="C1185" s="24">
        <v>0</v>
      </c>
      <c r="D1185" s="24"/>
      <c r="E1185" s="24"/>
      <c r="F1185" s="20" t="str">
        <f t="shared" si="36"/>
        <v>否</v>
      </c>
      <c r="G1185" s="6" t="str">
        <f t="shared" si="37"/>
        <v>项</v>
      </c>
    </row>
    <row r="1186" s="4" customFormat="1" ht="35.45" customHeight="1" spans="1:7">
      <c r="A1186" s="21">
        <v>2200513</v>
      </c>
      <c r="B1186" s="23" t="s">
        <v>1049</v>
      </c>
      <c r="C1186" s="24">
        <v>0</v>
      </c>
      <c r="D1186" s="24"/>
      <c r="E1186" s="24"/>
      <c r="F1186" s="20" t="str">
        <f t="shared" si="36"/>
        <v>否</v>
      </c>
      <c r="G1186" s="6" t="str">
        <f t="shared" si="37"/>
        <v>项</v>
      </c>
    </row>
    <row r="1187" s="4" customFormat="1" ht="35.45" customHeight="1" spans="1:7">
      <c r="A1187" s="21">
        <v>2200514</v>
      </c>
      <c r="B1187" s="23" t="s">
        <v>1050</v>
      </c>
      <c r="C1187" s="24">
        <v>0</v>
      </c>
      <c r="D1187" s="24"/>
      <c r="E1187" s="24"/>
      <c r="F1187" s="20" t="str">
        <f t="shared" si="36"/>
        <v>否</v>
      </c>
      <c r="G1187" s="6" t="str">
        <f t="shared" si="37"/>
        <v>项</v>
      </c>
    </row>
    <row r="1188" s="4" customFormat="1" ht="35.45" customHeight="1" spans="1:7">
      <c r="A1188" s="21">
        <v>2200599</v>
      </c>
      <c r="B1188" s="23" t="s">
        <v>1051</v>
      </c>
      <c r="C1188" s="24">
        <v>0</v>
      </c>
      <c r="D1188" s="24"/>
      <c r="E1188" s="24"/>
      <c r="F1188" s="20" t="str">
        <f t="shared" si="36"/>
        <v>否</v>
      </c>
      <c r="G1188" s="6" t="str">
        <f t="shared" si="37"/>
        <v>项</v>
      </c>
    </row>
    <row r="1189" s="4" customFormat="1" ht="35.45" customHeight="1" spans="1:7">
      <c r="A1189" s="21">
        <v>22099</v>
      </c>
      <c r="B1189" s="18" t="s">
        <v>1052</v>
      </c>
      <c r="C1189" s="19">
        <f>SUM(C1190)</f>
        <v>0</v>
      </c>
      <c r="D1189" s="19"/>
      <c r="E1189" s="19"/>
      <c r="F1189" s="20" t="str">
        <f t="shared" si="36"/>
        <v>否</v>
      </c>
      <c r="G1189" s="6" t="str">
        <f t="shared" si="37"/>
        <v>款</v>
      </c>
    </row>
    <row r="1190" s="4" customFormat="1" ht="35.45" customHeight="1" spans="1:7">
      <c r="A1190" s="21">
        <v>2209999</v>
      </c>
      <c r="B1190" s="23" t="s">
        <v>1053</v>
      </c>
      <c r="C1190" s="24">
        <v>0</v>
      </c>
      <c r="D1190" s="24"/>
      <c r="E1190" s="24"/>
      <c r="F1190" s="20" t="str">
        <f t="shared" si="36"/>
        <v>否</v>
      </c>
      <c r="G1190" s="6" t="str">
        <f t="shared" si="37"/>
        <v>项</v>
      </c>
    </row>
    <row r="1191" s="4" customFormat="1" ht="35.45" customHeight="1" spans="1:7">
      <c r="A1191" s="17">
        <v>221</v>
      </c>
      <c r="B1191" s="18" t="s">
        <v>122</v>
      </c>
      <c r="C1191" s="19">
        <f>SUM(C1192,C1203,C1207)</f>
        <v>52</v>
      </c>
      <c r="D1191" s="19">
        <f>SUM(D1192,D1203,D1207)</f>
        <v>2</v>
      </c>
      <c r="E1191" s="19">
        <f>SUM(E1192,E1203,E1207)</f>
        <v>54</v>
      </c>
      <c r="F1191" s="20" t="str">
        <f t="shared" si="36"/>
        <v>是</v>
      </c>
      <c r="G1191" s="6" t="str">
        <f t="shared" si="37"/>
        <v>类</v>
      </c>
    </row>
    <row r="1192" s="4" customFormat="1" ht="35.45" customHeight="1" spans="1:7">
      <c r="A1192" s="17">
        <v>22101</v>
      </c>
      <c r="B1192" s="18" t="s">
        <v>1054</v>
      </c>
      <c r="C1192" s="19">
        <f>SUM(C1193:C1202)</f>
        <v>0</v>
      </c>
      <c r="D1192" s="19"/>
      <c r="E1192" s="19"/>
      <c r="F1192" s="20" t="str">
        <f t="shared" si="36"/>
        <v>否</v>
      </c>
      <c r="G1192" s="6" t="str">
        <f t="shared" si="37"/>
        <v>款</v>
      </c>
    </row>
    <row r="1193" s="3" customFormat="1" ht="35.45" customHeight="1" spans="1:7">
      <c r="A1193" s="21">
        <v>2210101</v>
      </c>
      <c r="B1193" s="23" t="s">
        <v>1055</v>
      </c>
      <c r="C1193" s="24">
        <v>0</v>
      </c>
      <c r="D1193" s="24"/>
      <c r="E1193" s="24"/>
      <c r="F1193" s="22" t="str">
        <f t="shared" si="36"/>
        <v>否</v>
      </c>
      <c r="G1193" s="3" t="str">
        <f t="shared" si="37"/>
        <v>项</v>
      </c>
    </row>
    <row r="1194" s="4" customFormat="1" ht="35.45" customHeight="1" spans="1:7">
      <c r="A1194" s="21">
        <v>2210102</v>
      </c>
      <c r="B1194" s="23" t="s">
        <v>1056</v>
      </c>
      <c r="C1194" s="24">
        <v>0</v>
      </c>
      <c r="D1194" s="24"/>
      <c r="E1194" s="24"/>
      <c r="F1194" s="20" t="str">
        <f t="shared" si="36"/>
        <v>否</v>
      </c>
      <c r="G1194" s="6" t="str">
        <f t="shared" si="37"/>
        <v>项</v>
      </c>
    </row>
    <row r="1195" s="4" customFormat="1" ht="35.45" customHeight="1" spans="1:7">
      <c r="A1195" s="21">
        <v>2210103</v>
      </c>
      <c r="B1195" s="23" t="s">
        <v>1057</v>
      </c>
      <c r="C1195" s="24">
        <v>0</v>
      </c>
      <c r="D1195" s="24"/>
      <c r="E1195" s="24"/>
      <c r="F1195" s="20" t="str">
        <f t="shared" si="36"/>
        <v>否</v>
      </c>
      <c r="G1195" s="6" t="str">
        <f t="shared" si="37"/>
        <v>项</v>
      </c>
    </row>
    <row r="1196" s="4" customFormat="1" ht="35.45" customHeight="1" spans="1:7">
      <c r="A1196" s="21">
        <v>2210104</v>
      </c>
      <c r="B1196" s="23" t="s">
        <v>1058</v>
      </c>
      <c r="C1196" s="24">
        <v>0</v>
      </c>
      <c r="D1196" s="24"/>
      <c r="E1196" s="24"/>
      <c r="F1196" s="20" t="str">
        <f t="shared" si="36"/>
        <v>否</v>
      </c>
      <c r="G1196" s="6" t="str">
        <f t="shared" si="37"/>
        <v>项</v>
      </c>
    </row>
    <row r="1197" s="3" customFormat="1" ht="35.45" customHeight="1" spans="1:7">
      <c r="A1197" s="21">
        <v>2210105</v>
      </c>
      <c r="B1197" s="23" t="s">
        <v>1059</v>
      </c>
      <c r="C1197" s="24">
        <v>0</v>
      </c>
      <c r="D1197" s="24"/>
      <c r="E1197" s="24"/>
      <c r="F1197" s="22" t="str">
        <f t="shared" si="36"/>
        <v>否</v>
      </c>
      <c r="G1197" s="3" t="str">
        <f t="shared" si="37"/>
        <v>项</v>
      </c>
    </row>
    <row r="1198" s="4" customFormat="1" ht="35.45" customHeight="1" spans="1:7">
      <c r="A1198" s="21">
        <v>2210106</v>
      </c>
      <c r="B1198" s="23" t="s">
        <v>1060</v>
      </c>
      <c r="C1198" s="24">
        <v>0</v>
      </c>
      <c r="D1198" s="24"/>
      <c r="E1198" s="24"/>
      <c r="F1198" s="20" t="str">
        <f t="shared" si="36"/>
        <v>否</v>
      </c>
      <c r="G1198" s="6" t="str">
        <f t="shared" si="37"/>
        <v>项</v>
      </c>
    </row>
    <row r="1199" s="4" customFormat="1" ht="35.45" customHeight="1" spans="1:7">
      <c r="A1199" s="21">
        <v>2210107</v>
      </c>
      <c r="B1199" s="23" t="s">
        <v>1061</v>
      </c>
      <c r="C1199" s="24">
        <v>0</v>
      </c>
      <c r="D1199" s="24"/>
      <c r="E1199" s="24"/>
      <c r="F1199" s="20" t="str">
        <f t="shared" si="36"/>
        <v>否</v>
      </c>
      <c r="G1199" s="6" t="str">
        <f t="shared" si="37"/>
        <v>项</v>
      </c>
    </row>
    <row r="1200" s="4" customFormat="1" ht="35.45" customHeight="1" spans="1:7">
      <c r="A1200" s="21">
        <v>2210108</v>
      </c>
      <c r="B1200" s="23" t="s">
        <v>1062</v>
      </c>
      <c r="C1200" s="24">
        <v>0</v>
      </c>
      <c r="D1200" s="24"/>
      <c r="E1200" s="24"/>
      <c r="F1200" s="20" t="str">
        <f t="shared" si="36"/>
        <v>否</v>
      </c>
      <c r="G1200" s="6" t="str">
        <f t="shared" si="37"/>
        <v>项</v>
      </c>
    </row>
    <row r="1201" ht="35.45" customHeight="1" spans="1:7">
      <c r="A1201" s="21">
        <v>2210109</v>
      </c>
      <c r="B1201" s="23" t="s">
        <v>1063</v>
      </c>
      <c r="C1201" s="24">
        <v>0</v>
      </c>
      <c r="D1201" s="24"/>
      <c r="E1201" s="24"/>
      <c r="F1201" s="20" t="str">
        <f t="shared" si="36"/>
        <v>否</v>
      </c>
      <c r="G1201" s="6" t="str">
        <f t="shared" si="37"/>
        <v>项</v>
      </c>
    </row>
    <row r="1202" s="3" customFormat="1" ht="35.45" customHeight="1" spans="1:7">
      <c r="A1202" s="21">
        <v>2210199</v>
      </c>
      <c r="B1202" s="23" t="s">
        <v>1064</v>
      </c>
      <c r="C1202" s="24">
        <v>0</v>
      </c>
      <c r="D1202" s="24"/>
      <c r="E1202" s="24"/>
      <c r="F1202" s="22" t="str">
        <f t="shared" si="36"/>
        <v>否</v>
      </c>
      <c r="G1202" s="3" t="str">
        <f t="shared" si="37"/>
        <v>项</v>
      </c>
    </row>
    <row r="1203" s="4" customFormat="1" ht="35.45" customHeight="1" spans="1:7">
      <c r="A1203" s="17">
        <v>22102</v>
      </c>
      <c r="B1203" s="18" t="s">
        <v>1065</v>
      </c>
      <c r="C1203" s="19">
        <f>SUM(C1204:C1206)</f>
        <v>52</v>
      </c>
      <c r="D1203" s="19">
        <f>SUM(D1204:D1206)</f>
        <v>2</v>
      </c>
      <c r="E1203" s="19">
        <f>SUM(E1204:E1206)</f>
        <v>54</v>
      </c>
      <c r="F1203" s="20" t="str">
        <f t="shared" si="36"/>
        <v>是</v>
      </c>
      <c r="G1203" s="6" t="str">
        <f t="shared" si="37"/>
        <v>款</v>
      </c>
    </row>
    <row r="1204" s="4" customFormat="1" ht="35.45" customHeight="1" spans="1:7">
      <c r="A1204" s="21">
        <v>2210201</v>
      </c>
      <c r="B1204" s="23" t="s">
        <v>1066</v>
      </c>
      <c r="C1204" s="24">
        <v>52</v>
      </c>
      <c r="D1204" s="24">
        <v>2</v>
      </c>
      <c r="E1204" s="24">
        <v>54</v>
      </c>
      <c r="F1204" s="20" t="str">
        <f t="shared" si="36"/>
        <v>是</v>
      </c>
      <c r="G1204" s="6" t="str">
        <f t="shared" si="37"/>
        <v>项</v>
      </c>
    </row>
    <row r="1205" s="4" customFormat="1" ht="35.45" customHeight="1" spans="1:7">
      <c r="A1205" s="21">
        <v>2210202</v>
      </c>
      <c r="B1205" s="23" t="s">
        <v>1067</v>
      </c>
      <c r="C1205" s="24">
        <v>0</v>
      </c>
      <c r="D1205" s="24"/>
      <c r="E1205" s="24"/>
      <c r="F1205" s="20" t="str">
        <f t="shared" si="36"/>
        <v>否</v>
      </c>
      <c r="G1205" s="6" t="str">
        <f t="shared" si="37"/>
        <v>项</v>
      </c>
    </row>
    <row r="1206" s="4" customFormat="1" ht="35.45" customHeight="1" spans="1:7">
      <c r="A1206" s="21">
        <v>2210203</v>
      </c>
      <c r="B1206" s="23" t="s">
        <v>1068</v>
      </c>
      <c r="C1206" s="24">
        <v>0</v>
      </c>
      <c r="D1206" s="24"/>
      <c r="E1206" s="24"/>
      <c r="F1206" s="20" t="str">
        <f t="shared" si="36"/>
        <v>否</v>
      </c>
      <c r="G1206" s="6" t="str">
        <f t="shared" si="37"/>
        <v>项</v>
      </c>
    </row>
    <row r="1207" s="4" customFormat="1" ht="35.45" customHeight="1" spans="1:7">
      <c r="A1207" s="17">
        <v>22103</v>
      </c>
      <c r="B1207" s="18" t="s">
        <v>1069</v>
      </c>
      <c r="C1207" s="19">
        <f>SUM(C1208:C1210)</f>
        <v>0</v>
      </c>
      <c r="D1207" s="19"/>
      <c r="E1207" s="19"/>
      <c r="F1207" s="20" t="str">
        <f t="shared" si="36"/>
        <v>否</v>
      </c>
      <c r="G1207" s="6" t="str">
        <f t="shared" si="37"/>
        <v>款</v>
      </c>
    </row>
    <row r="1208" s="4" customFormat="1" ht="35.45" customHeight="1" spans="1:7">
      <c r="A1208" s="21">
        <v>2210301</v>
      </c>
      <c r="B1208" s="23" t="s">
        <v>1070</v>
      </c>
      <c r="C1208" s="24">
        <v>0</v>
      </c>
      <c r="D1208" s="24"/>
      <c r="E1208" s="24"/>
      <c r="F1208" s="20" t="str">
        <f t="shared" si="36"/>
        <v>否</v>
      </c>
      <c r="G1208" s="6" t="str">
        <f t="shared" si="37"/>
        <v>项</v>
      </c>
    </row>
    <row r="1209" s="4" customFormat="1" ht="35.45" customHeight="1" spans="1:7">
      <c r="A1209" s="21">
        <v>2210302</v>
      </c>
      <c r="B1209" s="23" t="s">
        <v>1071</v>
      </c>
      <c r="C1209" s="24">
        <v>0</v>
      </c>
      <c r="D1209" s="24"/>
      <c r="E1209" s="24"/>
      <c r="F1209" s="20" t="str">
        <f t="shared" si="36"/>
        <v>否</v>
      </c>
      <c r="G1209" s="6" t="str">
        <f t="shared" si="37"/>
        <v>项</v>
      </c>
    </row>
    <row r="1210" s="4" customFormat="1" ht="35.45" customHeight="1" spans="1:7">
      <c r="A1210" s="21">
        <v>2210399</v>
      </c>
      <c r="B1210" s="23" t="s">
        <v>1072</v>
      </c>
      <c r="C1210" s="24">
        <v>0</v>
      </c>
      <c r="D1210" s="24"/>
      <c r="E1210" s="24"/>
      <c r="F1210" s="20" t="str">
        <f t="shared" si="36"/>
        <v>否</v>
      </c>
      <c r="G1210" s="6" t="str">
        <f t="shared" si="37"/>
        <v>项</v>
      </c>
    </row>
    <row r="1211" s="4" customFormat="1" ht="35.45" customHeight="1" spans="1:7">
      <c r="A1211" s="17">
        <v>222</v>
      </c>
      <c r="B1211" s="18" t="s">
        <v>124</v>
      </c>
      <c r="C1211" s="19">
        <f>SUM(C1212,C1230,C1244,C1250,C1256,)</f>
        <v>0</v>
      </c>
      <c r="D1211" s="19"/>
      <c r="E1211" s="19"/>
      <c r="F1211" s="20" t="str">
        <f t="shared" si="36"/>
        <v>是</v>
      </c>
      <c r="G1211" s="6" t="str">
        <f t="shared" si="37"/>
        <v>类</v>
      </c>
    </row>
    <row r="1212" s="4" customFormat="1" ht="35.45" customHeight="1" spans="1:7">
      <c r="A1212" s="17">
        <v>22201</v>
      </c>
      <c r="B1212" s="18" t="s">
        <v>1073</v>
      </c>
      <c r="C1212" s="19">
        <f>SUM(C1213:C1229)</f>
        <v>0</v>
      </c>
      <c r="D1212" s="19"/>
      <c r="E1212" s="19"/>
      <c r="F1212" s="20" t="str">
        <f t="shared" si="36"/>
        <v>否</v>
      </c>
      <c r="G1212" s="6" t="str">
        <f t="shared" si="37"/>
        <v>款</v>
      </c>
    </row>
    <row r="1213" s="4" customFormat="1" ht="35.45" customHeight="1" spans="1:7">
      <c r="A1213" s="21">
        <v>2220101</v>
      </c>
      <c r="B1213" s="23" t="s">
        <v>163</v>
      </c>
      <c r="C1213" s="24">
        <v>0</v>
      </c>
      <c r="D1213" s="24"/>
      <c r="E1213" s="24"/>
      <c r="F1213" s="20" t="str">
        <f t="shared" si="36"/>
        <v>否</v>
      </c>
      <c r="G1213" s="6" t="str">
        <f t="shared" si="37"/>
        <v>项</v>
      </c>
    </row>
    <row r="1214" s="4" customFormat="1" ht="35.45" customHeight="1" spans="1:7">
      <c r="A1214" s="21">
        <v>2220102</v>
      </c>
      <c r="B1214" s="23" t="s">
        <v>164</v>
      </c>
      <c r="C1214" s="24">
        <v>0</v>
      </c>
      <c r="D1214" s="24"/>
      <c r="E1214" s="24"/>
      <c r="F1214" s="20" t="str">
        <f t="shared" si="36"/>
        <v>否</v>
      </c>
      <c r="G1214" s="6" t="str">
        <f t="shared" si="37"/>
        <v>项</v>
      </c>
    </row>
    <row r="1215" s="4" customFormat="1" ht="35.45" customHeight="1" spans="1:7">
      <c r="A1215" s="21">
        <v>2220103</v>
      </c>
      <c r="B1215" s="23" t="s">
        <v>165</v>
      </c>
      <c r="C1215" s="24">
        <v>0</v>
      </c>
      <c r="D1215" s="24"/>
      <c r="E1215" s="24"/>
      <c r="F1215" s="20" t="str">
        <f t="shared" si="36"/>
        <v>否</v>
      </c>
      <c r="G1215" s="6" t="str">
        <f t="shared" si="37"/>
        <v>项</v>
      </c>
    </row>
    <row r="1216" s="4" customFormat="1" ht="35.45" customHeight="1" spans="1:7">
      <c r="A1216" s="21">
        <v>2220104</v>
      </c>
      <c r="B1216" s="23" t="s">
        <v>1074</v>
      </c>
      <c r="C1216" s="24">
        <v>0</v>
      </c>
      <c r="D1216" s="24"/>
      <c r="E1216" s="24"/>
      <c r="F1216" s="20" t="str">
        <f t="shared" si="36"/>
        <v>否</v>
      </c>
      <c r="G1216" s="6" t="str">
        <f t="shared" si="37"/>
        <v>项</v>
      </c>
    </row>
    <row r="1217" s="4" customFormat="1" ht="35.45" customHeight="1" spans="1:7">
      <c r="A1217" s="21">
        <v>2220105</v>
      </c>
      <c r="B1217" s="23" t="s">
        <v>1075</v>
      </c>
      <c r="C1217" s="24">
        <v>0</v>
      </c>
      <c r="D1217" s="24"/>
      <c r="E1217" s="24"/>
      <c r="F1217" s="20" t="str">
        <f t="shared" si="36"/>
        <v>否</v>
      </c>
      <c r="G1217" s="6" t="str">
        <f t="shared" si="37"/>
        <v>项</v>
      </c>
    </row>
    <row r="1218" s="4" customFormat="1" ht="35.45" customHeight="1" spans="1:7">
      <c r="A1218" s="21">
        <v>2220106</v>
      </c>
      <c r="B1218" s="23" t="s">
        <v>1076</v>
      </c>
      <c r="C1218" s="24">
        <v>0</v>
      </c>
      <c r="D1218" s="24"/>
      <c r="E1218" s="24"/>
      <c r="F1218" s="20" t="str">
        <f t="shared" si="36"/>
        <v>否</v>
      </c>
      <c r="G1218" s="6" t="str">
        <f t="shared" si="37"/>
        <v>项</v>
      </c>
    </row>
    <row r="1219" s="4" customFormat="1" ht="35.45" customHeight="1" spans="1:7">
      <c r="A1219" s="21">
        <v>2220107</v>
      </c>
      <c r="B1219" s="23" t="s">
        <v>1077</v>
      </c>
      <c r="C1219" s="24">
        <v>0</v>
      </c>
      <c r="D1219" s="24"/>
      <c r="E1219" s="24"/>
      <c r="F1219" s="20" t="str">
        <f t="shared" si="36"/>
        <v>否</v>
      </c>
      <c r="G1219" s="6" t="str">
        <f t="shared" si="37"/>
        <v>项</v>
      </c>
    </row>
    <row r="1220" s="3" customFormat="1" ht="35.45" customHeight="1" spans="1:7">
      <c r="A1220" s="21">
        <v>2220112</v>
      </c>
      <c r="B1220" s="23" t="s">
        <v>1078</v>
      </c>
      <c r="C1220" s="24">
        <v>0</v>
      </c>
      <c r="D1220" s="24"/>
      <c r="E1220" s="24"/>
      <c r="F1220" s="22" t="str">
        <f t="shared" ref="F1220:F1283" si="38">IF(LEN(A1220)=3,"是",IF(B1220&lt;&gt;"",IF(SUM(C1220:C1220)&lt;&gt;0,"是","否"),"是"))</f>
        <v>否</v>
      </c>
      <c r="G1220" s="3" t="str">
        <f t="shared" ref="G1220:G1283" si="39">IF(LEN(A1220)=3,"类",IF(LEN(A1220)=5,"款","项"))</f>
        <v>项</v>
      </c>
    </row>
    <row r="1221" s="4" customFormat="1" ht="35.45" customHeight="1" spans="1:7">
      <c r="A1221" s="21">
        <v>2220113</v>
      </c>
      <c r="B1221" s="23" t="s">
        <v>1079</v>
      </c>
      <c r="C1221" s="24">
        <v>0</v>
      </c>
      <c r="D1221" s="24"/>
      <c r="E1221" s="24"/>
      <c r="F1221" s="20" t="str">
        <f t="shared" si="38"/>
        <v>否</v>
      </c>
      <c r="G1221" s="6" t="str">
        <f t="shared" si="39"/>
        <v>项</v>
      </c>
    </row>
    <row r="1222" s="4" customFormat="1" ht="35.45" customHeight="1" spans="1:7">
      <c r="A1222" s="21">
        <v>2220114</v>
      </c>
      <c r="B1222" s="23" t="s">
        <v>1080</v>
      </c>
      <c r="C1222" s="24">
        <v>0</v>
      </c>
      <c r="D1222" s="24"/>
      <c r="E1222" s="24"/>
      <c r="F1222" s="20" t="str">
        <f t="shared" si="38"/>
        <v>否</v>
      </c>
      <c r="G1222" s="6" t="str">
        <f t="shared" si="39"/>
        <v>项</v>
      </c>
    </row>
    <row r="1223" s="4" customFormat="1" ht="35.45" customHeight="1" spans="1:7">
      <c r="A1223" s="21">
        <v>2220115</v>
      </c>
      <c r="B1223" s="23" t="s">
        <v>1081</v>
      </c>
      <c r="C1223" s="24">
        <v>0</v>
      </c>
      <c r="D1223" s="24"/>
      <c r="E1223" s="24"/>
      <c r="F1223" s="20" t="str">
        <f t="shared" si="38"/>
        <v>否</v>
      </c>
      <c r="G1223" s="6" t="str">
        <f t="shared" si="39"/>
        <v>项</v>
      </c>
    </row>
    <row r="1224" s="4" customFormat="1" ht="35.45" customHeight="1" spans="1:7">
      <c r="A1224" s="21">
        <v>2220118</v>
      </c>
      <c r="B1224" s="23" t="s">
        <v>1082</v>
      </c>
      <c r="C1224" s="24">
        <v>0</v>
      </c>
      <c r="D1224" s="24"/>
      <c r="E1224" s="24"/>
      <c r="F1224" s="20" t="str">
        <f t="shared" si="38"/>
        <v>否</v>
      </c>
      <c r="G1224" s="6" t="str">
        <f t="shared" si="39"/>
        <v>项</v>
      </c>
    </row>
    <row r="1225" s="4" customFormat="1" ht="35.45" customHeight="1" spans="1:7">
      <c r="A1225" s="21">
        <v>2220119</v>
      </c>
      <c r="B1225" s="23" t="s">
        <v>1083</v>
      </c>
      <c r="C1225" s="24">
        <v>0</v>
      </c>
      <c r="D1225" s="24"/>
      <c r="E1225" s="24"/>
      <c r="F1225" s="20" t="str">
        <f t="shared" si="38"/>
        <v>否</v>
      </c>
      <c r="G1225" s="6" t="str">
        <f t="shared" si="39"/>
        <v>项</v>
      </c>
    </row>
    <row r="1226" s="4" customFormat="1" ht="35.45" customHeight="1" spans="1:7">
      <c r="A1226" s="21">
        <v>2220120</v>
      </c>
      <c r="B1226" s="23" t="s">
        <v>1084</v>
      </c>
      <c r="C1226" s="24">
        <v>0</v>
      </c>
      <c r="D1226" s="24"/>
      <c r="E1226" s="24"/>
      <c r="F1226" s="20" t="str">
        <f t="shared" si="38"/>
        <v>否</v>
      </c>
      <c r="G1226" s="6" t="str">
        <f t="shared" si="39"/>
        <v>项</v>
      </c>
    </row>
    <row r="1227" s="4" customFormat="1" ht="35.45" customHeight="1" spans="1:7">
      <c r="A1227" s="21">
        <v>2220121</v>
      </c>
      <c r="B1227" s="23" t="s">
        <v>1085</v>
      </c>
      <c r="C1227" s="24">
        <v>0</v>
      </c>
      <c r="D1227" s="24"/>
      <c r="E1227" s="24"/>
      <c r="F1227" s="20" t="str">
        <f t="shared" si="38"/>
        <v>否</v>
      </c>
      <c r="G1227" s="6" t="str">
        <f t="shared" si="39"/>
        <v>项</v>
      </c>
    </row>
    <row r="1228" s="4" customFormat="1" ht="35.45" customHeight="1" spans="1:7">
      <c r="A1228" s="21">
        <v>2220150</v>
      </c>
      <c r="B1228" s="23" t="s">
        <v>172</v>
      </c>
      <c r="C1228" s="24">
        <v>0</v>
      </c>
      <c r="D1228" s="24"/>
      <c r="E1228" s="24"/>
      <c r="F1228" s="20" t="str">
        <f t="shared" si="38"/>
        <v>否</v>
      </c>
      <c r="G1228" s="6" t="str">
        <f t="shared" si="39"/>
        <v>项</v>
      </c>
    </row>
    <row r="1229" s="4" customFormat="1" ht="35.45" customHeight="1" spans="1:7">
      <c r="A1229" s="21">
        <v>2220199</v>
      </c>
      <c r="B1229" s="23" t="s">
        <v>1086</v>
      </c>
      <c r="C1229" s="24">
        <v>0</v>
      </c>
      <c r="D1229" s="24"/>
      <c r="E1229" s="24"/>
      <c r="F1229" s="20" t="str">
        <f t="shared" si="38"/>
        <v>否</v>
      </c>
      <c r="G1229" s="6" t="str">
        <f t="shared" si="39"/>
        <v>项</v>
      </c>
    </row>
    <row r="1230" s="4" customFormat="1" ht="35.45" customHeight="1" spans="1:7">
      <c r="A1230" s="17">
        <v>22202</v>
      </c>
      <c r="B1230" s="18" t="s">
        <v>1087</v>
      </c>
      <c r="C1230" s="19">
        <f>SUM(C1231:C1243)</f>
        <v>0</v>
      </c>
      <c r="D1230" s="19"/>
      <c r="E1230" s="19"/>
      <c r="F1230" s="20" t="str">
        <f t="shared" si="38"/>
        <v>否</v>
      </c>
      <c r="G1230" s="6" t="str">
        <f t="shared" si="39"/>
        <v>款</v>
      </c>
    </row>
    <row r="1231" s="4" customFormat="1" ht="35.45" customHeight="1" spans="1:7">
      <c r="A1231" s="21">
        <v>2220201</v>
      </c>
      <c r="B1231" s="23" t="s">
        <v>163</v>
      </c>
      <c r="C1231" s="24">
        <v>0</v>
      </c>
      <c r="D1231" s="24"/>
      <c r="E1231" s="24"/>
      <c r="F1231" s="20" t="str">
        <f t="shared" si="38"/>
        <v>否</v>
      </c>
      <c r="G1231" s="6" t="str">
        <f t="shared" si="39"/>
        <v>项</v>
      </c>
    </row>
    <row r="1232" s="4" customFormat="1" ht="35.45" customHeight="1" spans="1:7">
      <c r="A1232" s="21">
        <v>2220202</v>
      </c>
      <c r="B1232" s="23" t="s">
        <v>164</v>
      </c>
      <c r="C1232" s="24">
        <v>0</v>
      </c>
      <c r="D1232" s="24"/>
      <c r="E1232" s="24"/>
      <c r="F1232" s="20" t="str">
        <f t="shared" si="38"/>
        <v>否</v>
      </c>
      <c r="G1232" s="6" t="str">
        <f t="shared" si="39"/>
        <v>项</v>
      </c>
    </row>
    <row r="1233" s="4" customFormat="1" ht="35.45" customHeight="1" spans="1:7">
      <c r="A1233" s="21">
        <v>2220203</v>
      </c>
      <c r="B1233" s="23" t="s">
        <v>165</v>
      </c>
      <c r="C1233" s="24">
        <v>0</v>
      </c>
      <c r="D1233" s="24"/>
      <c r="E1233" s="24"/>
      <c r="F1233" s="20" t="str">
        <f t="shared" si="38"/>
        <v>否</v>
      </c>
      <c r="G1233" s="6" t="str">
        <f t="shared" si="39"/>
        <v>项</v>
      </c>
    </row>
    <row r="1234" s="3" customFormat="1" ht="35.45" customHeight="1" spans="1:7">
      <c r="A1234" s="21">
        <v>2220204</v>
      </c>
      <c r="B1234" s="23" t="s">
        <v>1088</v>
      </c>
      <c r="C1234" s="24">
        <v>0</v>
      </c>
      <c r="D1234" s="24"/>
      <c r="E1234" s="24"/>
      <c r="F1234" s="22" t="str">
        <f t="shared" si="38"/>
        <v>否</v>
      </c>
      <c r="G1234" s="3" t="str">
        <f t="shared" si="39"/>
        <v>项</v>
      </c>
    </row>
    <row r="1235" s="4" customFormat="1" ht="35.45" customHeight="1" spans="1:7">
      <c r="A1235" s="21">
        <v>2220205</v>
      </c>
      <c r="B1235" s="23" t="s">
        <v>1089</v>
      </c>
      <c r="C1235" s="24">
        <v>0</v>
      </c>
      <c r="D1235" s="24"/>
      <c r="E1235" s="24"/>
      <c r="F1235" s="20" t="str">
        <f t="shared" si="38"/>
        <v>否</v>
      </c>
      <c r="G1235" s="6" t="str">
        <f t="shared" si="39"/>
        <v>项</v>
      </c>
    </row>
    <row r="1236" s="4" customFormat="1" ht="35.45" customHeight="1" spans="1:7">
      <c r="A1236" s="21">
        <v>2220206</v>
      </c>
      <c r="B1236" s="23" t="s">
        <v>1090</v>
      </c>
      <c r="C1236" s="24">
        <v>0</v>
      </c>
      <c r="D1236" s="24"/>
      <c r="E1236" s="24"/>
      <c r="F1236" s="20" t="str">
        <f t="shared" si="38"/>
        <v>否</v>
      </c>
      <c r="G1236" s="6" t="str">
        <f t="shared" si="39"/>
        <v>项</v>
      </c>
    </row>
    <row r="1237" s="4" customFormat="1" ht="35.45" customHeight="1" spans="1:7">
      <c r="A1237" s="21">
        <v>2220207</v>
      </c>
      <c r="B1237" s="23" t="s">
        <v>1091</v>
      </c>
      <c r="C1237" s="24">
        <v>0</v>
      </c>
      <c r="D1237" s="24"/>
      <c r="E1237" s="24"/>
      <c r="F1237" s="20" t="str">
        <f t="shared" si="38"/>
        <v>否</v>
      </c>
      <c r="G1237" s="6" t="str">
        <f t="shared" si="39"/>
        <v>项</v>
      </c>
    </row>
    <row r="1238" s="4" customFormat="1" ht="35.45" customHeight="1" spans="1:7">
      <c r="A1238" s="21">
        <v>2220209</v>
      </c>
      <c r="B1238" s="23" t="s">
        <v>1092</v>
      </c>
      <c r="C1238" s="24">
        <v>0</v>
      </c>
      <c r="D1238" s="24"/>
      <c r="E1238" s="24"/>
      <c r="F1238" s="20" t="str">
        <f t="shared" si="38"/>
        <v>否</v>
      </c>
      <c r="G1238" s="6" t="str">
        <f t="shared" si="39"/>
        <v>项</v>
      </c>
    </row>
    <row r="1239" s="4" customFormat="1" ht="35.45" customHeight="1" spans="1:7">
      <c r="A1239" s="21">
        <v>2220210</v>
      </c>
      <c r="B1239" s="23" t="s">
        <v>1093</v>
      </c>
      <c r="C1239" s="24">
        <v>0</v>
      </c>
      <c r="D1239" s="24"/>
      <c r="E1239" s="24"/>
      <c r="F1239" s="20" t="str">
        <f t="shared" si="38"/>
        <v>否</v>
      </c>
      <c r="G1239" s="6" t="str">
        <f t="shared" si="39"/>
        <v>项</v>
      </c>
    </row>
    <row r="1240" s="3" customFormat="1" ht="35.45" customHeight="1" spans="1:7">
      <c r="A1240" s="21">
        <v>2220211</v>
      </c>
      <c r="B1240" s="23" t="s">
        <v>1094</v>
      </c>
      <c r="C1240" s="24">
        <v>0</v>
      </c>
      <c r="D1240" s="24"/>
      <c r="E1240" s="24"/>
      <c r="F1240" s="22" t="str">
        <f t="shared" si="38"/>
        <v>否</v>
      </c>
      <c r="G1240" s="3" t="str">
        <f t="shared" si="39"/>
        <v>项</v>
      </c>
    </row>
    <row r="1241" s="4" customFormat="1" ht="35.45" customHeight="1" spans="1:7">
      <c r="A1241" s="21">
        <v>2220212</v>
      </c>
      <c r="B1241" s="23" t="s">
        <v>1095</v>
      </c>
      <c r="C1241" s="24">
        <v>0</v>
      </c>
      <c r="D1241" s="24"/>
      <c r="E1241" s="24"/>
      <c r="F1241" s="20" t="str">
        <f t="shared" si="38"/>
        <v>否</v>
      </c>
      <c r="G1241" s="6" t="str">
        <f t="shared" si="39"/>
        <v>项</v>
      </c>
    </row>
    <row r="1242" s="4" customFormat="1" ht="35.45" customHeight="1" spans="1:7">
      <c r="A1242" s="21">
        <v>2220250</v>
      </c>
      <c r="B1242" s="23" t="s">
        <v>172</v>
      </c>
      <c r="C1242" s="24">
        <v>0</v>
      </c>
      <c r="D1242" s="24"/>
      <c r="E1242" s="24"/>
      <c r="F1242" s="20" t="str">
        <f t="shared" si="38"/>
        <v>否</v>
      </c>
      <c r="G1242" s="6" t="str">
        <f t="shared" si="39"/>
        <v>项</v>
      </c>
    </row>
    <row r="1243" s="4" customFormat="1" ht="35.45" customHeight="1" spans="1:7">
      <c r="A1243" s="21">
        <v>2220299</v>
      </c>
      <c r="B1243" s="23" t="s">
        <v>1096</v>
      </c>
      <c r="C1243" s="24">
        <v>0</v>
      </c>
      <c r="D1243" s="24"/>
      <c r="E1243" s="24"/>
      <c r="F1243" s="20" t="str">
        <f t="shared" si="38"/>
        <v>否</v>
      </c>
      <c r="G1243" s="6" t="str">
        <f t="shared" si="39"/>
        <v>项</v>
      </c>
    </row>
    <row r="1244" s="4" customFormat="1" ht="35.45" customHeight="1" spans="1:7">
      <c r="A1244" s="17">
        <v>22203</v>
      </c>
      <c r="B1244" s="18" t="s">
        <v>1097</v>
      </c>
      <c r="C1244" s="19">
        <f>SUM(C1245:C1249)</f>
        <v>0</v>
      </c>
      <c r="D1244" s="19"/>
      <c r="E1244" s="19"/>
      <c r="F1244" s="20" t="str">
        <f t="shared" si="38"/>
        <v>否</v>
      </c>
      <c r="G1244" s="6" t="str">
        <f t="shared" si="39"/>
        <v>款</v>
      </c>
    </row>
    <row r="1245" s="4" customFormat="1" ht="35.45" customHeight="1" spans="1:7">
      <c r="A1245" s="21">
        <v>2220301</v>
      </c>
      <c r="B1245" s="23" t="s">
        <v>1098</v>
      </c>
      <c r="C1245" s="24">
        <v>0</v>
      </c>
      <c r="D1245" s="24"/>
      <c r="E1245" s="24"/>
      <c r="F1245" s="20" t="str">
        <f t="shared" si="38"/>
        <v>否</v>
      </c>
      <c r="G1245" s="6" t="str">
        <f t="shared" si="39"/>
        <v>项</v>
      </c>
    </row>
    <row r="1246" s="3" customFormat="1" ht="35.45" customHeight="1" spans="1:7">
      <c r="A1246" s="21">
        <v>2220303</v>
      </c>
      <c r="B1246" s="23" t="s">
        <v>1099</v>
      </c>
      <c r="C1246" s="24">
        <v>0</v>
      </c>
      <c r="D1246" s="24"/>
      <c r="E1246" s="24"/>
      <c r="F1246" s="22" t="str">
        <f t="shared" si="38"/>
        <v>否</v>
      </c>
      <c r="G1246" s="3" t="str">
        <f t="shared" si="39"/>
        <v>项</v>
      </c>
    </row>
    <row r="1247" s="4" customFormat="1" ht="35.45" customHeight="1" spans="1:7">
      <c r="A1247" s="21">
        <v>2220304</v>
      </c>
      <c r="B1247" s="23" t="s">
        <v>1100</v>
      </c>
      <c r="C1247" s="24">
        <v>0</v>
      </c>
      <c r="D1247" s="24"/>
      <c r="E1247" s="24"/>
      <c r="F1247" s="20" t="str">
        <f t="shared" si="38"/>
        <v>否</v>
      </c>
      <c r="G1247" s="6" t="str">
        <f t="shared" si="39"/>
        <v>项</v>
      </c>
    </row>
    <row r="1248" s="4" customFormat="1" ht="35.45" customHeight="1" spans="1:7">
      <c r="A1248" s="21">
        <v>2220305</v>
      </c>
      <c r="B1248" s="23" t="s">
        <v>1101</v>
      </c>
      <c r="C1248" s="24">
        <v>0</v>
      </c>
      <c r="D1248" s="24"/>
      <c r="E1248" s="24"/>
      <c r="F1248" s="20" t="str">
        <f t="shared" si="38"/>
        <v>否</v>
      </c>
      <c r="G1248" s="6" t="str">
        <f t="shared" si="39"/>
        <v>项</v>
      </c>
    </row>
    <row r="1249" s="4" customFormat="1" ht="35.45" customHeight="1" spans="1:7">
      <c r="A1249" s="21">
        <v>2220399</v>
      </c>
      <c r="B1249" s="23" t="s">
        <v>1102</v>
      </c>
      <c r="C1249" s="24">
        <v>0</v>
      </c>
      <c r="D1249" s="24"/>
      <c r="E1249" s="24"/>
      <c r="F1249" s="20" t="str">
        <f t="shared" si="38"/>
        <v>否</v>
      </c>
      <c r="G1249" s="6" t="str">
        <f t="shared" si="39"/>
        <v>项</v>
      </c>
    </row>
    <row r="1250" s="4" customFormat="1" ht="35.45" customHeight="1" spans="1:7">
      <c r="A1250" s="17">
        <v>22204</v>
      </c>
      <c r="B1250" s="18" t="s">
        <v>1103</v>
      </c>
      <c r="C1250" s="19">
        <f>SUM(C1251:C1255)</f>
        <v>0</v>
      </c>
      <c r="D1250" s="19"/>
      <c r="E1250" s="19"/>
      <c r="F1250" s="20" t="str">
        <f t="shared" si="38"/>
        <v>否</v>
      </c>
      <c r="G1250" s="6" t="str">
        <f t="shared" si="39"/>
        <v>款</v>
      </c>
    </row>
    <row r="1251" s="4" customFormat="1" ht="35.45" customHeight="1" spans="1:7">
      <c r="A1251" s="21">
        <v>2220401</v>
      </c>
      <c r="B1251" s="23" t="s">
        <v>1104</v>
      </c>
      <c r="C1251" s="24">
        <v>0</v>
      </c>
      <c r="D1251" s="24"/>
      <c r="E1251" s="24"/>
      <c r="F1251" s="20" t="str">
        <f t="shared" si="38"/>
        <v>否</v>
      </c>
      <c r="G1251" s="6" t="str">
        <f t="shared" si="39"/>
        <v>项</v>
      </c>
    </row>
    <row r="1252" s="4" customFormat="1" ht="35.45" customHeight="1" spans="1:7">
      <c r="A1252" s="21">
        <v>2220402</v>
      </c>
      <c r="B1252" s="23" t="s">
        <v>1105</v>
      </c>
      <c r="C1252" s="24">
        <v>0</v>
      </c>
      <c r="D1252" s="24"/>
      <c r="E1252" s="24"/>
      <c r="F1252" s="20" t="str">
        <f t="shared" si="38"/>
        <v>否</v>
      </c>
      <c r="G1252" s="6" t="str">
        <f t="shared" si="39"/>
        <v>项</v>
      </c>
    </row>
    <row r="1253" s="4" customFormat="1" ht="35.45" customHeight="1" spans="1:7">
      <c r="A1253" s="21">
        <v>2220403</v>
      </c>
      <c r="B1253" s="23" t="s">
        <v>1106</v>
      </c>
      <c r="C1253" s="24">
        <v>0</v>
      </c>
      <c r="D1253" s="24"/>
      <c r="E1253" s="24"/>
      <c r="F1253" s="20" t="str">
        <f t="shared" si="38"/>
        <v>否</v>
      </c>
      <c r="G1253" s="6" t="str">
        <f t="shared" si="39"/>
        <v>项</v>
      </c>
    </row>
    <row r="1254" s="4" customFormat="1" ht="35.45" customHeight="1" spans="1:7">
      <c r="A1254" s="21">
        <v>2220404</v>
      </c>
      <c r="B1254" s="23" t="s">
        <v>1107</v>
      </c>
      <c r="C1254" s="24">
        <v>0</v>
      </c>
      <c r="D1254" s="24"/>
      <c r="E1254" s="24"/>
      <c r="F1254" s="20" t="str">
        <f t="shared" si="38"/>
        <v>否</v>
      </c>
      <c r="G1254" s="6" t="str">
        <f t="shared" si="39"/>
        <v>项</v>
      </c>
    </row>
    <row r="1255" s="4" customFormat="1" ht="35.45" customHeight="1" spans="1:7">
      <c r="A1255" s="21">
        <v>2220499</v>
      </c>
      <c r="B1255" s="23" t="s">
        <v>1108</v>
      </c>
      <c r="C1255" s="24">
        <v>0</v>
      </c>
      <c r="D1255" s="24"/>
      <c r="E1255" s="24"/>
      <c r="F1255" s="20" t="str">
        <f t="shared" si="38"/>
        <v>否</v>
      </c>
      <c r="G1255" s="6" t="str">
        <f t="shared" si="39"/>
        <v>项</v>
      </c>
    </row>
    <row r="1256" s="4" customFormat="1" ht="35.45" customHeight="1" spans="1:7">
      <c r="A1256" s="17">
        <v>22205</v>
      </c>
      <c r="B1256" s="18" t="s">
        <v>1109</v>
      </c>
      <c r="C1256" s="19">
        <f>SUM(C1257:C1268)</f>
        <v>0</v>
      </c>
      <c r="D1256" s="19"/>
      <c r="E1256" s="19"/>
      <c r="F1256" s="20" t="str">
        <f t="shared" si="38"/>
        <v>否</v>
      </c>
      <c r="G1256" s="6" t="str">
        <f t="shared" si="39"/>
        <v>款</v>
      </c>
    </row>
    <row r="1257" s="4" customFormat="1" ht="35.45" customHeight="1" spans="1:7">
      <c r="A1257" s="21">
        <v>2220501</v>
      </c>
      <c r="B1257" s="23" t="s">
        <v>1110</v>
      </c>
      <c r="C1257" s="24">
        <v>0</v>
      </c>
      <c r="D1257" s="24"/>
      <c r="E1257" s="24"/>
      <c r="F1257" s="20" t="str">
        <f t="shared" si="38"/>
        <v>否</v>
      </c>
      <c r="G1257" s="6" t="str">
        <f t="shared" si="39"/>
        <v>项</v>
      </c>
    </row>
    <row r="1258" s="4" customFormat="1" ht="35.45" customHeight="1" spans="1:7">
      <c r="A1258" s="21">
        <v>2220502</v>
      </c>
      <c r="B1258" s="23" t="s">
        <v>1111</v>
      </c>
      <c r="C1258" s="24">
        <v>0</v>
      </c>
      <c r="D1258" s="24"/>
      <c r="E1258" s="24"/>
      <c r="F1258" s="20" t="str">
        <f t="shared" si="38"/>
        <v>否</v>
      </c>
      <c r="G1258" s="6" t="str">
        <f t="shared" si="39"/>
        <v>项</v>
      </c>
    </row>
    <row r="1259" ht="35.45" customHeight="1" spans="1:7">
      <c r="A1259" s="21">
        <v>2220503</v>
      </c>
      <c r="B1259" s="23" t="s">
        <v>1112</v>
      </c>
      <c r="C1259" s="24">
        <v>0</v>
      </c>
      <c r="D1259" s="24"/>
      <c r="E1259" s="24"/>
      <c r="F1259" s="20" t="str">
        <f t="shared" si="38"/>
        <v>否</v>
      </c>
      <c r="G1259" s="6" t="str">
        <f t="shared" si="39"/>
        <v>项</v>
      </c>
    </row>
    <row r="1260" s="3" customFormat="1" ht="35.45" customHeight="1" spans="1:7">
      <c r="A1260" s="21">
        <v>2220504</v>
      </c>
      <c r="B1260" s="23" t="s">
        <v>1113</v>
      </c>
      <c r="C1260" s="24">
        <v>0</v>
      </c>
      <c r="D1260" s="24"/>
      <c r="E1260" s="24"/>
      <c r="F1260" s="22" t="str">
        <f t="shared" si="38"/>
        <v>否</v>
      </c>
      <c r="G1260" s="3" t="str">
        <f t="shared" si="39"/>
        <v>项</v>
      </c>
    </row>
    <row r="1261" s="4" customFormat="1" ht="35.45" customHeight="1" spans="1:7">
      <c r="A1261" s="21">
        <v>2220505</v>
      </c>
      <c r="B1261" s="23" t="s">
        <v>1114</v>
      </c>
      <c r="C1261" s="24">
        <v>0</v>
      </c>
      <c r="D1261" s="24"/>
      <c r="E1261" s="24"/>
      <c r="F1261" s="20" t="str">
        <f t="shared" si="38"/>
        <v>否</v>
      </c>
      <c r="G1261" s="6" t="str">
        <f t="shared" si="39"/>
        <v>项</v>
      </c>
    </row>
    <row r="1262" s="4" customFormat="1" ht="35.45" customHeight="1" spans="1:7">
      <c r="A1262" s="21">
        <v>2220506</v>
      </c>
      <c r="B1262" s="23" t="s">
        <v>1115</v>
      </c>
      <c r="C1262" s="24">
        <v>0</v>
      </c>
      <c r="D1262" s="24"/>
      <c r="E1262" s="24"/>
      <c r="F1262" s="20" t="str">
        <f t="shared" si="38"/>
        <v>否</v>
      </c>
      <c r="G1262" s="6" t="str">
        <f t="shared" si="39"/>
        <v>项</v>
      </c>
    </row>
    <row r="1263" s="4" customFormat="1" ht="35.45" customHeight="1" spans="1:7">
      <c r="A1263" s="21">
        <v>2220507</v>
      </c>
      <c r="B1263" s="23" t="s">
        <v>1116</v>
      </c>
      <c r="C1263" s="24">
        <v>0</v>
      </c>
      <c r="D1263" s="24"/>
      <c r="E1263" s="24"/>
      <c r="F1263" s="20" t="str">
        <f t="shared" si="38"/>
        <v>否</v>
      </c>
      <c r="G1263" s="6" t="str">
        <f t="shared" si="39"/>
        <v>项</v>
      </c>
    </row>
    <row r="1264" s="4" customFormat="1" ht="35.45" customHeight="1" spans="1:7">
      <c r="A1264" s="21">
        <v>2220508</v>
      </c>
      <c r="B1264" s="23" t="s">
        <v>1117</v>
      </c>
      <c r="C1264" s="24">
        <v>0</v>
      </c>
      <c r="D1264" s="24"/>
      <c r="E1264" s="24"/>
      <c r="F1264" s="20" t="str">
        <f t="shared" si="38"/>
        <v>否</v>
      </c>
      <c r="G1264" s="6" t="str">
        <f t="shared" si="39"/>
        <v>项</v>
      </c>
    </row>
    <row r="1265" s="4" customFormat="1" ht="35.45" customHeight="1" spans="1:7">
      <c r="A1265" s="21">
        <v>2220509</v>
      </c>
      <c r="B1265" s="23" t="s">
        <v>1118</v>
      </c>
      <c r="C1265" s="24">
        <v>0</v>
      </c>
      <c r="D1265" s="24"/>
      <c r="E1265" s="24"/>
      <c r="F1265" s="20" t="str">
        <f t="shared" si="38"/>
        <v>否</v>
      </c>
      <c r="G1265" s="6" t="str">
        <f t="shared" si="39"/>
        <v>项</v>
      </c>
    </row>
    <row r="1266" s="4" customFormat="1" ht="35.45" customHeight="1" spans="1:7">
      <c r="A1266" s="21">
        <v>2220510</v>
      </c>
      <c r="B1266" s="23" t="s">
        <v>1119</v>
      </c>
      <c r="C1266" s="24">
        <v>0</v>
      </c>
      <c r="D1266" s="24"/>
      <c r="E1266" s="24"/>
      <c r="F1266" s="20" t="str">
        <f t="shared" si="38"/>
        <v>否</v>
      </c>
      <c r="G1266" s="6" t="str">
        <f t="shared" si="39"/>
        <v>项</v>
      </c>
    </row>
    <row r="1267" s="4" customFormat="1" ht="35.45" customHeight="1" spans="1:7">
      <c r="A1267" s="21">
        <v>2220511</v>
      </c>
      <c r="B1267" s="23" t="s">
        <v>1120</v>
      </c>
      <c r="C1267" s="24">
        <v>0</v>
      </c>
      <c r="D1267" s="24"/>
      <c r="E1267" s="24"/>
      <c r="F1267" s="20" t="str">
        <f t="shared" si="38"/>
        <v>否</v>
      </c>
      <c r="G1267" s="6" t="str">
        <f t="shared" si="39"/>
        <v>项</v>
      </c>
    </row>
    <row r="1268" s="4" customFormat="1" ht="35.45" customHeight="1" spans="1:7">
      <c r="A1268" s="21">
        <v>2220599</v>
      </c>
      <c r="B1268" s="23" t="s">
        <v>1121</v>
      </c>
      <c r="C1268" s="24">
        <v>0</v>
      </c>
      <c r="D1268" s="24"/>
      <c r="E1268" s="24"/>
      <c r="F1268" s="20" t="str">
        <f t="shared" si="38"/>
        <v>否</v>
      </c>
      <c r="G1268" s="6" t="str">
        <f t="shared" si="39"/>
        <v>项</v>
      </c>
    </row>
    <row r="1269" s="4" customFormat="1" ht="35.45" customHeight="1" spans="1:7">
      <c r="A1269" s="17">
        <v>224</v>
      </c>
      <c r="B1269" s="18" t="s">
        <v>126</v>
      </c>
      <c r="C1269" s="19">
        <f>SUM(C1270,C1282,C1288,C1294,C1302,C1315,C1319,C1325)</f>
        <v>0</v>
      </c>
      <c r="D1269" s="19"/>
      <c r="E1269" s="19"/>
      <c r="F1269" s="20" t="str">
        <f t="shared" si="38"/>
        <v>是</v>
      </c>
      <c r="G1269" s="6" t="str">
        <f t="shared" si="39"/>
        <v>类</v>
      </c>
    </row>
    <row r="1270" s="4" customFormat="1" ht="35.45" customHeight="1" spans="1:7">
      <c r="A1270" s="17">
        <v>22401</v>
      </c>
      <c r="B1270" s="18" t="s">
        <v>1122</v>
      </c>
      <c r="C1270" s="19">
        <f>SUM(C1271:C1281)</f>
        <v>0</v>
      </c>
      <c r="D1270" s="19"/>
      <c r="E1270" s="19"/>
      <c r="F1270" s="20" t="str">
        <f t="shared" si="38"/>
        <v>否</v>
      </c>
      <c r="G1270" s="6" t="str">
        <f t="shared" si="39"/>
        <v>款</v>
      </c>
    </row>
    <row r="1271" s="4" customFormat="1" ht="35.45" customHeight="1" spans="1:7">
      <c r="A1271" s="21">
        <v>2240101</v>
      </c>
      <c r="B1271" s="23" t="s">
        <v>163</v>
      </c>
      <c r="C1271" s="24">
        <v>0</v>
      </c>
      <c r="D1271" s="24"/>
      <c r="E1271" s="24"/>
      <c r="F1271" s="20" t="str">
        <f t="shared" si="38"/>
        <v>否</v>
      </c>
      <c r="G1271" s="6" t="str">
        <f t="shared" si="39"/>
        <v>项</v>
      </c>
    </row>
    <row r="1272" s="3" customFormat="1" ht="35.45" customHeight="1" spans="1:7">
      <c r="A1272" s="21">
        <v>2240102</v>
      </c>
      <c r="B1272" s="23" t="s">
        <v>164</v>
      </c>
      <c r="C1272" s="24">
        <v>0</v>
      </c>
      <c r="D1272" s="24"/>
      <c r="E1272" s="24"/>
      <c r="F1272" s="22" t="str">
        <f t="shared" si="38"/>
        <v>否</v>
      </c>
      <c r="G1272" s="3" t="str">
        <f t="shared" si="39"/>
        <v>项</v>
      </c>
    </row>
    <row r="1273" s="4" customFormat="1" ht="35.45" customHeight="1" spans="1:7">
      <c r="A1273" s="21">
        <v>2240103</v>
      </c>
      <c r="B1273" s="23" t="s">
        <v>165</v>
      </c>
      <c r="C1273" s="24">
        <v>0</v>
      </c>
      <c r="D1273" s="24"/>
      <c r="E1273" s="24"/>
      <c r="F1273" s="20" t="str">
        <f t="shared" si="38"/>
        <v>否</v>
      </c>
      <c r="G1273" s="6" t="str">
        <f t="shared" si="39"/>
        <v>项</v>
      </c>
    </row>
    <row r="1274" s="4" customFormat="1" ht="35.45" customHeight="1" spans="1:7">
      <c r="A1274" s="21">
        <v>2240104</v>
      </c>
      <c r="B1274" s="23" t="s">
        <v>1123</v>
      </c>
      <c r="C1274" s="24">
        <v>0</v>
      </c>
      <c r="D1274" s="24"/>
      <c r="E1274" s="24"/>
      <c r="F1274" s="20" t="str">
        <f t="shared" si="38"/>
        <v>否</v>
      </c>
      <c r="G1274" s="6" t="str">
        <f t="shared" si="39"/>
        <v>项</v>
      </c>
    </row>
    <row r="1275" s="4" customFormat="1" ht="35.45" customHeight="1" spans="1:7">
      <c r="A1275" s="21">
        <v>2240105</v>
      </c>
      <c r="B1275" s="23" t="s">
        <v>1124</v>
      </c>
      <c r="C1275" s="24">
        <v>0</v>
      </c>
      <c r="D1275" s="24"/>
      <c r="E1275" s="24"/>
      <c r="F1275" s="20" t="str">
        <f t="shared" si="38"/>
        <v>否</v>
      </c>
      <c r="G1275" s="6" t="str">
        <f t="shared" si="39"/>
        <v>项</v>
      </c>
    </row>
    <row r="1276" s="4" customFormat="1" ht="35.45" customHeight="1" spans="1:7">
      <c r="A1276" s="21">
        <v>2240106</v>
      </c>
      <c r="B1276" s="23" t="s">
        <v>1125</v>
      </c>
      <c r="C1276" s="24">
        <v>0</v>
      </c>
      <c r="D1276" s="24"/>
      <c r="E1276" s="24"/>
      <c r="F1276" s="20" t="str">
        <f t="shared" si="38"/>
        <v>否</v>
      </c>
      <c r="G1276" s="6" t="str">
        <f t="shared" si="39"/>
        <v>项</v>
      </c>
    </row>
    <row r="1277" s="4" customFormat="1" ht="35.45" customHeight="1" spans="1:7">
      <c r="A1277" s="21">
        <v>2240107</v>
      </c>
      <c r="B1277" s="23" t="s">
        <v>1126</v>
      </c>
      <c r="C1277" s="24">
        <v>0</v>
      </c>
      <c r="D1277" s="24"/>
      <c r="E1277" s="24"/>
      <c r="F1277" s="20" t="str">
        <f t="shared" si="38"/>
        <v>否</v>
      </c>
      <c r="G1277" s="6" t="str">
        <f t="shared" si="39"/>
        <v>项</v>
      </c>
    </row>
    <row r="1278" s="3" customFormat="1" ht="35.45" customHeight="1" spans="1:7">
      <c r="A1278" s="21">
        <v>2240108</v>
      </c>
      <c r="B1278" s="23" t="s">
        <v>1127</v>
      </c>
      <c r="C1278" s="24">
        <v>0</v>
      </c>
      <c r="D1278" s="24"/>
      <c r="E1278" s="24"/>
      <c r="F1278" s="22" t="str">
        <f t="shared" si="38"/>
        <v>否</v>
      </c>
      <c r="G1278" s="3" t="str">
        <f t="shared" si="39"/>
        <v>项</v>
      </c>
    </row>
    <row r="1279" s="4" customFormat="1" ht="35.45" customHeight="1" spans="1:7">
      <c r="A1279" s="21">
        <v>2240109</v>
      </c>
      <c r="B1279" s="23" t="s">
        <v>1128</v>
      </c>
      <c r="C1279" s="24">
        <v>0</v>
      </c>
      <c r="D1279" s="24"/>
      <c r="E1279" s="24"/>
      <c r="F1279" s="20" t="str">
        <f t="shared" si="38"/>
        <v>否</v>
      </c>
      <c r="G1279" s="6" t="str">
        <f t="shared" si="39"/>
        <v>项</v>
      </c>
    </row>
    <row r="1280" s="4" customFormat="1" ht="35.45" customHeight="1" spans="1:7">
      <c r="A1280" s="21">
        <v>2240150</v>
      </c>
      <c r="B1280" s="23" t="s">
        <v>172</v>
      </c>
      <c r="C1280" s="24">
        <v>0</v>
      </c>
      <c r="D1280" s="24"/>
      <c r="E1280" s="24"/>
      <c r="F1280" s="20" t="str">
        <f t="shared" si="38"/>
        <v>否</v>
      </c>
      <c r="G1280" s="6" t="str">
        <f t="shared" si="39"/>
        <v>项</v>
      </c>
    </row>
    <row r="1281" s="4" customFormat="1" ht="35.45" customHeight="1" spans="1:7">
      <c r="A1281" s="21">
        <v>2240199</v>
      </c>
      <c r="B1281" s="23" t="s">
        <v>1129</v>
      </c>
      <c r="C1281" s="24">
        <v>0</v>
      </c>
      <c r="D1281" s="24"/>
      <c r="E1281" s="24"/>
      <c r="F1281" s="20" t="str">
        <f t="shared" si="38"/>
        <v>否</v>
      </c>
      <c r="G1281" s="6" t="str">
        <f t="shared" si="39"/>
        <v>项</v>
      </c>
    </row>
    <row r="1282" s="4" customFormat="1" ht="35.45" customHeight="1" spans="1:7">
      <c r="A1282" s="17">
        <v>22402</v>
      </c>
      <c r="B1282" s="18" t="s">
        <v>1130</v>
      </c>
      <c r="C1282" s="19">
        <f>SUM(C1283:C1287)</f>
        <v>0</v>
      </c>
      <c r="D1282" s="19"/>
      <c r="E1282" s="19"/>
      <c r="F1282" s="20" t="str">
        <f t="shared" si="38"/>
        <v>否</v>
      </c>
      <c r="G1282" s="6" t="str">
        <f t="shared" si="39"/>
        <v>款</v>
      </c>
    </row>
    <row r="1283" s="4" customFormat="1" ht="35.45" customHeight="1" spans="1:7">
      <c r="A1283" s="21">
        <v>2240201</v>
      </c>
      <c r="B1283" s="23" t="s">
        <v>163</v>
      </c>
      <c r="C1283" s="24">
        <v>0</v>
      </c>
      <c r="D1283" s="24"/>
      <c r="E1283" s="24"/>
      <c r="F1283" s="20" t="str">
        <f t="shared" si="38"/>
        <v>否</v>
      </c>
      <c r="G1283" s="6" t="str">
        <f t="shared" si="39"/>
        <v>项</v>
      </c>
    </row>
    <row r="1284" s="3" customFormat="1" ht="35.45" customHeight="1" spans="1:7">
      <c r="A1284" s="21">
        <v>2240202</v>
      </c>
      <c r="B1284" s="23" t="s">
        <v>164</v>
      </c>
      <c r="C1284" s="24">
        <v>0</v>
      </c>
      <c r="D1284" s="24"/>
      <c r="E1284" s="24"/>
      <c r="F1284" s="22" t="str">
        <f t="shared" ref="F1284:F1340" si="40">IF(LEN(A1284)=3,"是",IF(B1284&lt;&gt;"",IF(SUM(C1284:C1284)&lt;&gt;0,"是","否"),"是"))</f>
        <v>否</v>
      </c>
      <c r="G1284" s="3" t="str">
        <f t="shared" ref="G1284:G1340" si="41">IF(LEN(A1284)=3,"类",IF(LEN(A1284)=5,"款","项"))</f>
        <v>项</v>
      </c>
    </row>
    <row r="1285" s="4" customFormat="1" ht="35.45" customHeight="1" spans="1:7">
      <c r="A1285" s="21">
        <v>2240203</v>
      </c>
      <c r="B1285" s="23" t="s">
        <v>165</v>
      </c>
      <c r="C1285" s="24">
        <v>0</v>
      </c>
      <c r="D1285" s="24"/>
      <c r="E1285" s="24"/>
      <c r="F1285" s="20" t="str">
        <f t="shared" si="40"/>
        <v>否</v>
      </c>
      <c r="G1285" s="6" t="str">
        <f t="shared" si="41"/>
        <v>项</v>
      </c>
    </row>
    <row r="1286" s="4" customFormat="1" ht="35.45" customHeight="1" spans="1:7">
      <c r="A1286" s="21">
        <v>2240204</v>
      </c>
      <c r="B1286" s="23" t="s">
        <v>1131</v>
      </c>
      <c r="C1286" s="24">
        <v>0</v>
      </c>
      <c r="D1286" s="24"/>
      <c r="E1286" s="24"/>
      <c r="F1286" s="20" t="str">
        <f t="shared" si="40"/>
        <v>否</v>
      </c>
      <c r="G1286" s="6" t="str">
        <f t="shared" si="41"/>
        <v>项</v>
      </c>
    </row>
    <row r="1287" s="4" customFormat="1" ht="35.45" customHeight="1" spans="1:7">
      <c r="A1287" s="21">
        <v>2240299</v>
      </c>
      <c r="B1287" s="23" t="s">
        <v>1132</v>
      </c>
      <c r="C1287" s="24">
        <v>0</v>
      </c>
      <c r="D1287" s="24"/>
      <c r="E1287" s="24"/>
      <c r="F1287" s="20" t="str">
        <f t="shared" si="40"/>
        <v>否</v>
      </c>
      <c r="G1287" s="6" t="str">
        <f t="shared" si="41"/>
        <v>项</v>
      </c>
    </row>
    <row r="1288" s="4" customFormat="1" ht="35.45" customHeight="1" spans="1:7">
      <c r="A1288" s="17">
        <v>22403</v>
      </c>
      <c r="B1288" s="18" t="s">
        <v>1133</v>
      </c>
      <c r="C1288" s="19">
        <f>SUM(C1289:C1293)</f>
        <v>0</v>
      </c>
      <c r="D1288" s="19"/>
      <c r="E1288" s="19"/>
      <c r="F1288" s="20" t="str">
        <f t="shared" si="40"/>
        <v>否</v>
      </c>
      <c r="G1288" s="6" t="str">
        <f t="shared" si="41"/>
        <v>款</v>
      </c>
    </row>
    <row r="1289" s="4" customFormat="1" ht="35.45" customHeight="1" spans="1:7">
      <c r="A1289" s="21">
        <v>2240301</v>
      </c>
      <c r="B1289" s="23" t="s">
        <v>163</v>
      </c>
      <c r="C1289" s="24">
        <v>0</v>
      </c>
      <c r="D1289" s="24"/>
      <c r="E1289" s="24"/>
      <c r="F1289" s="20" t="str">
        <f t="shared" si="40"/>
        <v>否</v>
      </c>
      <c r="G1289" s="6" t="str">
        <f t="shared" si="41"/>
        <v>项</v>
      </c>
    </row>
    <row r="1290" s="4" customFormat="1" ht="35.45" customHeight="1" spans="1:7">
      <c r="A1290" s="21">
        <v>2240302</v>
      </c>
      <c r="B1290" s="23" t="s">
        <v>164</v>
      </c>
      <c r="C1290" s="24">
        <v>0</v>
      </c>
      <c r="D1290" s="24"/>
      <c r="E1290" s="24"/>
      <c r="F1290" s="20" t="str">
        <f t="shared" si="40"/>
        <v>否</v>
      </c>
      <c r="G1290" s="6" t="str">
        <f t="shared" si="41"/>
        <v>项</v>
      </c>
    </row>
    <row r="1291" s="4" customFormat="1" ht="35.45" customHeight="1" spans="1:7">
      <c r="A1291" s="21">
        <v>2240303</v>
      </c>
      <c r="B1291" s="23" t="s">
        <v>165</v>
      </c>
      <c r="C1291" s="24">
        <v>0</v>
      </c>
      <c r="D1291" s="24"/>
      <c r="E1291" s="24"/>
      <c r="F1291" s="20" t="str">
        <f t="shared" si="40"/>
        <v>否</v>
      </c>
      <c r="G1291" s="6" t="str">
        <f t="shared" si="41"/>
        <v>项</v>
      </c>
    </row>
    <row r="1292" s="3" customFormat="1" ht="35.45" customHeight="1" spans="1:7">
      <c r="A1292" s="21">
        <v>2240304</v>
      </c>
      <c r="B1292" s="23" t="s">
        <v>1134</v>
      </c>
      <c r="C1292" s="24">
        <v>0</v>
      </c>
      <c r="D1292" s="24"/>
      <c r="E1292" s="24"/>
      <c r="F1292" s="22" t="str">
        <f t="shared" si="40"/>
        <v>否</v>
      </c>
      <c r="G1292" s="3" t="str">
        <f t="shared" si="41"/>
        <v>项</v>
      </c>
    </row>
    <row r="1293" s="4" customFormat="1" ht="35.45" customHeight="1" spans="1:7">
      <c r="A1293" s="21">
        <v>2240399</v>
      </c>
      <c r="B1293" s="23" t="s">
        <v>1135</v>
      </c>
      <c r="C1293" s="24">
        <v>0</v>
      </c>
      <c r="D1293" s="24"/>
      <c r="E1293" s="24"/>
      <c r="F1293" s="20" t="str">
        <f t="shared" si="40"/>
        <v>否</v>
      </c>
      <c r="G1293" s="6" t="str">
        <f t="shared" si="41"/>
        <v>项</v>
      </c>
    </row>
    <row r="1294" s="4" customFormat="1" ht="35.45" customHeight="1" spans="1:7">
      <c r="A1294" s="17">
        <v>22404</v>
      </c>
      <c r="B1294" s="18" t="s">
        <v>1136</v>
      </c>
      <c r="C1294" s="19">
        <f>SUM(C1295:C1301)</f>
        <v>0</v>
      </c>
      <c r="D1294" s="19"/>
      <c r="E1294" s="19"/>
      <c r="F1294" s="20" t="str">
        <f t="shared" si="40"/>
        <v>否</v>
      </c>
      <c r="G1294" s="6" t="str">
        <f t="shared" si="41"/>
        <v>款</v>
      </c>
    </row>
    <row r="1295" s="4" customFormat="1" ht="35.45" customHeight="1" spans="1:7">
      <c r="A1295" s="21">
        <v>2240401</v>
      </c>
      <c r="B1295" s="23" t="s">
        <v>163</v>
      </c>
      <c r="C1295" s="24">
        <v>0</v>
      </c>
      <c r="D1295" s="24"/>
      <c r="E1295" s="24"/>
      <c r="F1295" s="20" t="str">
        <f t="shared" si="40"/>
        <v>否</v>
      </c>
      <c r="G1295" s="6" t="str">
        <f t="shared" si="41"/>
        <v>项</v>
      </c>
    </row>
    <row r="1296" s="4" customFormat="1" ht="35.45" customHeight="1" spans="1:7">
      <c r="A1296" s="21">
        <v>2240402</v>
      </c>
      <c r="B1296" s="23" t="s">
        <v>164</v>
      </c>
      <c r="C1296" s="24">
        <v>0</v>
      </c>
      <c r="D1296" s="24"/>
      <c r="E1296" s="24"/>
      <c r="F1296" s="20" t="str">
        <f t="shared" si="40"/>
        <v>否</v>
      </c>
      <c r="G1296" s="6" t="str">
        <f t="shared" si="41"/>
        <v>项</v>
      </c>
    </row>
    <row r="1297" s="4" customFormat="1" ht="35.45" customHeight="1" spans="1:7">
      <c r="A1297" s="21">
        <v>2240403</v>
      </c>
      <c r="B1297" s="23" t="s">
        <v>165</v>
      </c>
      <c r="C1297" s="24">
        <v>0</v>
      </c>
      <c r="D1297" s="24"/>
      <c r="E1297" s="24"/>
      <c r="F1297" s="20" t="str">
        <f t="shared" si="40"/>
        <v>否</v>
      </c>
      <c r="G1297" s="6" t="str">
        <f t="shared" si="41"/>
        <v>项</v>
      </c>
    </row>
    <row r="1298" s="4" customFormat="1" ht="35.45" customHeight="1" spans="1:7">
      <c r="A1298" s="21">
        <v>2240404</v>
      </c>
      <c r="B1298" s="23" t="s">
        <v>1137</v>
      </c>
      <c r="C1298" s="24">
        <v>0</v>
      </c>
      <c r="D1298" s="24"/>
      <c r="E1298" s="24"/>
      <c r="F1298" s="20" t="str">
        <f t="shared" si="40"/>
        <v>否</v>
      </c>
      <c r="G1298" s="6" t="str">
        <f t="shared" si="41"/>
        <v>项</v>
      </c>
    </row>
    <row r="1299" s="4" customFormat="1" ht="35.45" customHeight="1" spans="1:7">
      <c r="A1299" s="21">
        <v>2240405</v>
      </c>
      <c r="B1299" s="23" t="s">
        <v>1138</v>
      </c>
      <c r="C1299" s="24">
        <v>0</v>
      </c>
      <c r="D1299" s="24"/>
      <c r="E1299" s="24"/>
      <c r="F1299" s="20" t="str">
        <f t="shared" si="40"/>
        <v>否</v>
      </c>
      <c r="G1299" s="6" t="str">
        <f t="shared" si="41"/>
        <v>项</v>
      </c>
    </row>
    <row r="1300" s="4" customFormat="1" ht="35.45" customHeight="1" spans="1:7">
      <c r="A1300" s="21">
        <v>2240450</v>
      </c>
      <c r="B1300" s="23" t="s">
        <v>172</v>
      </c>
      <c r="C1300" s="24">
        <v>0</v>
      </c>
      <c r="D1300" s="24"/>
      <c r="E1300" s="24"/>
      <c r="F1300" s="20" t="str">
        <f t="shared" si="40"/>
        <v>否</v>
      </c>
      <c r="G1300" s="6" t="str">
        <f t="shared" si="41"/>
        <v>项</v>
      </c>
    </row>
    <row r="1301" s="4" customFormat="1" ht="35.45" customHeight="1" spans="1:7">
      <c r="A1301" s="21">
        <v>2240499</v>
      </c>
      <c r="B1301" s="23" t="s">
        <v>1139</v>
      </c>
      <c r="C1301" s="24">
        <v>0</v>
      </c>
      <c r="D1301" s="24"/>
      <c r="E1301" s="24"/>
      <c r="F1301" s="20" t="str">
        <f t="shared" si="40"/>
        <v>否</v>
      </c>
      <c r="G1301" s="6" t="str">
        <f t="shared" si="41"/>
        <v>项</v>
      </c>
    </row>
    <row r="1302" s="4" customFormat="1" ht="35.45" customHeight="1" spans="1:7">
      <c r="A1302" s="17">
        <v>22405</v>
      </c>
      <c r="B1302" s="18" t="s">
        <v>1140</v>
      </c>
      <c r="C1302" s="19">
        <f>SUM(C1303:C1314)</f>
        <v>0</v>
      </c>
      <c r="D1302" s="19"/>
      <c r="E1302" s="19"/>
      <c r="F1302" s="20" t="str">
        <f t="shared" si="40"/>
        <v>否</v>
      </c>
      <c r="G1302" s="6" t="str">
        <f t="shared" si="41"/>
        <v>款</v>
      </c>
    </row>
    <row r="1303" s="4" customFormat="1" ht="35.45" customHeight="1" spans="1:7">
      <c r="A1303" s="21">
        <v>2240501</v>
      </c>
      <c r="B1303" s="23" t="s">
        <v>163</v>
      </c>
      <c r="C1303" s="24">
        <v>0</v>
      </c>
      <c r="D1303" s="24"/>
      <c r="E1303" s="24"/>
      <c r="F1303" s="20" t="str">
        <f t="shared" si="40"/>
        <v>否</v>
      </c>
      <c r="G1303" s="6" t="str">
        <f t="shared" si="41"/>
        <v>项</v>
      </c>
    </row>
    <row r="1304" s="4" customFormat="1" ht="35.45" customHeight="1" spans="1:7">
      <c r="A1304" s="21">
        <v>2240502</v>
      </c>
      <c r="B1304" s="23" t="s">
        <v>164</v>
      </c>
      <c r="C1304" s="24">
        <v>0</v>
      </c>
      <c r="D1304" s="24"/>
      <c r="E1304" s="24"/>
      <c r="F1304" s="20" t="str">
        <f t="shared" si="40"/>
        <v>否</v>
      </c>
      <c r="G1304" s="6" t="str">
        <f t="shared" si="41"/>
        <v>项</v>
      </c>
    </row>
    <row r="1305" s="3" customFormat="1" ht="35.45" customHeight="1" spans="1:7">
      <c r="A1305" s="21">
        <v>2240503</v>
      </c>
      <c r="B1305" s="23" t="s">
        <v>165</v>
      </c>
      <c r="C1305" s="24">
        <v>0</v>
      </c>
      <c r="D1305" s="24"/>
      <c r="E1305" s="24"/>
      <c r="F1305" s="22" t="str">
        <f t="shared" si="40"/>
        <v>否</v>
      </c>
      <c r="G1305" s="3" t="str">
        <f t="shared" si="41"/>
        <v>项</v>
      </c>
    </row>
    <row r="1306" s="4" customFormat="1" ht="35.45" customHeight="1" spans="1:7">
      <c r="A1306" s="21">
        <v>2240504</v>
      </c>
      <c r="B1306" s="23" t="s">
        <v>1141</v>
      </c>
      <c r="C1306" s="24">
        <v>0</v>
      </c>
      <c r="D1306" s="24"/>
      <c r="E1306" s="24"/>
      <c r="F1306" s="20" t="str">
        <f t="shared" si="40"/>
        <v>否</v>
      </c>
      <c r="G1306" s="6" t="str">
        <f t="shared" si="41"/>
        <v>项</v>
      </c>
    </row>
    <row r="1307" s="4" customFormat="1" ht="35.45" customHeight="1" spans="1:7">
      <c r="A1307" s="21">
        <v>2240505</v>
      </c>
      <c r="B1307" s="23" t="s">
        <v>1142</v>
      </c>
      <c r="C1307" s="24">
        <v>0</v>
      </c>
      <c r="D1307" s="24"/>
      <c r="E1307" s="24"/>
      <c r="F1307" s="20" t="str">
        <f t="shared" si="40"/>
        <v>否</v>
      </c>
      <c r="G1307" s="6" t="str">
        <f t="shared" si="41"/>
        <v>项</v>
      </c>
    </row>
    <row r="1308" s="4" customFormat="1" ht="35.45" customHeight="1" spans="1:7">
      <c r="A1308" s="21">
        <v>2240506</v>
      </c>
      <c r="B1308" s="23" t="s">
        <v>1143</v>
      </c>
      <c r="C1308" s="24">
        <v>0</v>
      </c>
      <c r="D1308" s="24"/>
      <c r="E1308" s="24"/>
      <c r="F1308" s="20" t="str">
        <f t="shared" si="40"/>
        <v>否</v>
      </c>
      <c r="G1308" s="6" t="str">
        <f t="shared" si="41"/>
        <v>项</v>
      </c>
    </row>
    <row r="1309" s="3" customFormat="1" ht="35.45" customHeight="1" spans="1:7">
      <c r="A1309" s="21">
        <v>2240507</v>
      </c>
      <c r="B1309" s="23" t="s">
        <v>1144</v>
      </c>
      <c r="C1309" s="24">
        <v>0</v>
      </c>
      <c r="D1309" s="24"/>
      <c r="E1309" s="24"/>
      <c r="F1309" s="22" t="str">
        <f t="shared" si="40"/>
        <v>否</v>
      </c>
      <c r="G1309" s="3" t="str">
        <f t="shared" si="41"/>
        <v>项</v>
      </c>
    </row>
    <row r="1310" s="4" customFormat="1" ht="35.45" customHeight="1" spans="1:7">
      <c r="A1310" s="21">
        <v>2240508</v>
      </c>
      <c r="B1310" s="23" t="s">
        <v>1145</v>
      </c>
      <c r="C1310" s="24">
        <v>0</v>
      </c>
      <c r="D1310" s="24"/>
      <c r="E1310" s="24"/>
      <c r="F1310" s="20" t="str">
        <f t="shared" si="40"/>
        <v>否</v>
      </c>
      <c r="G1310" s="6" t="str">
        <f t="shared" si="41"/>
        <v>项</v>
      </c>
    </row>
    <row r="1311" s="4" customFormat="1" ht="35.45" customHeight="1" spans="1:7">
      <c r="A1311" s="21">
        <v>2240509</v>
      </c>
      <c r="B1311" s="23" t="s">
        <v>1146</v>
      </c>
      <c r="C1311" s="24">
        <v>0</v>
      </c>
      <c r="D1311" s="24"/>
      <c r="E1311" s="24"/>
      <c r="F1311" s="20" t="str">
        <f t="shared" si="40"/>
        <v>否</v>
      </c>
      <c r="G1311" s="6" t="str">
        <f t="shared" si="41"/>
        <v>项</v>
      </c>
    </row>
    <row r="1312" s="4" customFormat="1" ht="35.45" customHeight="1" spans="1:7">
      <c r="A1312" s="21">
        <v>2240510</v>
      </c>
      <c r="B1312" s="23" t="s">
        <v>1147</v>
      </c>
      <c r="C1312" s="24">
        <v>0</v>
      </c>
      <c r="D1312" s="24"/>
      <c r="E1312" s="24"/>
      <c r="F1312" s="20" t="str">
        <f t="shared" si="40"/>
        <v>否</v>
      </c>
      <c r="G1312" s="6" t="str">
        <f t="shared" si="41"/>
        <v>项</v>
      </c>
    </row>
    <row r="1313" s="4" customFormat="1" ht="35.45" customHeight="1" spans="1:7">
      <c r="A1313" s="21">
        <v>2240550</v>
      </c>
      <c r="B1313" s="23" t="s">
        <v>1148</v>
      </c>
      <c r="C1313" s="24">
        <v>0</v>
      </c>
      <c r="D1313" s="24"/>
      <c r="E1313" s="24"/>
      <c r="F1313" s="20" t="str">
        <f t="shared" si="40"/>
        <v>否</v>
      </c>
      <c r="G1313" s="6" t="str">
        <f t="shared" si="41"/>
        <v>项</v>
      </c>
    </row>
    <row r="1314" s="4" customFormat="1" ht="35.45" customHeight="1" spans="1:7">
      <c r="A1314" s="21">
        <v>2240599</v>
      </c>
      <c r="B1314" s="23" t="s">
        <v>1149</v>
      </c>
      <c r="C1314" s="24">
        <v>0</v>
      </c>
      <c r="D1314" s="24"/>
      <c r="E1314" s="24"/>
      <c r="F1314" s="20" t="str">
        <f t="shared" si="40"/>
        <v>否</v>
      </c>
      <c r="G1314" s="6" t="str">
        <f t="shared" si="41"/>
        <v>项</v>
      </c>
    </row>
    <row r="1315" s="3" customFormat="1" ht="35.45" customHeight="1" spans="1:7">
      <c r="A1315" s="17">
        <v>22406</v>
      </c>
      <c r="B1315" s="18" t="s">
        <v>1150</v>
      </c>
      <c r="C1315" s="19">
        <f>SUM(C1316:C1318)</f>
        <v>0</v>
      </c>
      <c r="D1315" s="19"/>
      <c r="E1315" s="19"/>
      <c r="F1315" s="22" t="str">
        <f t="shared" si="40"/>
        <v>否</v>
      </c>
      <c r="G1315" s="3" t="str">
        <f t="shared" si="41"/>
        <v>款</v>
      </c>
    </row>
    <row r="1316" s="4" customFormat="1" ht="35.45" customHeight="1" spans="1:7">
      <c r="A1316" s="21">
        <v>2240601</v>
      </c>
      <c r="B1316" s="23" t="s">
        <v>1151</v>
      </c>
      <c r="C1316" s="24">
        <v>0</v>
      </c>
      <c r="D1316" s="24"/>
      <c r="E1316" s="24"/>
      <c r="F1316" s="20" t="str">
        <f t="shared" si="40"/>
        <v>否</v>
      </c>
      <c r="G1316" s="6" t="str">
        <f t="shared" si="41"/>
        <v>项</v>
      </c>
    </row>
    <row r="1317" ht="35.45" customHeight="1" spans="1:7">
      <c r="A1317" s="21">
        <v>2240602</v>
      </c>
      <c r="B1317" s="23" t="s">
        <v>1152</v>
      </c>
      <c r="C1317" s="24">
        <v>0</v>
      </c>
      <c r="D1317" s="24"/>
      <c r="E1317" s="24"/>
      <c r="F1317" s="20" t="str">
        <f t="shared" si="40"/>
        <v>否</v>
      </c>
      <c r="G1317" s="6" t="str">
        <f t="shared" si="41"/>
        <v>项</v>
      </c>
    </row>
    <row r="1318" ht="35.45" customHeight="1" spans="1:7">
      <c r="A1318" s="21">
        <v>2240699</v>
      </c>
      <c r="B1318" s="23" t="s">
        <v>1153</v>
      </c>
      <c r="C1318" s="24">
        <v>0</v>
      </c>
      <c r="D1318" s="24"/>
      <c r="E1318" s="24"/>
      <c r="F1318" s="20" t="str">
        <f t="shared" si="40"/>
        <v>否</v>
      </c>
      <c r="G1318" s="6" t="str">
        <f t="shared" si="41"/>
        <v>项</v>
      </c>
    </row>
    <row r="1319" s="3" customFormat="1" ht="35.45" customHeight="1" spans="1:7">
      <c r="A1319" s="17">
        <v>22407</v>
      </c>
      <c r="B1319" s="18" t="s">
        <v>1154</v>
      </c>
      <c r="C1319" s="19">
        <f>SUM(C1320:C1324)</f>
        <v>0</v>
      </c>
      <c r="D1319" s="19"/>
      <c r="E1319" s="19"/>
      <c r="F1319" s="22" t="str">
        <f t="shared" si="40"/>
        <v>否</v>
      </c>
      <c r="G1319" s="3" t="str">
        <f t="shared" si="41"/>
        <v>款</v>
      </c>
    </row>
    <row r="1320" s="4" customFormat="1" ht="35.45" customHeight="1" spans="1:7">
      <c r="A1320" s="21">
        <v>2240701</v>
      </c>
      <c r="B1320" s="23" t="s">
        <v>1155</v>
      </c>
      <c r="C1320" s="24">
        <v>0</v>
      </c>
      <c r="D1320" s="24"/>
      <c r="E1320" s="24"/>
      <c r="F1320" s="20" t="str">
        <f t="shared" si="40"/>
        <v>否</v>
      </c>
      <c r="G1320" s="6" t="str">
        <f t="shared" si="41"/>
        <v>项</v>
      </c>
    </row>
    <row r="1321" s="4" customFormat="1" ht="35.45" customHeight="1" spans="1:7">
      <c r="A1321" s="21">
        <v>2240702</v>
      </c>
      <c r="B1321" s="23" t="s">
        <v>1156</v>
      </c>
      <c r="C1321" s="24">
        <v>0</v>
      </c>
      <c r="D1321" s="24"/>
      <c r="E1321" s="24"/>
      <c r="F1321" s="20" t="str">
        <f t="shared" si="40"/>
        <v>否</v>
      </c>
      <c r="G1321" s="6" t="str">
        <f t="shared" si="41"/>
        <v>项</v>
      </c>
    </row>
    <row r="1322" s="4" customFormat="1" ht="35.45" customHeight="1" spans="1:7">
      <c r="A1322" s="21">
        <v>2240703</v>
      </c>
      <c r="B1322" s="23" t="s">
        <v>1157</v>
      </c>
      <c r="C1322" s="24">
        <v>0</v>
      </c>
      <c r="D1322" s="24"/>
      <c r="E1322" s="24"/>
      <c r="F1322" s="20" t="str">
        <f t="shared" si="40"/>
        <v>否</v>
      </c>
      <c r="G1322" s="6" t="str">
        <f t="shared" si="41"/>
        <v>项</v>
      </c>
    </row>
    <row r="1323" s="4" customFormat="1" ht="35.45" customHeight="1" spans="1:7">
      <c r="A1323" s="21">
        <v>2240704</v>
      </c>
      <c r="B1323" s="23" t="s">
        <v>1158</v>
      </c>
      <c r="C1323" s="24">
        <v>0</v>
      </c>
      <c r="D1323" s="24"/>
      <c r="E1323" s="24"/>
      <c r="F1323" s="20" t="str">
        <f t="shared" si="40"/>
        <v>否</v>
      </c>
      <c r="G1323" s="6" t="str">
        <f t="shared" si="41"/>
        <v>项</v>
      </c>
    </row>
    <row r="1324" ht="35.45" customHeight="1" spans="1:7">
      <c r="A1324" s="21">
        <v>2240799</v>
      </c>
      <c r="B1324" s="23" t="s">
        <v>1159</v>
      </c>
      <c r="C1324" s="24">
        <v>0</v>
      </c>
      <c r="D1324" s="24"/>
      <c r="E1324" s="24"/>
      <c r="F1324" s="20" t="str">
        <f t="shared" si="40"/>
        <v>否</v>
      </c>
      <c r="G1324" s="6" t="str">
        <f t="shared" si="41"/>
        <v>项</v>
      </c>
    </row>
    <row r="1325" s="3" customFormat="1" ht="35.45" customHeight="1" spans="1:7">
      <c r="A1325" s="17">
        <v>22499</v>
      </c>
      <c r="B1325" s="18" t="s">
        <v>1160</v>
      </c>
      <c r="C1325" s="19">
        <f>SUM(C1326)</f>
        <v>0</v>
      </c>
      <c r="D1325" s="19"/>
      <c r="E1325" s="19"/>
      <c r="F1325" s="22" t="str">
        <f t="shared" si="40"/>
        <v>否</v>
      </c>
      <c r="G1325" s="3" t="str">
        <f t="shared" si="41"/>
        <v>款</v>
      </c>
    </row>
    <row r="1326" ht="35.45" customHeight="1" spans="1:7">
      <c r="A1326" s="21">
        <v>2249999</v>
      </c>
      <c r="B1326" s="23" t="s">
        <v>1161</v>
      </c>
      <c r="C1326" s="24">
        <v>0</v>
      </c>
      <c r="D1326" s="24"/>
      <c r="E1326" s="24"/>
      <c r="F1326" s="20" t="str">
        <f t="shared" si="40"/>
        <v>否</v>
      </c>
      <c r="G1326" s="6" t="str">
        <f t="shared" si="41"/>
        <v>项</v>
      </c>
    </row>
    <row r="1327" s="3" customFormat="1" ht="35.45" customHeight="1" spans="1:7">
      <c r="A1327" s="17">
        <v>227</v>
      </c>
      <c r="B1327" s="18" t="s">
        <v>128</v>
      </c>
      <c r="C1327" s="19">
        <v>300</v>
      </c>
      <c r="D1327" s="19">
        <v>-300</v>
      </c>
      <c r="E1327" s="19"/>
      <c r="F1327" s="22" t="str">
        <f t="shared" si="40"/>
        <v>是</v>
      </c>
      <c r="G1327" s="3" t="str">
        <f t="shared" si="41"/>
        <v>类</v>
      </c>
    </row>
    <row r="1328" s="3" customFormat="1" ht="35.45" customHeight="1" spans="1:7">
      <c r="A1328" s="17">
        <v>232</v>
      </c>
      <c r="B1328" s="18" t="s">
        <v>130</v>
      </c>
      <c r="C1328" s="19">
        <f>SUM(C1329)</f>
        <v>56</v>
      </c>
      <c r="D1328" s="19">
        <f>SUM(D1329)</f>
        <v>0</v>
      </c>
      <c r="E1328" s="19">
        <f>SUM(E1329)</f>
        <v>56</v>
      </c>
      <c r="F1328" s="22" t="str">
        <f t="shared" si="40"/>
        <v>是</v>
      </c>
      <c r="G1328" s="3" t="str">
        <f t="shared" si="41"/>
        <v>类</v>
      </c>
    </row>
    <row r="1329" ht="35.45" customHeight="1" spans="1:7">
      <c r="A1329" s="17">
        <v>23203</v>
      </c>
      <c r="B1329" s="18" t="s">
        <v>1162</v>
      </c>
      <c r="C1329" s="19">
        <f>SUM(C1330:C1333)</f>
        <v>56</v>
      </c>
      <c r="D1329" s="19">
        <f>SUM(D1330:D1333)</f>
        <v>0</v>
      </c>
      <c r="E1329" s="19">
        <f>SUM(E1330:E1333)</f>
        <v>56</v>
      </c>
      <c r="F1329" s="22" t="str">
        <f t="shared" si="40"/>
        <v>是</v>
      </c>
      <c r="G1329" s="3" t="str">
        <f t="shared" si="41"/>
        <v>款</v>
      </c>
    </row>
    <row r="1330" ht="35.45" customHeight="1" spans="1:7">
      <c r="A1330" s="21">
        <v>2320301</v>
      </c>
      <c r="B1330" s="23" t="s">
        <v>1163</v>
      </c>
      <c r="C1330" s="24">
        <v>56</v>
      </c>
      <c r="D1330" s="24"/>
      <c r="E1330" s="24">
        <v>56</v>
      </c>
      <c r="F1330" s="22" t="str">
        <f t="shared" si="40"/>
        <v>是</v>
      </c>
      <c r="G1330" s="3" t="str">
        <f t="shared" si="41"/>
        <v>项</v>
      </c>
    </row>
    <row r="1331" ht="35.45" customHeight="1" spans="1:7">
      <c r="A1331" s="21">
        <v>2320302</v>
      </c>
      <c r="B1331" s="23" t="s">
        <v>1164</v>
      </c>
      <c r="C1331" s="24">
        <v>0</v>
      </c>
      <c r="D1331" s="24"/>
      <c r="E1331" s="24"/>
      <c r="F1331" s="22" t="str">
        <f t="shared" si="40"/>
        <v>否</v>
      </c>
      <c r="G1331" s="3" t="str">
        <f t="shared" si="41"/>
        <v>项</v>
      </c>
    </row>
    <row r="1332" ht="35.45" customHeight="1" spans="1:7">
      <c r="A1332" s="21">
        <v>2320303</v>
      </c>
      <c r="B1332" s="23" t="s">
        <v>1165</v>
      </c>
      <c r="C1332" s="24">
        <v>0</v>
      </c>
      <c r="D1332" s="24"/>
      <c r="E1332" s="24"/>
      <c r="F1332" s="22" t="str">
        <f t="shared" si="40"/>
        <v>否</v>
      </c>
      <c r="G1332" s="3" t="str">
        <f t="shared" si="41"/>
        <v>项</v>
      </c>
    </row>
    <row r="1333" ht="35.45" customHeight="1" spans="1:7">
      <c r="A1333" s="21">
        <v>2320399</v>
      </c>
      <c r="B1333" s="23" t="s">
        <v>1166</v>
      </c>
      <c r="C1333" s="24">
        <v>0</v>
      </c>
      <c r="D1333" s="24"/>
      <c r="E1333" s="24"/>
      <c r="F1333" s="22" t="str">
        <f t="shared" si="40"/>
        <v>否</v>
      </c>
      <c r="G1333" s="3" t="str">
        <f t="shared" si="41"/>
        <v>项</v>
      </c>
    </row>
    <row r="1334" ht="35.45" customHeight="1" spans="1:7">
      <c r="A1334" s="17">
        <v>233</v>
      </c>
      <c r="B1334" s="18" t="s">
        <v>132</v>
      </c>
      <c r="C1334" s="19">
        <f>SUM(C1335)</f>
        <v>0</v>
      </c>
      <c r="D1334" s="19"/>
      <c r="E1334" s="19"/>
      <c r="F1334" s="22" t="str">
        <f t="shared" si="40"/>
        <v>是</v>
      </c>
      <c r="G1334" s="3" t="str">
        <f t="shared" si="41"/>
        <v>类</v>
      </c>
    </row>
    <row r="1335" ht="35.45" customHeight="1" spans="1:7">
      <c r="A1335" s="21">
        <v>23303</v>
      </c>
      <c r="B1335" s="23" t="s">
        <v>1167</v>
      </c>
      <c r="C1335" s="24">
        <v>0</v>
      </c>
      <c r="D1335" s="24"/>
      <c r="E1335" s="24"/>
      <c r="F1335" s="22" t="str">
        <f t="shared" si="40"/>
        <v>否</v>
      </c>
      <c r="G1335" s="3" t="str">
        <f t="shared" si="41"/>
        <v>款</v>
      </c>
    </row>
    <row r="1336" ht="35.45" customHeight="1" spans="1:7">
      <c r="A1336" s="17">
        <v>229</v>
      </c>
      <c r="B1336" s="18" t="s">
        <v>134</v>
      </c>
      <c r="C1336" s="19">
        <f>SUM(C1337:C1338)</f>
        <v>0</v>
      </c>
      <c r="D1336" s="19"/>
      <c r="E1336" s="19"/>
      <c r="F1336" s="22" t="str">
        <f t="shared" si="40"/>
        <v>是</v>
      </c>
      <c r="G1336" s="3" t="str">
        <f t="shared" si="41"/>
        <v>类</v>
      </c>
    </row>
    <row r="1337" ht="35.45" customHeight="1" spans="1:7">
      <c r="A1337" s="21">
        <v>22902</v>
      </c>
      <c r="B1337" s="23" t="s">
        <v>1168</v>
      </c>
      <c r="C1337" s="24">
        <v>0</v>
      </c>
      <c r="D1337" s="24"/>
      <c r="E1337" s="24"/>
      <c r="F1337" s="22" t="str">
        <f t="shared" si="40"/>
        <v>否</v>
      </c>
      <c r="G1337" s="3" t="str">
        <f t="shared" si="41"/>
        <v>款</v>
      </c>
    </row>
    <row r="1338" ht="35.45" customHeight="1" spans="1:7">
      <c r="A1338" s="21">
        <v>22999</v>
      </c>
      <c r="B1338" s="23" t="s">
        <v>1169</v>
      </c>
      <c r="C1338" s="24">
        <v>0</v>
      </c>
      <c r="D1338" s="24"/>
      <c r="E1338" s="24"/>
      <c r="F1338" s="22" t="str">
        <f t="shared" si="40"/>
        <v>否</v>
      </c>
      <c r="G1338" s="3" t="str">
        <f t="shared" si="41"/>
        <v>款</v>
      </c>
    </row>
    <row r="1339" ht="35.45" customHeight="1" spans="1:7">
      <c r="A1339" s="32"/>
      <c r="B1339" s="33"/>
      <c r="C1339" s="19">
        <v>0</v>
      </c>
      <c r="D1339" s="19"/>
      <c r="E1339" s="19"/>
      <c r="F1339" s="22" t="str">
        <f t="shared" si="40"/>
        <v>是</v>
      </c>
      <c r="G1339" s="3" t="str">
        <f t="shared" si="41"/>
        <v>项</v>
      </c>
    </row>
    <row r="1340" ht="35.45" customHeight="1" spans="1:7">
      <c r="A1340" s="34"/>
      <c r="B1340" s="35" t="s">
        <v>1253</v>
      </c>
      <c r="C1340" s="19">
        <f>SUM(C4,C249,C252,C271,C363,C418,C475,C534,C664,C737,C818,C841,C952,C1016,C1086,C1106,C1136,C1146,C1191,C1211,C1269,C1327,C1328,C1334,C1336)</f>
        <v>26000</v>
      </c>
      <c r="D1340" s="19">
        <f>SUM(D4,D249,D252,D271,D363,D418,D475,D534,D664,D737,D818,D841,D952,D1016,D1086,D1106,D1136,D1146,D1191,D1211,D1269,D1327,D1328,D1334,D1336)</f>
        <v>0</v>
      </c>
      <c r="E1340" s="19">
        <f>SUM(E4,E249,E252,E271,E363,E418,E475,E534,E664,E737,E818,E841,E952,E1016,E1086,E1106,E1136,E1146,E1191,E1211,E1269,E1327,E1328,E1334,E1336)</f>
        <v>26000</v>
      </c>
      <c r="F1340" s="22" t="str">
        <f t="shared" si="40"/>
        <v>是</v>
      </c>
      <c r="G1340" s="3" t="str">
        <f t="shared" si="41"/>
        <v>项</v>
      </c>
    </row>
  </sheetData>
  <autoFilter ref="A3:G1340">
    <extLst/>
  </autoFilter>
  <mergeCells count="1">
    <mergeCell ref="B1:E1"/>
  </mergeCells>
  <conditionalFormatting sqref="F4:G1340">
    <cfRule type="cellIs" dxfId="2" priority="1" stopIfTrue="1" operator="lessThan">
      <formula>0</formula>
    </cfRule>
  </conditionalFormatting>
  <printOptions horizontalCentered="1"/>
  <pageMargins left="0.471527777777778" right="0.393055555555556" top="0.747916666666667" bottom="0.747916666666667" header="0.313888888888889" footer="0.313888888888889"/>
  <pageSetup paperSize="9" scale="75" firstPageNumber="601" orientation="portrait" useFirstPageNumber="1"/>
  <headerFooter alignWithMargins="0">
    <oddFooter>&amp;C&amp;16-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showGridLines="0" showZeros="0" view="pageBreakPreview" zoomScale="85" zoomScaleNormal="90" workbookViewId="0">
      <pane ySplit="3" topLeftCell="A4" activePane="bottomLeft" state="frozen"/>
      <selection/>
      <selection pane="bottomLeft" activeCell="B1" sqref="B1:F1"/>
    </sheetView>
  </sheetViews>
  <sheetFormatPr defaultColWidth="9" defaultRowHeight="14.25"/>
  <cols>
    <col min="1" max="1" width="15.5" style="4" customWidth="1"/>
    <col min="2" max="2" width="45.125" style="4" customWidth="1"/>
    <col min="3" max="6" width="18.625" style="4" customWidth="1"/>
    <col min="7" max="7" width="9" style="38" customWidth="1"/>
    <col min="8" max="8" width="20.5" style="38" customWidth="1"/>
    <col min="9" max="16384" width="9" style="38"/>
  </cols>
  <sheetData>
    <row r="1" ht="40.5" customHeight="1" spans="1:6">
      <c r="A1" s="39"/>
      <c r="B1" s="40" t="s">
        <v>83</v>
      </c>
      <c r="C1" s="40"/>
      <c r="D1" s="40"/>
      <c r="E1" s="40"/>
      <c r="F1" s="40"/>
    </row>
    <row r="2" ht="15" customHeight="1" spans="1:6">
      <c r="A2" s="41"/>
      <c r="B2" s="42" t="s">
        <v>84</v>
      </c>
      <c r="C2" s="37"/>
      <c r="D2" s="37"/>
      <c r="E2" s="37"/>
      <c r="F2" s="43" t="s">
        <v>2</v>
      </c>
    </row>
    <row r="3" s="36" customFormat="1" ht="50.25" customHeight="1" spans="1:7">
      <c r="A3" s="45" t="s">
        <v>3</v>
      </c>
      <c r="B3" s="109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137" t="s">
        <v>9</v>
      </c>
    </row>
    <row r="4" ht="21.95" customHeight="1" spans="1:7">
      <c r="A4" s="47" t="s">
        <v>85</v>
      </c>
      <c r="B4" s="48" t="s">
        <v>86</v>
      </c>
      <c r="C4" s="138">
        <v>57797</v>
      </c>
      <c r="D4" s="138">
        <f>市级支出明细表!D4</f>
        <v>0</v>
      </c>
      <c r="E4" s="138">
        <f>市级支出明细表!E4</f>
        <v>-16215</v>
      </c>
      <c r="F4" s="138">
        <f t="shared" ref="F4:F45" si="0">C4+D4+E4</f>
        <v>41582</v>
      </c>
      <c r="G4" s="50" t="str">
        <f t="shared" ref="G4:G32" si="1">IF(LEN(A4)=3,"是",IF(B4&lt;&gt;"",IF(SUM(C4:C4)&lt;&gt;0,"是","否"),"是"))</f>
        <v>是</v>
      </c>
    </row>
    <row r="5" ht="21.95" customHeight="1" spans="1:7">
      <c r="A5" s="47" t="s">
        <v>87</v>
      </c>
      <c r="B5" s="51" t="s">
        <v>88</v>
      </c>
      <c r="C5" s="138">
        <v>0</v>
      </c>
      <c r="D5" s="138">
        <f>市级支出明细表!D249</f>
        <v>0</v>
      </c>
      <c r="E5" s="138">
        <f>市级支出明细表!E249</f>
        <v>0</v>
      </c>
      <c r="F5" s="138">
        <f t="shared" si="0"/>
        <v>0</v>
      </c>
      <c r="G5" s="50" t="str">
        <f t="shared" si="1"/>
        <v>是</v>
      </c>
    </row>
    <row r="6" ht="21.95" customHeight="1" spans="1:7">
      <c r="A6" s="47" t="s">
        <v>89</v>
      </c>
      <c r="B6" s="51" t="s">
        <v>90</v>
      </c>
      <c r="C6" s="138">
        <v>989</v>
      </c>
      <c r="D6" s="138">
        <f>市级支出明细表!D252</f>
        <v>0</v>
      </c>
      <c r="E6" s="138">
        <f>市级支出明细表!E252</f>
        <v>-300</v>
      </c>
      <c r="F6" s="138">
        <f t="shared" si="0"/>
        <v>689</v>
      </c>
      <c r="G6" s="50" t="str">
        <f t="shared" si="1"/>
        <v>是</v>
      </c>
    </row>
    <row r="7" ht="21.95" customHeight="1" spans="1:7">
      <c r="A7" s="47" t="s">
        <v>91</v>
      </c>
      <c r="B7" s="51" t="s">
        <v>92</v>
      </c>
      <c r="C7" s="138">
        <v>19309</v>
      </c>
      <c r="D7" s="138">
        <f>市级支出明细表!D271</f>
        <v>0</v>
      </c>
      <c r="E7" s="138">
        <f>市级支出明细表!E271</f>
        <v>11976</v>
      </c>
      <c r="F7" s="138">
        <f t="shared" si="0"/>
        <v>31285</v>
      </c>
      <c r="G7" s="50" t="str">
        <f t="shared" si="1"/>
        <v>是</v>
      </c>
    </row>
    <row r="8" ht="21.95" customHeight="1" spans="1:7">
      <c r="A8" s="47" t="s">
        <v>93</v>
      </c>
      <c r="B8" s="51" t="s">
        <v>94</v>
      </c>
      <c r="C8" s="138">
        <v>39079</v>
      </c>
      <c r="D8" s="138">
        <f>市级支出明细表!D363</f>
        <v>0</v>
      </c>
      <c r="E8" s="138">
        <f>市级支出明细表!E363</f>
        <v>913</v>
      </c>
      <c r="F8" s="138">
        <f t="shared" si="0"/>
        <v>39992</v>
      </c>
      <c r="G8" s="50" t="str">
        <f t="shared" si="1"/>
        <v>是</v>
      </c>
    </row>
    <row r="9" ht="21.95" customHeight="1" spans="1:7">
      <c r="A9" s="47" t="s">
        <v>95</v>
      </c>
      <c r="B9" s="51" t="s">
        <v>96</v>
      </c>
      <c r="C9" s="138">
        <v>5048</v>
      </c>
      <c r="D9" s="138">
        <f>市级支出明细表!D418</f>
        <v>0</v>
      </c>
      <c r="E9" s="138">
        <f>市级支出明细表!E418</f>
        <v>935</v>
      </c>
      <c r="F9" s="138">
        <f t="shared" si="0"/>
        <v>5983</v>
      </c>
      <c r="G9" s="50" t="str">
        <f t="shared" si="1"/>
        <v>是</v>
      </c>
    </row>
    <row r="10" ht="21.95" customHeight="1" spans="1:7">
      <c r="A10" s="47" t="s">
        <v>97</v>
      </c>
      <c r="B10" s="51" t="s">
        <v>98</v>
      </c>
      <c r="C10" s="138">
        <v>7137</v>
      </c>
      <c r="D10" s="138">
        <f>市级支出明细表!D475</f>
        <v>0</v>
      </c>
      <c r="E10" s="138">
        <f>市级支出明细表!E475</f>
        <v>1073</v>
      </c>
      <c r="F10" s="138">
        <f t="shared" si="0"/>
        <v>8210</v>
      </c>
      <c r="G10" s="50" t="str">
        <f t="shared" si="1"/>
        <v>是</v>
      </c>
    </row>
    <row r="11" ht="21.95" customHeight="1" spans="1:7">
      <c r="A11" s="47" t="s">
        <v>99</v>
      </c>
      <c r="B11" s="51" t="s">
        <v>100</v>
      </c>
      <c r="C11" s="138">
        <v>30704</v>
      </c>
      <c r="D11" s="138">
        <f>市级支出明细表!D534</f>
        <v>0</v>
      </c>
      <c r="E11" s="138">
        <f>市级支出明细表!E534</f>
        <v>838</v>
      </c>
      <c r="F11" s="138">
        <f t="shared" si="0"/>
        <v>31542</v>
      </c>
      <c r="G11" s="50" t="str">
        <f t="shared" si="1"/>
        <v>是</v>
      </c>
    </row>
    <row r="12" ht="21.95" customHeight="1" spans="1:7">
      <c r="A12" s="47" t="s">
        <v>101</v>
      </c>
      <c r="B12" s="51" t="s">
        <v>102</v>
      </c>
      <c r="C12" s="138">
        <v>122359</v>
      </c>
      <c r="D12" s="138">
        <f>市级支出明细表!D664</f>
        <v>0</v>
      </c>
      <c r="E12" s="138">
        <f>市级支出明细表!E664</f>
        <v>-720</v>
      </c>
      <c r="F12" s="138">
        <f t="shared" si="0"/>
        <v>121639</v>
      </c>
      <c r="G12" s="50" t="str">
        <f t="shared" si="1"/>
        <v>是</v>
      </c>
    </row>
    <row r="13" ht="21.95" customHeight="1" spans="1:7">
      <c r="A13" s="47" t="s">
        <v>103</v>
      </c>
      <c r="B13" s="51" t="s">
        <v>104</v>
      </c>
      <c r="C13" s="138">
        <v>6785</v>
      </c>
      <c r="D13" s="138">
        <f>市级支出明细表!D737</f>
        <v>0</v>
      </c>
      <c r="E13" s="138">
        <f>市级支出明细表!E737</f>
        <v>-606</v>
      </c>
      <c r="F13" s="138">
        <f t="shared" si="0"/>
        <v>6179</v>
      </c>
      <c r="G13" s="50" t="str">
        <f t="shared" si="1"/>
        <v>是</v>
      </c>
    </row>
    <row r="14" ht="21.95" customHeight="1" spans="1:7">
      <c r="A14" s="47" t="s">
        <v>105</v>
      </c>
      <c r="B14" s="51" t="s">
        <v>106</v>
      </c>
      <c r="C14" s="138">
        <v>32042</v>
      </c>
      <c r="D14" s="138">
        <f>市级支出明细表!D818</f>
        <v>4370</v>
      </c>
      <c r="E14" s="138">
        <f>市级支出明细表!E818</f>
        <v>-16397</v>
      </c>
      <c r="F14" s="138">
        <f t="shared" si="0"/>
        <v>20015</v>
      </c>
      <c r="G14" s="50" t="str">
        <f t="shared" si="1"/>
        <v>是</v>
      </c>
    </row>
    <row r="15" ht="21.95" customHeight="1" spans="1:7">
      <c r="A15" s="47" t="s">
        <v>107</v>
      </c>
      <c r="B15" s="51" t="s">
        <v>108</v>
      </c>
      <c r="C15" s="138">
        <v>23650</v>
      </c>
      <c r="D15" s="138">
        <f>市级支出明细表!D841</f>
        <v>0</v>
      </c>
      <c r="E15" s="138">
        <f>市级支出明细表!E841</f>
        <v>-9525</v>
      </c>
      <c r="F15" s="138">
        <f t="shared" si="0"/>
        <v>14125</v>
      </c>
      <c r="G15" s="50" t="str">
        <f t="shared" si="1"/>
        <v>是</v>
      </c>
    </row>
    <row r="16" ht="21.95" customHeight="1" spans="1:7">
      <c r="A16" s="47" t="s">
        <v>109</v>
      </c>
      <c r="B16" s="51" t="s">
        <v>110</v>
      </c>
      <c r="C16" s="138">
        <v>7043</v>
      </c>
      <c r="D16" s="138">
        <f>市级支出明细表!D952</f>
        <v>0</v>
      </c>
      <c r="E16" s="138">
        <f>市级支出明细表!E952</f>
        <v>19182</v>
      </c>
      <c r="F16" s="138">
        <f t="shared" si="0"/>
        <v>26225</v>
      </c>
      <c r="G16" s="50" t="str">
        <f t="shared" si="1"/>
        <v>是</v>
      </c>
    </row>
    <row r="17" ht="21.95" customHeight="1" spans="1:7">
      <c r="A17" s="47" t="s">
        <v>111</v>
      </c>
      <c r="B17" s="51" t="s">
        <v>112</v>
      </c>
      <c r="C17" s="138">
        <v>7505</v>
      </c>
      <c r="D17" s="138">
        <f>市级支出明细表!D1016</f>
        <v>0</v>
      </c>
      <c r="E17" s="138">
        <f>市级支出明细表!E1016</f>
        <v>269</v>
      </c>
      <c r="F17" s="138">
        <f t="shared" si="0"/>
        <v>7774</v>
      </c>
      <c r="G17" s="50" t="str">
        <f t="shared" si="1"/>
        <v>是</v>
      </c>
    </row>
    <row r="18" ht="21.95" customHeight="1" spans="1:7">
      <c r="A18" s="47" t="s">
        <v>113</v>
      </c>
      <c r="B18" s="51" t="s">
        <v>114</v>
      </c>
      <c r="C18" s="138">
        <v>297</v>
      </c>
      <c r="D18" s="138">
        <f>市级支出明细表!D1086</f>
        <v>0</v>
      </c>
      <c r="E18" s="138">
        <f>市级支出明细表!E1086</f>
        <v>1931</v>
      </c>
      <c r="F18" s="138">
        <f t="shared" si="0"/>
        <v>2228</v>
      </c>
      <c r="G18" s="50" t="str">
        <f t="shared" si="1"/>
        <v>是</v>
      </c>
    </row>
    <row r="19" ht="21.95" customHeight="1" spans="1:7">
      <c r="A19" s="47" t="s">
        <v>115</v>
      </c>
      <c r="B19" s="51" t="s">
        <v>116</v>
      </c>
      <c r="C19" s="138">
        <v>90</v>
      </c>
      <c r="D19" s="138">
        <f>市级支出明细表!D1106</f>
        <v>0</v>
      </c>
      <c r="E19" s="138">
        <f>市级支出明细表!E1106</f>
        <v>126</v>
      </c>
      <c r="F19" s="138">
        <f t="shared" si="0"/>
        <v>216</v>
      </c>
      <c r="G19" s="50" t="str">
        <f t="shared" si="1"/>
        <v>是</v>
      </c>
    </row>
    <row r="20" ht="21.95" customHeight="1" spans="1:7">
      <c r="A20" s="47" t="s">
        <v>117</v>
      </c>
      <c r="B20" s="51" t="s">
        <v>118</v>
      </c>
      <c r="C20" s="138">
        <v>0</v>
      </c>
      <c r="D20" s="138">
        <f>市级支出明细表!D1136</f>
        <v>0</v>
      </c>
      <c r="E20" s="138">
        <f>市级支出明细表!E1136</f>
        <v>0</v>
      </c>
      <c r="F20" s="138">
        <f t="shared" si="0"/>
        <v>0</v>
      </c>
      <c r="G20" s="50" t="str">
        <f t="shared" si="1"/>
        <v>是</v>
      </c>
    </row>
    <row r="21" ht="21.95" customHeight="1" spans="1:7">
      <c r="A21" s="47" t="s">
        <v>119</v>
      </c>
      <c r="B21" s="51" t="s">
        <v>120</v>
      </c>
      <c r="C21" s="138">
        <v>15517</v>
      </c>
      <c r="D21" s="138">
        <f>市级支出明细表!D1146</f>
        <v>0</v>
      </c>
      <c r="E21" s="138">
        <f>市级支出明细表!E1146</f>
        <v>-693</v>
      </c>
      <c r="F21" s="138">
        <f t="shared" si="0"/>
        <v>14824</v>
      </c>
      <c r="G21" s="50" t="str">
        <f t="shared" si="1"/>
        <v>是</v>
      </c>
    </row>
    <row r="22" ht="21.95" customHeight="1" spans="1:7">
      <c r="A22" s="47" t="s">
        <v>121</v>
      </c>
      <c r="B22" s="51" t="s">
        <v>122</v>
      </c>
      <c r="C22" s="138">
        <v>9776</v>
      </c>
      <c r="D22" s="138">
        <f>市级支出明细表!D1191</f>
        <v>0</v>
      </c>
      <c r="E22" s="138">
        <f>市级支出明细表!E1191</f>
        <v>865</v>
      </c>
      <c r="F22" s="138">
        <f t="shared" si="0"/>
        <v>10641</v>
      </c>
      <c r="G22" s="50" t="str">
        <f t="shared" si="1"/>
        <v>是</v>
      </c>
    </row>
    <row r="23" ht="21.95" customHeight="1" spans="1:7">
      <c r="A23" s="47" t="s">
        <v>123</v>
      </c>
      <c r="B23" s="51" t="s">
        <v>124</v>
      </c>
      <c r="C23" s="138">
        <v>2036</v>
      </c>
      <c r="D23" s="138">
        <f>市级支出明细表!D1211</f>
        <v>0</v>
      </c>
      <c r="E23" s="138">
        <f>市级支出明细表!E1211</f>
        <v>-535</v>
      </c>
      <c r="F23" s="138">
        <f t="shared" si="0"/>
        <v>1501</v>
      </c>
      <c r="G23" s="50" t="str">
        <f t="shared" si="1"/>
        <v>是</v>
      </c>
    </row>
    <row r="24" ht="21.95" customHeight="1" spans="1:7">
      <c r="A24" s="47" t="s">
        <v>125</v>
      </c>
      <c r="B24" s="51" t="s">
        <v>126</v>
      </c>
      <c r="C24" s="138">
        <v>2520</v>
      </c>
      <c r="D24" s="138">
        <f>市级支出明细表!D1269</f>
        <v>0</v>
      </c>
      <c r="E24" s="138">
        <f>市级支出明细表!E1269</f>
        <v>2913</v>
      </c>
      <c r="F24" s="138">
        <f t="shared" si="0"/>
        <v>5433</v>
      </c>
      <c r="G24" s="50" t="str">
        <f t="shared" si="1"/>
        <v>是</v>
      </c>
    </row>
    <row r="25" ht="21.95" customHeight="1" spans="1:7">
      <c r="A25" s="47" t="s">
        <v>127</v>
      </c>
      <c r="B25" s="51" t="s">
        <v>128</v>
      </c>
      <c r="C25" s="138">
        <v>4700</v>
      </c>
      <c r="D25" s="138">
        <f>市级支出明细表!D1327</f>
        <v>0</v>
      </c>
      <c r="E25" s="138">
        <f>市级支出明细表!E1327</f>
        <v>-4700</v>
      </c>
      <c r="F25" s="138">
        <f t="shared" si="0"/>
        <v>0</v>
      </c>
      <c r="G25" s="50" t="str">
        <f t="shared" si="1"/>
        <v>是</v>
      </c>
    </row>
    <row r="26" ht="21.95" customHeight="1" spans="1:7">
      <c r="A26" s="47" t="s">
        <v>129</v>
      </c>
      <c r="B26" s="51" t="s">
        <v>130</v>
      </c>
      <c r="C26" s="138">
        <v>14015</v>
      </c>
      <c r="D26" s="138">
        <f>市级支出明细表!D1328</f>
        <v>0</v>
      </c>
      <c r="E26" s="138">
        <f>市级支出明细表!E1328</f>
        <v>0</v>
      </c>
      <c r="F26" s="138">
        <f t="shared" si="0"/>
        <v>14015</v>
      </c>
      <c r="G26" s="50" t="str">
        <f t="shared" si="1"/>
        <v>是</v>
      </c>
    </row>
    <row r="27" ht="21.95" customHeight="1" spans="1:7">
      <c r="A27" s="47" t="s">
        <v>131</v>
      </c>
      <c r="B27" s="51" t="s">
        <v>132</v>
      </c>
      <c r="C27" s="138">
        <v>0</v>
      </c>
      <c r="D27" s="138">
        <f>市级支出明细表!D1334</f>
        <v>0</v>
      </c>
      <c r="E27" s="138">
        <f>市级支出明细表!E1334</f>
        <v>0</v>
      </c>
      <c r="F27" s="138">
        <f t="shared" si="0"/>
        <v>0</v>
      </c>
      <c r="G27" s="50" t="str">
        <f t="shared" si="1"/>
        <v>是</v>
      </c>
    </row>
    <row r="28" ht="21.95" customHeight="1" spans="1:7">
      <c r="A28" s="47" t="s">
        <v>133</v>
      </c>
      <c r="B28" s="51" t="s">
        <v>134</v>
      </c>
      <c r="C28" s="138">
        <v>3202</v>
      </c>
      <c r="D28" s="138">
        <f>市级支出明细表!D1336</f>
        <v>0</v>
      </c>
      <c r="E28" s="138">
        <f>市级支出明细表!E1336</f>
        <v>4300</v>
      </c>
      <c r="F28" s="138">
        <f t="shared" si="0"/>
        <v>7502</v>
      </c>
      <c r="G28" s="50" t="str">
        <f t="shared" si="1"/>
        <v>是</v>
      </c>
    </row>
    <row r="29" s="135" customFormat="1" ht="21.95" customHeight="1" spans="1:8">
      <c r="A29" s="52"/>
      <c r="B29" s="53" t="s">
        <v>135</v>
      </c>
      <c r="C29" s="139">
        <f>SUM(C4:C28)</f>
        <v>411600</v>
      </c>
      <c r="D29" s="139">
        <f>SUM(D4:D28)</f>
        <v>4370</v>
      </c>
      <c r="E29" s="139">
        <f>SUM(E4:E28)</f>
        <v>-4370</v>
      </c>
      <c r="F29" s="139">
        <f t="shared" si="0"/>
        <v>411600</v>
      </c>
      <c r="G29" s="63" t="str">
        <f t="shared" si="1"/>
        <v>是</v>
      </c>
      <c r="H29" s="140">
        <f>市级收入总表!C29+市级收入总表!I32+市级收入总表!I31+市级收入总表!I41+市级收入总表!I42+市级收入总表!C43+市级收入总表!C44+市级收入总表!C49-市级支出总表!C40-市级支出总表!C46</f>
        <v>411600</v>
      </c>
    </row>
    <row r="30" s="136" customFormat="1" ht="21.95" customHeight="1" spans="1:7">
      <c r="A30" s="55">
        <v>230</v>
      </c>
      <c r="B30" s="141" t="s">
        <v>136</v>
      </c>
      <c r="C30" s="139">
        <f>SUM(C31:C32,C36,C39:C41,C44,C45)</f>
        <v>1837916</v>
      </c>
      <c r="D30" s="139">
        <f>SUM(D31:D32,D36,D39:D41,D44,D45)</f>
        <v>164669</v>
      </c>
      <c r="E30" s="139">
        <f>SUM(E31:E32,E36,E39:E41,E44,E45)</f>
        <v>175412</v>
      </c>
      <c r="F30" s="139">
        <f t="shared" si="0"/>
        <v>2177997</v>
      </c>
      <c r="G30" s="63" t="str">
        <f t="shared" si="1"/>
        <v>是</v>
      </c>
    </row>
    <row r="31" ht="21.95" customHeight="1" spans="1:7">
      <c r="A31" s="47">
        <v>23001</v>
      </c>
      <c r="B31" s="142" t="s">
        <v>137</v>
      </c>
      <c r="C31" s="138">
        <v>23247</v>
      </c>
      <c r="D31" s="138"/>
      <c r="E31" s="138"/>
      <c r="F31" s="138">
        <f t="shared" si="0"/>
        <v>23247</v>
      </c>
      <c r="G31" s="50" t="str">
        <f t="shared" si="1"/>
        <v>是</v>
      </c>
    </row>
    <row r="32" ht="21.95" customHeight="1" spans="1:7">
      <c r="A32" s="47"/>
      <c r="B32" s="142" t="s">
        <v>138</v>
      </c>
      <c r="C32" s="138">
        <v>1461460</v>
      </c>
      <c r="D32" s="138">
        <f>SUM(D33:D34)</f>
        <v>0</v>
      </c>
      <c r="E32" s="138">
        <f>SUM(E33:E35)</f>
        <v>114245</v>
      </c>
      <c r="F32" s="138">
        <f t="shared" si="0"/>
        <v>1575705</v>
      </c>
      <c r="G32" s="50" t="str">
        <f t="shared" si="1"/>
        <v>是</v>
      </c>
    </row>
    <row r="33" ht="21.95" customHeight="1" spans="1:7">
      <c r="A33" s="47"/>
      <c r="B33" s="142" t="s">
        <v>139</v>
      </c>
      <c r="C33" s="138">
        <v>320000</v>
      </c>
      <c r="D33" s="138"/>
      <c r="E33" s="138">
        <v>-3672</v>
      </c>
      <c r="F33" s="138">
        <f t="shared" si="0"/>
        <v>316328</v>
      </c>
      <c r="G33" s="50"/>
    </row>
    <row r="34" ht="21.95" customHeight="1" spans="1:7">
      <c r="A34" s="47"/>
      <c r="B34" s="142" t="s">
        <v>140</v>
      </c>
      <c r="C34" s="138">
        <v>15500</v>
      </c>
      <c r="D34" s="138"/>
      <c r="E34" s="138">
        <v>-1656</v>
      </c>
      <c r="F34" s="138">
        <f t="shared" si="0"/>
        <v>13844</v>
      </c>
      <c r="G34" s="50"/>
    </row>
    <row r="35" ht="21.95" customHeight="1" spans="1:7">
      <c r="A35" s="47"/>
      <c r="B35" s="142" t="s">
        <v>141</v>
      </c>
      <c r="C35" s="138"/>
      <c r="D35" s="138"/>
      <c r="E35" s="138">
        <v>119573</v>
      </c>
      <c r="F35" s="138">
        <f t="shared" si="0"/>
        <v>119573</v>
      </c>
      <c r="G35" s="50"/>
    </row>
    <row r="36" ht="21.95" customHeight="1" spans="1:7">
      <c r="A36" s="47"/>
      <c r="B36" s="142" t="s">
        <v>142</v>
      </c>
      <c r="C36" s="138">
        <f>SUM(C37:C38)</f>
        <v>296809</v>
      </c>
      <c r="D36" s="138">
        <f>SUM(D37:D38)</f>
        <v>0</v>
      </c>
      <c r="E36" s="138">
        <f>SUM(E37:E38)</f>
        <v>-36170</v>
      </c>
      <c r="F36" s="138">
        <f t="shared" si="0"/>
        <v>260639</v>
      </c>
      <c r="G36" s="50" t="str">
        <f>IF(LEN(A36)=3,"是",IF(B36&lt;&gt;"",IF(SUM(C36:C36)&lt;&gt;0,"是","否"),"是"))</f>
        <v>是</v>
      </c>
    </row>
    <row r="37" ht="21.95" customHeight="1" spans="1:7">
      <c r="A37" s="47"/>
      <c r="B37" s="142" t="s">
        <v>143</v>
      </c>
      <c r="C37" s="138">
        <v>281464</v>
      </c>
      <c r="D37" s="138"/>
      <c r="E37" s="138">
        <v>-40000</v>
      </c>
      <c r="F37" s="138">
        <f t="shared" si="0"/>
        <v>241464</v>
      </c>
      <c r="G37" s="50"/>
    </row>
    <row r="38" ht="21.95" customHeight="1" spans="1:7">
      <c r="A38" s="47"/>
      <c r="B38" s="190" t="s">
        <v>144</v>
      </c>
      <c r="C38" s="138">
        <v>15345</v>
      </c>
      <c r="D38" s="138"/>
      <c r="E38" s="138">
        <v>3830</v>
      </c>
      <c r="F38" s="138">
        <f t="shared" si="0"/>
        <v>19175</v>
      </c>
      <c r="G38" s="50"/>
    </row>
    <row r="39" ht="21.95" customHeight="1" spans="1:7">
      <c r="A39" s="143">
        <v>23006</v>
      </c>
      <c r="B39" s="59" t="s">
        <v>145</v>
      </c>
      <c r="C39" s="138">
        <v>50400</v>
      </c>
      <c r="D39" s="138"/>
      <c r="E39" s="138">
        <v>97337</v>
      </c>
      <c r="F39" s="138">
        <f t="shared" si="0"/>
        <v>147737</v>
      </c>
      <c r="G39" s="50" t="str">
        <f>IF(LEN(A39)=3,"是",IF(B39&lt;&gt;"",IF(SUM(C39:C39)&lt;&gt;0,"是","否"),"是"))</f>
        <v>是</v>
      </c>
    </row>
    <row r="40" ht="21.95" customHeight="1" spans="1:7">
      <c r="A40" s="144">
        <v>23008</v>
      </c>
      <c r="B40" s="59" t="s">
        <v>146</v>
      </c>
      <c r="C40" s="138">
        <v>6000</v>
      </c>
      <c r="D40" s="138"/>
      <c r="E40" s="138"/>
      <c r="F40" s="138">
        <f t="shared" si="0"/>
        <v>6000</v>
      </c>
      <c r="G40" s="50" t="str">
        <f>IF(LEN(A40)=3,"是",IF(B40&lt;&gt;"",IF(SUM(C40:C40)&lt;&gt;0,"是","否"),"是"))</f>
        <v>是</v>
      </c>
    </row>
    <row r="41" s="4" customFormat="1" ht="21.95" customHeight="1" spans="1:7">
      <c r="A41" s="47">
        <v>2301101</v>
      </c>
      <c r="B41" s="143" t="s">
        <v>147</v>
      </c>
      <c r="C41" s="138">
        <f>SUM(C42:C43)</f>
        <v>0</v>
      </c>
      <c r="D41" s="138">
        <f>SUM(D42:D43)</f>
        <v>164669</v>
      </c>
      <c r="E41" s="138">
        <f>SUM(E42:E43)</f>
        <v>0</v>
      </c>
      <c r="F41" s="138">
        <f t="shared" si="0"/>
        <v>164669</v>
      </c>
      <c r="G41" s="50" t="str">
        <f>IF(LEN(A41)=3,"是",IF(B41&lt;&gt;"",IF(SUM(C41:C41)&lt;&gt;0,"是","否"),"是"))</f>
        <v>否</v>
      </c>
    </row>
    <row r="42" s="4" customFormat="1" ht="21.95" customHeight="1" spans="1:7">
      <c r="A42" s="47"/>
      <c r="B42" s="191" t="s">
        <v>148</v>
      </c>
      <c r="C42" s="138"/>
      <c r="D42" s="138">
        <v>5339</v>
      </c>
      <c r="E42" s="138"/>
      <c r="F42" s="138">
        <f t="shared" si="0"/>
        <v>5339</v>
      </c>
      <c r="G42" s="50"/>
    </row>
    <row r="43" s="4" customFormat="1" ht="21.95" customHeight="1" spans="1:7">
      <c r="A43" s="47"/>
      <c r="B43" s="192" t="s">
        <v>149</v>
      </c>
      <c r="C43" s="138"/>
      <c r="D43" s="138">
        <v>159330</v>
      </c>
      <c r="E43" s="138"/>
      <c r="F43" s="138">
        <f t="shared" si="0"/>
        <v>159330</v>
      </c>
      <c r="G43" s="50"/>
    </row>
    <row r="44" s="4" customFormat="1" ht="21.95" customHeight="1" spans="1:7">
      <c r="A44" s="144">
        <v>23015</v>
      </c>
      <c r="B44" s="60" t="s">
        <v>150</v>
      </c>
      <c r="C44" s="138"/>
      <c r="D44" s="138"/>
      <c r="E44" s="138"/>
      <c r="F44" s="138">
        <f t="shared" si="0"/>
        <v>0</v>
      </c>
      <c r="G44" s="50" t="str">
        <f t="shared" ref="G44:G49" si="2">IF(LEN(A44)=3,"是",IF(B44&lt;&gt;"",IF(SUM(C44:C44)&lt;&gt;0,"是","否"),"是"))</f>
        <v>否</v>
      </c>
    </row>
    <row r="45" s="4" customFormat="1" ht="21.95" customHeight="1" spans="1:11">
      <c r="A45" s="144">
        <v>23016</v>
      </c>
      <c r="B45" s="60" t="s">
        <v>151</v>
      </c>
      <c r="C45" s="138"/>
      <c r="D45" s="138"/>
      <c r="E45" s="138"/>
      <c r="F45" s="138">
        <f t="shared" si="0"/>
        <v>0</v>
      </c>
      <c r="G45" s="50" t="str">
        <f t="shared" si="2"/>
        <v>否</v>
      </c>
      <c r="I45" s="5"/>
      <c r="J45" s="5"/>
      <c r="K45" s="5"/>
    </row>
    <row r="46" s="5" customFormat="1" ht="21.95" customHeight="1" spans="1:7">
      <c r="A46" s="55">
        <v>231</v>
      </c>
      <c r="B46" s="61" t="s">
        <v>152</v>
      </c>
      <c r="C46" s="139">
        <v>740</v>
      </c>
      <c r="D46" s="139">
        <v>45500</v>
      </c>
      <c r="E46" s="139"/>
      <c r="F46" s="139">
        <f t="shared" ref="F46:F49" si="3">C46+D46+E46</f>
        <v>46240</v>
      </c>
      <c r="G46" s="63" t="str">
        <f t="shared" si="2"/>
        <v>是</v>
      </c>
    </row>
    <row r="47" s="5" customFormat="1" ht="21.95" customHeight="1" spans="1:7">
      <c r="A47" s="145">
        <v>23009</v>
      </c>
      <c r="B47" s="64" t="s">
        <v>153</v>
      </c>
      <c r="C47" s="139"/>
      <c r="D47" s="139"/>
      <c r="E47" s="139"/>
      <c r="F47" s="139">
        <f t="shared" si="3"/>
        <v>0</v>
      </c>
      <c r="G47" s="63" t="str">
        <f t="shared" si="2"/>
        <v>否</v>
      </c>
    </row>
    <row r="48" s="5" customFormat="1" ht="21.95" customHeight="1" spans="1:11">
      <c r="A48" s="145" t="s">
        <v>154</v>
      </c>
      <c r="B48" s="141" t="s">
        <v>155</v>
      </c>
      <c r="C48" s="139"/>
      <c r="D48" s="139"/>
      <c r="E48" s="139"/>
      <c r="F48" s="139">
        <f t="shared" si="3"/>
        <v>0</v>
      </c>
      <c r="G48" s="63" t="str">
        <f t="shared" si="2"/>
        <v>否</v>
      </c>
      <c r="I48" s="136"/>
      <c r="J48" s="136"/>
      <c r="K48" s="136"/>
    </row>
    <row r="49" s="136" customFormat="1" ht="21.95" customHeight="1" spans="1:11">
      <c r="A49" s="52"/>
      <c r="B49" s="53" t="s">
        <v>156</v>
      </c>
      <c r="C49" s="139">
        <f>SUM(C29,C30,C46,C47,C48)</f>
        <v>2250256</v>
      </c>
      <c r="D49" s="139">
        <f>SUM(D29,D30,D46,D47,D48)</f>
        <v>214539</v>
      </c>
      <c r="E49" s="139">
        <f>SUM(E29,E30,E46,E47,E48)</f>
        <v>171042</v>
      </c>
      <c r="F49" s="139">
        <f t="shared" si="3"/>
        <v>2635837</v>
      </c>
      <c r="G49" s="63" t="str">
        <f t="shared" si="2"/>
        <v>是</v>
      </c>
      <c r="I49" s="38"/>
      <c r="J49" s="38"/>
      <c r="K49" s="38"/>
    </row>
    <row r="50" ht="77.1" customHeight="1" spans="2:6">
      <c r="B50" s="146"/>
      <c r="C50" s="147"/>
      <c r="D50" s="147"/>
      <c r="E50" s="147"/>
      <c r="F50" s="147"/>
    </row>
    <row r="51" spans="3:6">
      <c r="C51" s="148"/>
      <c r="D51" s="148"/>
      <c r="E51" s="148"/>
      <c r="F51" s="148"/>
    </row>
    <row r="52" spans="3:6">
      <c r="C52" s="148"/>
      <c r="D52" s="148"/>
      <c r="E52" s="148"/>
      <c r="F52" s="148"/>
    </row>
    <row r="53" spans="3:6">
      <c r="C53" s="148"/>
      <c r="D53" s="148"/>
      <c r="E53" s="148"/>
      <c r="F53" s="148"/>
    </row>
  </sheetData>
  <autoFilter ref="A3:G50">
    <extLst/>
  </autoFilter>
  <mergeCells count="2">
    <mergeCell ref="B1:F1"/>
    <mergeCell ref="B50:F50"/>
  </mergeCells>
  <conditionalFormatting sqref="F2:I2">
    <cfRule type="cellIs" dxfId="0" priority="9" stopIfTrue="1" operator="lessThanOrEqual">
      <formula>-1</formula>
    </cfRule>
  </conditionalFormatting>
  <conditionalFormatting sqref="G4:G50">
    <cfRule type="cellIs" dxfId="2" priority="8" stopIfTrue="1" operator="lessThan">
      <formula>0</formula>
    </cfRule>
  </conditionalFormatting>
  <conditionalFormatting sqref="A47:B48 A39:B45 B38">
    <cfRule type="expression" dxfId="1" priority="7" stopIfTrue="1">
      <formula>"len($A:$A)=3"</formula>
    </cfRule>
  </conditionalFormatting>
  <printOptions horizontalCentered="1"/>
  <pageMargins left="0.472222222222222" right="0.393055555555556" top="0.747916666666667" bottom="0.747916666666667" header="0.314583333333333" footer="0.314583333333333"/>
  <pageSetup paperSize="9" scale="65" firstPageNumber="245" orientation="portrait" useFirstPageNumber="1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1340"/>
  <sheetViews>
    <sheetView showGridLines="0" showZeros="0" tabSelected="1" view="pageBreakPreview" zoomScale="70" zoomScaleNormal="100" workbookViewId="0">
      <pane xSplit="1" ySplit="3" topLeftCell="B734" activePane="bottomRight" state="frozen"/>
      <selection/>
      <selection pane="topRight"/>
      <selection pane="bottomLeft"/>
      <selection pane="bottomRight" activeCell="C1336" sqref="C1336"/>
    </sheetView>
  </sheetViews>
  <sheetFormatPr defaultColWidth="9" defaultRowHeight="14.25"/>
  <cols>
    <col min="1" max="1" width="19.125" style="106" customWidth="1"/>
    <col min="2" max="2" width="55.625" style="4" customWidth="1"/>
    <col min="3" max="6" width="20.625" style="4" customWidth="1"/>
    <col min="7" max="7" width="4" style="106" customWidth="1"/>
    <col min="8" max="8" width="9" style="106"/>
    <col min="9" max="9" width="21.625" style="106" customWidth="1"/>
    <col min="10" max="10" width="18.125" style="106" customWidth="1"/>
    <col min="11" max="11" width="13.875" style="106" customWidth="1"/>
    <col min="12" max="12" width="10" style="106" customWidth="1"/>
    <col min="13" max="13" width="41.125" style="106" customWidth="1"/>
    <col min="14" max="16384" width="9" style="106"/>
  </cols>
  <sheetData>
    <row r="1" s="101" customFormat="1" ht="45" customHeight="1" spans="2:6">
      <c r="B1" s="40" t="s">
        <v>157</v>
      </c>
      <c r="C1" s="40"/>
      <c r="D1" s="40"/>
      <c r="E1" s="40"/>
      <c r="F1" s="40"/>
    </row>
    <row r="2" s="101" customFormat="1" ht="20.1" customHeight="1" spans="1:6">
      <c r="A2" s="108"/>
      <c r="B2" s="37" t="s">
        <v>158</v>
      </c>
      <c r="C2" s="43"/>
      <c r="D2" s="43"/>
      <c r="E2" s="43"/>
      <c r="F2" s="43" t="s">
        <v>2</v>
      </c>
    </row>
    <row r="3" s="102" customFormat="1" ht="45" customHeight="1" spans="1:12">
      <c r="A3" s="15" t="s">
        <v>3</v>
      </c>
      <c r="B3" s="109" t="s">
        <v>4</v>
      </c>
      <c r="C3" s="45" t="s">
        <v>5</v>
      </c>
      <c r="D3" s="45" t="s">
        <v>6</v>
      </c>
      <c r="E3" s="45" t="s">
        <v>7</v>
      </c>
      <c r="F3" s="45" t="s">
        <v>8</v>
      </c>
      <c r="G3" s="110" t="s">
        <v>9</v>
      </c>
      <c r="H3" s="102" t="s">
        <v>159</v>
      </c>
      <c r="I3" s="102" t="s">
        <v>160</v>
      </c>
      <c r="J3" s="118"/>
      <c r="K3" s="118"/>
      <c r="L3" s="118"/>
    </row>
    <row r="4" ht="21.95" customHeight="1" spans="1:15">
      <c r="A4" s="111">
        <v>201</v>
      </c>
      <c r="B4" s="18" t="s">
        <v>161</v>
      </c>
      <c r="C4" s="19">
        <f t="shared" ref="C4:E4" si="0">SUM(C5,C17,C26,C37,C48,C59,C70,C83,C92,C105,C115,C124,C135,C148,C155,C163,C169,C176,C183,C190,C197,C204,C212,C218,C224,C231,C246)</f>
        <v>57797</v>
      </c>
      <c r="D4" s="4">
        <f t="shared" si="0"/>
        <v>0</v>
      </c>
      <c r="E4" s="19">
        <f t="shared" si="0"/>
        <v>-16215</v>
      </c>
      <c r="F4" s="19">
        <f t="shared" ref="F4:F67" si="1">C4+D4+E4</f>
        <v>41582</v>
      </c>
      <c r="G4" s="112" t="str">
        <f t="shared" ref="G4:G67" si="2">IF(LEN(A4)=3,"是",IF(B4&lt;&gt;"",IF(SUM(C4:C4)&lt;&gt;0,"是","否"),"是"))</f>
        <v>是</v>
      </c>
      <c r="H4" s="106" t="str">
        <f>IF(LEN(A4)=3,"类",IF(LEN(A4)=5,"款","项"))</f>
        <v>类</v>
      </c>
      <c r="I4" s="113">
        <f>SUM(I5,I17,I26,I37,I48,I59,I70,I83,I92,I105,I115,I124,I135,I148,I155,I163,I169,I176,I183,I190,I197,I204,I212,I218,I224,I231,I246)</f>
        <v>0</v>
      </c>
      <c r="J4" s="121">
        <v>53728</v>
      </c>
      <c r="O4" s="120"/>
    </row>
    <row r="5" ht="21.95" customHeight="1" spans="1:15">
      <c r="A5" s="114">
        <v>20101</v>
      </c>
      <c r="B5" s="18" t="s">
        <v>162</v>
      </c>
      <c r="C5" s="19">
        <f t="shared" ref="C5:E5" si="3">SUM(C6:C16)</f>
        <v>1735</v>
      </c>
      <c r="D5" s="19">
        <f t="shared" si="3"/>
        <v>0</v>
      </c>
      <c r="E5" s="19">
        <f t="shared" si="3"/>
        <v>188</v>
      </c>
      <c r="F5" s="19">
        <f t="shared" si="1"/>
        <v>1923</v>
      </c>
      <c r="G5" s="112" t="str">
        <f t="shared" si="2"/>
        <v>是</v>
      </c>
      <c r="H5" s="106" t="str">
        <f t="shared" ref="H5:H68" si="4">IF(LEN(A5)=3,"类",IF(LEN(A5)=5,"款","项"))</f>
        <v>款</v>
      </c>
      <c r="I5" s="113">
        <f>SUM(I6:I16)</f>
        <v>0</v>
      </c>
      <c r="J5" s="121">
        <v>1735</v>
      </c>
      <c r="O5" s="120"/>
    </row>
    <row r="6" s="103" customFormat="1" ht="21.95" customHeight="1" spans="1:15">
      <c r="A6" s="114">
        <v>2010101</v>
      </c>
      <c r="B6" s="23" t="s">
        <v>163</v>
      </c>
      <c r="C6" s="24">
        <v>1287</v>
      </c>
      <c r="D6" s="24"/>
      <c r="E6" s="24">
        <v>157</v>
      </c>
      <c r="F6" s="24">
        <f t="shared" si="1"/>
        <v>1444</v>
      </c>
      <c r="G6" s="112" t="str">
        <f t="shared" si="2"/>
        <v>是</v>
      </c>
      <c r="H6" s="103" t="str">
        <f t="shared" si="4"/>
        <v>项</v>
      </c>
      <c r="I6" s="106"/>
      <c r="J6" s="121">
        <v>1287</v>
      </c>
      <c r="O6" s="120"/>
    </row>
    <row r="7" s="103" customFormat="1" ht="21.95" customHeight="1" spans="1:15">
      <c r="A7" s="114">
        <v>2010102</v>
      </c>
      <c r="B7" s="23" t="s">
        <v>164</v>
      </c>
      <c r="C7" s="24">
        <v>49</v>
      </c>
      <c r="D7" s="24"/>
      <c r="E7" s="24">
        <v>11</v>
      </c>
      <c r="F7" s="24">
        <f t="shared" si="1"/>
        <v>60</v>
      </c>
      <c r="G7" s="112" t="str">
        <f t="shared" si="2"/>
        <v>是</v>
      </c>
      <c r="H7" s="103" t="str">
        <f t="shared" si="4"/>
        <v>项</v>
      </c>
      <c r="I7" s="106"/>
      <c r="J7" s="121">
        <v>49</v>
      </c>
      <c r="O7" s="120"/>
    </row>
    <row r="8" s="103" customFormat="1" ht="21.95" hidden="1" customHeight="1" spans="1:15">
      <c r="A8" s="114">
        <v>2010103</v>
      </c>
      <c r="B8" s="23" t="s">
        <v>165</v>
      </c>
      <c r="C8" s="24">
        <v>0</v>
      </c>
      <c r="D8" s="24"/>
      <c r="E8" s="24">
        <v>0</v>
      </c>
      <c r="F8" s="24">
        <f t="shared" si="1"/>
        <v>0</v>
      </c>
      <c r="G8" s="112" t="str">
        <f t="shared" si="2"/>
        <v>否</v>
      </c>
      <c r="H8" s="103" t="str">
        <f t="shared" si="4"/>
        <v>项</v>
      </c>
      <c r="I8" s="106"/>
      <c r="J8" s="121">
        <v>0</v>
      </c>
      <c r="O8" s="120"/>
    </row>
    <row r="9" s="103" customFormat="1" ht="21.95" customHeight="1" spans="1:15">
      <c r="A9" s="114">
        <v>2010104</v>
      </c>
      <c r="B9" s="23" t="s">
        <v>166</v>
      </c>
      <c r="C9" s="24">
        <v>45</v>
      </c>
      <c r="D9" s="24"/>
      <c r="E9" s="24">
        <v>0</v>
      </c>
      <c r="F9" s="24">
        <f t="shared" si="1"/>
        <v>45</v>
      </c>
      <c r="G9" s="112" t="str">
        <f t="shared" si="2"/>
        <v>是</v>
      </c>
      <c r="H9" s="103" t="str">
        <f t="shared" si="4"/>
        <v>项</v>
      </c>
      <c r="I9" s="106"/>
      <c r="J9" s="121">
        <v>45</v>
      </c>
      <c r="O9" s="120"/>
    </row>
    <row r="10" s="103" customFormat="1" ht="21.95" customHeight="1" spans="1:15">
      <c r="A10" s="114">
        <v>2010105</v>
      </c>
      <c r="B10" s="23" t="s">
        <v>167</v>
      </c>
      <c r="C10" s="24">
        <v>14</v>
      </c>
      <c r="D10" s="24"/>
      <c r="E10" s="24">
        <v>0</v>
      </c>
      <c r="F10" s="24">
        <f t="shared" si="1"/>
        <v>14</v>
      </c>
      <c r="G10" s="112" t="str">
        <f t="shared" si="2"/>
        <v>是</v>
      </c>
      <c r="H10" s="103" t="str">
        <f t="shared" si="4"/>
        <v>项</v>
      </c>
      <c r="I10" s="106"/>
      <c r="J10" s="121">
        <v>14</v>
      </c>
      <c r="O10" s="120"/>
    </row>
    <row r="11" s="103" customFormat="1" ht="21.95" hidden="1" customHeight="1" spans="1:15">
      <c r="A11" s="114">
        <v>2010106</v>
      </c>
      <c r="B11" s="23" t="s">
        <v>168</v>
      </c>
      <c r="C11" s="24">
        <v>0</v>
      </c>
      <c r="D11" s="24"/>
      <c r="E11" s="24">
        <v>0</v>
      </c>
      <c r="F11" s="24">
        <f t="shared" si="1"/>
        <v>0</v>
      </c>
      <c r="G11" s="112" t="str">
        <f t="shared" si="2"/>
        <v>否</v>
      </c>
      <c r="H11" s="103" t="str">
        <f t="shared" si="4"/>
        <v>项</v>
      </c>
      <c r="I11" s="106"/>
      <c r="J11" s="121">
        <v>0</v>
      </c>
      <c r="O11" s="120"/>
    </row>
    <row r="12" s="103" customFormat="1" ht="21.95" customHeight="1" spans="1:15">
      <c r="A12" s="114">
        <v>2010107</v>
      </c>
      <c r="B12" s="23" t="s">
        <v>169</v>
      </c>
      <c r="C12" s="24">
        <v>50</v>
      </c>
      <c r="D12" s="24"/>
      <c r="E12" s="24">
        <v>0</v>
      </c>
      <c r="F12" s="24">
        <f t="shared" si="1"/>
        <v>50</v>
      </c>
      <c r="G12" s="112" t="str">
        <f t="shared" si="2"/>
        <v>是</v>
      </c>
      <c r="H12" s="103" t="str">
        <f t="shared" si="4"/>
        <v>项</v>
      </c>
      <c r="I12" s="106"/>
      <c r="J12" s="121">
        <v>50</v>
      </c>
      <c r="O12" s="120"/>
    </row>
    <row r="13" s="103" customFormat="1" ht="21.95" customHeight="1" spans="1:15">
      <c r="A13" s="114">
        <v>2010108</v>
      </c>
      <c r="B13" s="23" t="s">
        <v>170</v>
      </c>
      <c r="C13" s="24">
        <v>290</v>
      </c>
      <c r="D13" s="24"/>
      <c r="E13" s="24">
        <v>20</v>
      </c>
      <c r="F13" s="24">
        <f t="shared" si="1"/>
        <v>310</v>
      </c>
      <c r="G13" s="112" t="str">
        <f t="shared" si="2"/>
        <v>是</v>
      </c>
      <c r="H13" s="103" t="str">
        <f t="shared" si="4"/>
        <v>项</v>
      </c>
      <c r="I13" s="106"/>
      <c r="J13" s="121">
        <v>290</v>
      </c>
      <c r="O13" s="120"/>
    </row>
    <row r="14" s="103" customFormat="1" ht="21.95" hidden="1" customHeight="1" spans="1:15">
      <c r="A14" s="114">
        <v>2010109</v>
      </c>
      <c r="B14" s="23" t="s">
        <v>171</v>
      </c>
      <c r="C14" s="24">
        <v>0</v>
      </c>
      <c r="D14" s="24"/>
      <c r="E14" s="24">
        <v>0</v>
      </c>
      <c r="F14" s="24">
        <f t="shared" si="1"/>
        <v>0</v>
      </c>
      <c r="G14" s="112" t="str">
        <f t="shared" si="2"/>
        <v>否</v>
      </c>
      <c r="H14" s="103" t="str">
        <f t="shared" si="4"/>
        <v>项</v>
      </c>
      <c r="I14" s="106"/>
      <c r="J14" s="121">
        <v>0</v>
      </c>
      <c r="O14" s="120"/>
    </row>
    <row r="15" s="103" customFormat="1" ht="21.95" hidden="1" customHeight="1" spans="1:15">
      <c r="A15" s="114">
        <v>2010150</v>
      </c>
      <c r="B15" s="23" t="s">
        <v>172</v>
      </c>
      <c r="C15" s="24">
        <v>0</v>
      </c>
      <c r="D15" s="24"/>
      <c r="E15" s="24">
        <v>0</v>
      </c>
      <c r="F15" s="24">
        <f t="shared" si="1"/>
        <v>0</v>
      </c>
      <c r="G15" s="112" t="str">
        <f t="shared" si="2"/>
        <v>否</v>
      </c>
      <c r="H15" s="103" t="str">
        <f t="shared" si="4"/>
        <v>项</v>
      </c>
      <c r="I15" s="106"/>
      <c r="J15" s="121">
        <v>0</v>
      </c>
      <c r="O15" s="120"/>
    </row>
    <row r="16" s="103" customFormat="1" ht="21.95" hidden="1" customHeight="1" spans="1:15">
      <c r="A16" s="114">
        <v>2010199</v>
      </c>
      <c r="B16" s="23" t="s">
        <v>173</v>
      </c>
      <c r="C16" s="24">
        <v>0</v>
      </c>
      <c r="D16" s="24"/>
      <c r="E16" s="24">
        <v>0</v>
      </c>
      <c r="F16" s="24">
        <f t="shared" si="1"/>
        <v>0</v>
      </c>
      <c r="G16" s="112" t="str">
        <f t="shared" si="2"/>
        <v>否</v>
      </c>
      <c r="H16" s="103" t="str">
        <f t="shared" si="4"/>
        <v>项</v>
      </c>
      <c r="I16" s="106"/>
      <c r="J16" s="121">
        <v>0</v>
      </c>
      <c r="O16" s="120"/>
    </row>
    <row r="17" ht="21.95" customHeight="1" spans="1:15">
      <c r="A17" s="114">
        <v>20102</v>
      </c>
      <c r="B17" s="18" t="s">
        <v>174</v>
      </c>
      <c r="C17" s="19">
        <f t="shared" ref="C17:E17" si="5">SUM(C18:C25)</f>
        <v>1559</v>
      </c>
      <c r="D17" s="19">
        <f t="shared" si="5"/>
        <v>0</v>
      </c>
      <c r="E17" s="19">
        <f t="shared" si="5"/>
        <v>431</v>
      </c>
      <c r="F17" s="19">
        <f t="shared" si="1"/>
        <v>1990</v>
      </c>
      <c r="G17" s="112" t="str">
        <f t="shared" si="2"/>
        <v>是</v>
      </c>
      <c r="H17" s="106" t="str">
        <f t="shared" si="4"/>
        <v>款</v>
      </c>
      <c r="I17" s="113">
        <f>SUM(I18:I25)</f>
        <v>0</v>
      </c>
      <c r="J17" s="121">
        <v>1559</v>
      </c>
      <c r="O17" s="120"/>
    </row>
    <row r="18" s="103" customFormat="1" ht="21.95" customHeight="1" spans="1:15">
      <c r="A18" s="114">
        <v>2010201</v>
      </c>
      <c r="B18" s="23" t="s">
        <v>163</v>
      </c>
      <c r="C18" s="24">
        <v>1095</v>
      </c>
      <c r="D18" s="24"/>
      <c r="E18" s="24">
        <v>228</v>
      </c>
      <c r="F18" s="24">
        <f t="shared" si="1"/>
        <v>1323</v>
      </c>
      <c r="G18" s="112" t="str">
        <f t="shared" si="2"/>
        <v>是</v>
      </c>
      <c r="H18" s="103" t="str">
        <f t="shared" si="4"/>
        <v>项</v>
      </c>
      <c r="I18" s="106"/>
      <c r="J18" s="121">
        <v>1095</v>
      </c>
      <c r="O18" s="120"/>
    </row>
    <row r="19" s="103" customFormat="1" ht="21.95" customHeight="1" spans="1:15">
      <c r="A19" s="114">
        <v>2010202</v>
      </c>
      <c r="B19" s="23" t="s">
        <v>164</v>
      </c>
      <c r="C19" s="24">
        <v>224</v>
      </c>
      <c r="D19" s="24"/>
      <c r="E19" s="24">
        <v>203</v>
      </c>
      <c r="F19" s="24">
        <f t="shared" si="1"/>
        <v>427</v>
      </c>
      <c r="G19" s="112" t="str">
        <f t="shared" si="2"/>
        <v>是</v>
      </c>
      <c r="H19" s="103" t="str">
        <f t="shared" si="4"/>
        <v>项</v>
      </c>
      <c r="I19" s="106"/>
      <c r="J19" s="121">
        <v>224</v>
      </c>
      <c r="O19" s="120"/>
    </row>
    <row r="20" s="103" customFormat="1" ht="21.95" hidden="1" customHeight="1" spans="1:15">
      <c r="A20" s="114">
        <v>2010203</v>
      </c>
      <c r="B20" s="23" t="s">
        <v>165</v>
      </c>
      <c r="C20" s="24">
        <v>0</v>
      </c>
      <c r="D20" s="24"/>
      <c r="E20" s="24">
        <v>0</v>
      </c>
      <c r="F20" s="24">
        <f t="shared" si="1"/>
        <v>0</v>
      </c>
      <c r="G20" s="112" t="str">
        <f t="shared" si="2"/>
        <v>否</v>
      </c>
      <c r="H20" s="103" t="str">
        <f t="shared" si="4"/>
        <v>项</v>
      </c>
      <c r="I20" s="106"/>
      <c r="J20" s="121">
        <v>0</v>
      </c>
      <c r="O20" s="120"/>
    </row>
    <row r="21" s="103" customFormat="1" ht="21.95" customHeight="1" spans="1:15">
      <c r="A21" s="114">
        <v>2010204</v>
      </c>
      <c r="B21" s="23" t="s">
        <v>175</v>
      </c>
      <c r="C21" s="24">
        <v>130</v>
      </c>
      <c r="D21" s="24"/>
      <c r="E21" s="24">
        <v>0</v>
      </c>
      <c r="F21" s="24">
        <f t="shared" si="1"/>
        <v>130</v>
      </c>
      <c r="G21" s="112" t="str">
        <f t="shared" si="2"/>
        <v>是</v>
      </c>
      <c r="H21" s="103" t="str">
        <f t="shared" si="4"/>
        <v>项</v>
      </c>
      <c r="I21" s="106"/>
      <c r="J21" s="121">
        <v>130</v>
      </c>
      <c r="O21" s="120"/>
    </row>
    <row r="22" s="103" customFormat="1" ht="21.95" customHeight="1" spans="1:15">
      <c r="A22" s="114">
        <v>2010205</v>
      </c>
      <c r="B22" s="23" t="s">
        <v>176</v>
      </c>
      <c r="C22" s="24">
        <v>25</v>
      </c>
      <c r="D22" s="24"/>
      <c r="E22" s="24">
        <v>0</v>
      </c>
      <c r="F22" s="24">
        <f t="shared" si="1"/>
        <v>25</v>
      </c>
      <c r="G22" s="112" t="str">
        <f t="shared" si="2"/>
        <v>是</v>
      </c>
      <c r="H22" s="103" t="str">
        <f t="shared" si="4"/>
        <v>项</v>
      </c>
      <c r="I22" s="106"/>
      <c r="J22" s="121">
        <v>25</v>
      </c>
      <c r="O22" s="120"/>
    </row>
    <row r="23" s="103" customFormat="1" ht="21.95" customHeight="1" spans="1:15">
      <c r="A23" s="114">
        <v>2010206</v>
      </c>
      <c r="B23" s="23" t="s">
        <v>177</v>
      </c>
      <c r="C23" s="24">
        <v>15</v>
      </c>
      <c r="D23" s="24"/>
      <c r="E23" s="24">
        <v>0</v>
      </c>
      <c r="F23" s="24">
        <f t="shared" si="1"/>
        <v>15</v>
      </c>
      <c r="G23" s="112" t="str">
        <f t="shared" si="2"/>
        <v>是</v>
      </c>
      <c r="H23" s="103" t="str">
        <f t="shared" si="4"/>
        <v>项</v>
      </c>
      <c r="I23" s="106"/>
      <c r="J23" s="121">
        <v>15</v>
      </c>
      <c r="O23" s="120"/>
    </row>
    <row r="24" s="103" customFormat="1" ht="21.95" hidden="1" customHeight="1" spans="1:15">
      <c r="A24" s="114">
        <v>2010250</v>
      </c>
      <c r="B24" s="23" t="s">
        <v>172</v>
      </c>
      <c r="C24" s="24">
        <v>0</v>
      </c>
      <c r="D24" s="24"/>
      <c r="E24" s="24">
        <v>0</v>
      </c>
      <c r="F24" s="24">
        <f t="shared" si="1"/>
        <v>0</v>
      </c>
      <c r="G24" s="112" t="str">
        <f t="shared" si="2"/>
        <v>否</v>
      </c>
      <c r="H24" s="103" t="str">
        <f t="shared" si="4"/>
        <v>项</v>
      </c>
      <c r="I24" s="106"/>
      <c r="J24" s="121">
        <v>0</v>
      </c>
      <c r="O24" s="120"/>
    </row>
    <row r="25" s="103" customFormat="1" ht="21.95" customHeight="1" spans="1:15">
      <c r="A25" s="114">
        <v>2010299</v>
      </c>
      <c r="B25" s="23" t="s">
        <v>178</v>
      </c>
      <c r="C25" s="24">
        <v>70</v>
      </c>
      <c r="D25" s="24"/>
      <c r="E25" s="24">
        <v>0</v>
      </c>
      <c r="F25" s="24">
        <f t="shared" si="1"/>
        <v>70</v>
      </c>
      <c r="G25" s="112" t="str">
        <f t="shared" si="2"/>
        <v>是</v>
      </c>
      <c r="H25" s="103" t="str">
        <f t="shared" si="4"/>
        <v>项</v>
      </c>
      <c r="I25" s="106"/>
      <c r="J25" s="121">
        <v>70</v>
      </c>
      <c r="O25" s="120"/>
    </row>
    <row r="26" ht="21.95" customHeight="1" spans="1:15">
      <c r="A26" s="114">
        <v>20103</v>
      </c>
      <c r="B26" s="18" t="s">
        <v>179</v>
      </c>
      <c r="C26" s="19">
        <f t="shared" ref="C26:E26" si="6">SUM(C27:C36)</f>
        <v>9444</v>
      </c>
      <c r="D26" s="19">
        <f t="shared" si="6"/>
        <v>0</v>
      </c>
      <c r="E26" s="19">
        <f t="shared" si="6"/>
        <v>-1014</v>
      </c>
      <c r="F26" s="19">
        <f t="shared" si="1"/>
        <v>8430</v>
      </c>
      <c r="G26" s="112" t="str">
        <f t="shared" si="2"/>
        <v>是</v>
      </c>
      <c r="H26" s="106" t="str">
        <f t="shared" si="4"/>
        <v>款</v>
      </c>
      <c r="I26" s="113">
        <f>SUM(I27:I36)</f>
        <v>0</v>
      </c>
      <c r="J26" s="121">
        <v>6305</v>
      </c>
      <c r="O26" s="120"/>
    </row>
    <row r="27" s="103" customFormat="1" ht="21.95" customHeight="1" spans="1:15">
      <c r="A27" s="114">
        <v>2010301</v>
      </c>
      <c r="B27" s="23" t="s">
        <v>163</v>
      </c>
      <c r="C27" s="24">
        <v>4095</v>
      </c>
      <c r="D27" s="24"/>
      <c r="E27" s="24">
        <v>-186</v>
      </c>
      <c r="F27" s="24">
        <f t="shared" si="1"/>
        <v>3909</v>
      </c>
      <c r="G27" s="112" t="str">
        <f t="shared" si="2"/>
        <v>是</v>
      </c>
      <c r="H27" s="103" t="str">
        <f t="shared" si="4"/>
        <v>项</v>
      </c>
      <c r="I27" s="106"/>
      <c r="J27" s="121">
        <v>3372</v>
      </c>
      <c r="O27" s="120"/>
    </row>
    <row r="28" s="103" customFormat="1" ht="21.95" customHeight="1" spans="1:15">
      <c r="A28" s="114">
        <v>2010302</v>
      </c>
      <c r="B28" s="23" t="s">
        <v>164</v>
      </c>
      <c r="C28" s="24">
        <v>3425</v>
      </c>
      <c r="D28" s="24"/>
      <c r="E28" s="24">
        <v>-595</v>
      </c>
      <c r="F28" s="24">
        <f t="shared" si="1"/>
        <v>2830</v>
      </c>
      <c r="G28" s="112" t="str">
        <f t="shared" si="2"/>
        <v>是</v>
      </c>
      <c r="H28" s="103" t="str">
        <f t="shared" si="4"/>
        <v>项</v>
      </c>
      <c r="I28" s="106"/>
      <c r="J28" s="121">
        <v>1617</v>
      </c>
      <c r="O28" s="120"/>
    </row>
    <row r="29" s="103" customFormat="1" ht="21.95" hidden="1" customHeight="1" spans="1:15">
      <c r="A29" s="114">
        <v>2010303</v>
      </c>
      <c r="B29" s="23" t="s">
        <v>165</v>
      </c>
      <c r="C29" s="24">
        <v>0</v>
      </c>
      <c r="D29" s="24"/>
      <c r="E29" s="24">
        <v>0</v>
      </c>
      <c r="F29" s="24">
        <f t="shared" si="1"/>
        <v>0</v>
      </c>
      <c r="G29" s="112" t="str">
        <f t="shared" si="2"/>
        <v>否</v>
      </c>
      <c r="H29" s="103" t="str">
        <f t="shared" si="4"/>
        <v>项</v>
      </c>
      <c r="I29" s="106"/>
      <c r="J29" s="121">
        <v>0</v>
      </c>
      <c r="O29" s="120"/>
    </row>
    <row r="30" s="103" customFormat="1" ht="21.95" hidden="1" customHeight="1" spans="1:15">
      <c r="A30" s="114">
        <v>2010304</v>
      </c>
      <c r="B30" s="23" t="s">
        <v>180</v>
      </c>
      <c r="C30" s="24">
        <v>0</v>
      </c>
      <c r="D30" s="24"/>
      <c r="E30" s="24">
        <v>0</v>
      </c>
      <c r="F30" s="24">
        <f t="shared" si="1"/>
        <v>0</v>
      </c>
      <c r="G30" s="112" t="str">
        <f t="shared" si="2"/>
        <v>否</v>
      </c>
      <c r="H30" s="103" t="str">
        <f t="shared" si="4"/>
        <v>项</v>
      </c>
      <c r="I30" s="106"/>
      <c r="J30" s="121">
        <v>0</v>
      </c>
      <c r="O30" s="120"/>
    </row>
    <row r="31" s="103" customFormat="1" ht="21.95" customHeight="1" spans="1:15">
      <c r="A31" s="114">
        <v>2010305</v>
      </c>
      <c r="B31" s="23" t="s">
        <v>181</v>
      </c>
      <c r="C31" s="24">
        <v>16</v>
      </c>
      <c r="D31" s="24"/>
      <c r="E31" s="24">
        <v>9</v>
      </c>
      <c r="F31" s="24">
        <f t="shared" si="1"/>
        <v>25</v>
      </c>
      <c r="G31" s="112" t="str">
        <f t="shared" si="2"/>
        <v>是</v>
      </c>
      <c r="H31" s="103" t="str">
        <f t="shared" si="4"/>
        <v>项</v>
      </c>
      <c r="I31" s="106"/>
      <c r="J31" s="121">
        <v>0</v>
      </c>
      <c r="O31" s="120"/>
    </row>
    <row r="32" s="103" customFormat="1" ht="21.95" hidden="1" customHeight="1" spans="1:15">
      <c r="A32" s="114">
        <v>2010306</v>
      </c>
      <c r="B32" s="23" t="s">
        <v>182</v>
      </c>
      <c r="C32" s="24">
        <v>0</v>
      </c>
      <c r="D32" s="24"/>
      <c r="E32" s="24">
        <v>0</v>
      </c>
      <c r="F32" s="24">
        <f t="shared" si="1"/>
        <v>0</v>
      </c>
      <c r="G32" s="112" t="str">
        <f t="shared" si="2"/>
        <v>否</v>
      </c>
      <c r="H32" s="103" t="str">
        <f t="shared" si="4"/>
        <v>项</v>
      </c>
      <c r="I32" s="106"/>
      <c r="J32" s="121">
        <v>0</v>
      </c>
      <c r="O32" s="120"/>
    </row>
    <row r="33" s="103" customFormat="1" ht="21.95" customHeight="1" spans="1:15">
      <c r="A33" s="114">
        <v>2010308</v>
      </c>
      <c r="B33" s="23" t="s">
        <v>183</v>
      </c>
      <c r="C33" s="24">
        <v>37</v>
      </c>
      <c r="D33" s="24"/>
      <c r="E33" s="24">
        <v>81</v>
      </c>
      <c r="F33" s="24">
        <f t="shared" si="1"/>
        <v>118</v>
      </c>
      <c r="G33" s="112" t="str">
        <f t="shared" si="2"/>
        <v>是</v>
      </c>
      <c r="H33" s="103" t="str">
        <f t="shared" si="4"/>
        <v>项</v>
      </c>
      <c r="I33" s="106"/>
      <c r="J33" s="121">
        <v>37</v>
      </c>
      <c r="O33" s="120"/>
    </row>
    <row r="34" s="103" customFormat="1" ht="21.95" hidden="1" customHeight="1" spans="1:15">
      <c r="A34" s="114">
        <v>2010309</v>
      </c>
      <c r="B34" s="23" t="s">
        <v>184</v>
      </c>
      <c r="C34" s="24">
        <v>0</v>
      </c>
      <c r="D34" s="24"/>
      <c r="E34" s="24">
        <v>0</v>
      </c>
      <c r="F34" s="24">
        <f t="shared" si="1"/>
        <v>0</v>
      </c>
      <c r="G34" s="112" t="str">
        <f t="shared" si="2"/>
        <v>否</v>
      </c>
      <c r="H34" s="103" t="str">
        <f t="shared" si="4"/>
        <v>项</v>
      </c>
      <c r="I34" s="106"/>
      <c r="J34" s="121">
        <v>0</v>
      </c>
      <c r="O34" s="120"/>
    </row>
    <row r="35" s="103" customFormat="1" ht="21.95" customHeight="1" spans="1:15">
      <c r="A35" s="114">
        <v>2010350</v>
      </c>
      <c r="B35" s="23" t="s">
        <v>172</v>
      </c>
      <c r="C35" s="24">
        <v>1683</v>
      </c>
      <c r="D35" s="24"/>
      <c r="E35" s="24">
        <v>-273</v>
      </c>
      <c r="F35" s="24">
        <f t="shared" si="1"/>
        <v>1410</v>
      </c>
      <c r="G35" s="112" t="str">
        <f t="shared" si="2"/>
        <v>是</v>
      </c>
      <c r="H35" s="103" t="str">
        <f t="shared" si="4"/>
        <v>项</v>
      </c>
      <c r="I35" s="106"/>
      <c r="J35" s="121">
        <v>1279</v>
      </c>
      <c r="O35" s="120"/>
    </row>
    <row r="36" s="103" customFormat="1" ht="21.95" customHeight="1" spans="1:15">
      <c r="A36" s="114">
        <v>2010399</v>
      </c>
      <c r="B36" s="23" t="s">
        <v>185</v>
      </c>
      <c r="C36" s="24">
        <v>188</v>
      </c>
      <c r="D36" s="24"/>
      <c r="E36" s="24">
        <v>-50</v>
      </c>
      <c r="F36" s="24">
        <f t="shared" si="1"/>
        <v>138</v>
      </c>
      <c r="G36" s="112" t="str">
        <f t="shared" si="2"/>
        <v>是</v>
      </c>
      <c r="H36" s="103" t="str">
        <f t="shared" si="4"/>
        <v>项</v>
      </c>
      <c r="I36" s="106"/>
      <c r="J36" s="121">
        <v>0</v>
      </c>
      <c r="O36" s="120"/>
    </row>
    <row r="37" ht="21.95" customHeight="1" spans="1:15">
      <c r="A37" s="114">
        <v>20104</v>
      </c>
      <c r="B37" s="18" t="s">
        <v>186</v>
      </c>
      <c r="C37" s="19">
        <f t="shared" ref="C37:E37" si="7">SUM(C38:C47)</f>
        <v>4139</v>
      </c>
      <c r="D37" s="19">
        <f t="shared" si="7"/>
        <v>0</v>
      </c>
      <c r="E37" s="19">
        <f t="shared" si="7"/>
        <v>-2262</v>
      </c>
      <c r="F37" s="19">
        <f t="shared" si="1"/>
        <v>1877</v>
      </c>
      <c r="G37" s="112" t="str">
        <f t="shared" si="2"/>
        <v>是</v>
      </c>
      <c r="H37" s="106" t="str">
        <f t="shared" si="4"/>
        <v>款</v>
      </c>
      <c r="I37" s="113">
        <f>SUM(I38:I47)</f>
        <v>0</v>
      </c>
      <c r="J37" s="121">
        <v>3627</v>
      </c>
      <c r="O37" s="120"/>
    </row>
    <row r="38" s="103" customFormat="1" ht="21.95" customHeight="1" spans="1:15">
      <c r="A38" s="114">
        <v>2010401</v>
      </c>
      <c r="B38" s="23" t="s">
        <v>163</v>
      </c>
      <c r="C38" s="24">
        <v>1336</v>
      </c>
      <c r="D38" s="24"/>
      <c r="E38" s="24">
        <v>-29</v>
      </c>
      <c r="F38" s="24">
        <f t="shared" si="1"/>
        <v>1307</v>
      </c>
      <c r="G38" s="112" t="str">
        <f t="shared" si="2"/>
        <v>是</v>
      </c>
      <c r="H38" s="103" t="str">
        <f t="shared" si="4"/>
        <v>项</v>
      </c>
      <c r="I38" s="106"/>
      <c r="J38" s="121">
        <v>1277</v>
      </c>
      <c r="O38" s="120"/>
    </row>
    <row r="39" s="103" customFormat="1" ht="21.95" customHeight="1" spans="1:15">
      <c r="A39" s="114">
        <v>2010402</v>
      </c>
      <c r="B39" s="23" t="s">
        <v>164</v>
      </c>
      <c r="C39" s="24">
        <v>253</v>
      </c>
      <c r="D39" s="24"/>
      <c r="E39" s="24">
        <v>-73</v>
      </c>
      <c r="F39" s="24">
        <f t="shared" si="1"/>
        <v>180</v>
      </c>
      <c r="G39" s="112" t="str">
        <f t="shared" si="2"/>
        <v>是</v>
      </c>
      <c r="H39" s="103" t="str">
        <f t="shared" si="4"/>
        <v>项</v>
      </c>
      <c r="I39" s="106"/>
      <c r="J39" s="121">
        <v>0</v>
      </c>
      <c r="O39" s="120"/>
    </row>
    <row r="40" s="103" customFormat="1" ht="21.95" hidden="1" customHeight="1" spans="1:15">
      <c r="A40" s="114">
        <v>2010403</v>
      </c>
      <c r="B40" s="23" t="s">
        <v>165</v>
      </c>
      <c r="C40" s="24">
        <v>0</v>
      </c>
      <c r="D40" s="24"/>
      <c r="E40" s="24">
        <v>0</v>
      </c>
      <c r="F40" s="24">
        <f t="shared" si="1"/>
        <v>0</v>
      </c>
      <c r="G40" s="112" t="str">
        <f t="shared" si="2"/>
        <v>否</v>
      </c>
      <c r="H40" s="103" t="str">
        <f t="shared" si="4"/>
        <v>项</v>
      </c>
      <c r="I40" s="106"/>
      <c r="J40" s="121">
        <v>0</v>
      </c>
      <c r="O40" s="120"/>
    </row>
    <row r="41" s="103" customFormat="1" ht="21.95" customHeight="1" spans="1:15">
      <c r="A41" s="114">
        <v>2010404</v>
      </c>
      <c r="B41" s="23" t="s">
        <v>187</v>
      </c>
      <c r="C41" s="24">
        <v>260</v>
      </c>
      <c r="D41" s="24"/>
      <c r="E41" s="24">
        <v>-150</v>
      </c>
      <c r="F41" s="24">
        <f t="shared" si="1"/>
        <v>110</v>
      </c>
      <c r="G41" s="112" t="str">
        <f t="shared" si="2"/>
        <v>是</v>
      </c>
      <c r="H41" s="103" t="str">
        <f t="shared" si="4"/>
        <v>项</v>
      </c>
      <c r="I41" s="106"/>
      <c r="J41" s="121">
        <v>260</v>
      </c>
      <c r="O41" s="120"/>
    </row>
    <row r="42" s="103" customFormat="1" ht="21.95" hidden="1" customHeight="1" spans="1:15">
      <c r="A42" s="114">
        <v>2010405</v>
      </c>
      <c r="B42" s="23" t="s">
        <v>188</v>
      </c>
      <c r="C42" s="24">
        <v>0</v>
      </c>
      <c r="D42" s="24"/>
      <c r="E42" s="24">
        <v>0</v>
      </c>
      <c r="F42" s="24">
        <f t="shared" si="1"/>
        <v>0</v>
      </c>
      <c r="G42" s="112" t="str">
        <f t="shared" si="2"/>
        <v>否</v>
      </c>
      <c r="H42" s="103" t="str">
        <f t="shared" si="4"/>
        <v>项</v>
      </c>
      <c r="I42" s="106"/>
      <c r="J42" s="121">
        <v>0</v>
      </c>
      <c r="O42" s="120"/>
    </row>
    <row r="43" s="103" customFormat="1" ht="21.95" customHeight="1" spans="1:15">
      <c r="A43" s="114">
        <v>2010406</v>
      </c>
      <c r="B43" s="23" t="s">
        <v>189</v>
      </c>
      <c r="C43" s="24">
        <v>200</v>
      </c>
      <c r="D43" s="24"/>
      <c r="E43" s="24">
        <v>-150</v>
      </c>
      <c r="F43" s="24">
        <f t="shared" si="1"/>
        <v>50</v>
      </c>
      <c r="G43" s="112" t="str">
        <f t="shared" si="2"/>
        <v>是</v>
      </c>
      <c r="H43" s="103" t="str">
        <f t="shared" si="4"/>
        <v>项</v>
      </c>
      <c r="I43" s="106"/>
      <c r="J43" s="121">
        <v>0</v>
      </c>
      <c r="O43" s="120"/>
    </row>
    <row r="44" s="103" customFormat="1" ht="21.95" hidden="1" customHeight="1" spans="1:15">
      <c r="A44" s="114">
        <v>2010407</v>
      </c>
      <c r="B44" s="23" t="s">
        <v>190</v>
      </c>
      <c r="C44" s="24">
        <v>0</v>
      </c>
      <c r="D44" s="24"/>
      <c r="E44" s="24">
        <v>0</v>
      </c>
      <c r="F44" s="24">
        <f t="shared" si="1"/>
        <v>0</v>
      </c>
      <c r="G44" s="112" t="str">
        <f t="shared" si="2"/>
        <v>否</v>
      </c>
      <c r="H44" s="103" t="str">
        <f t="shared" si="4"/>
        <v>项</v>
      </c>
      <c r="I44" s="106"/>
      <c r="J44" s="121">
        <v>0</v>
      </c>
      <c r="O44" s="120"/>
    </row>
    <row r="45" s="103" customFormat="1" ht="21.95" hidden="1" customHeight="1" spans="1:15">
      <c r="A45" s="114">
        <v>2010408</v>
      </c>
      <c r="B45" s="23" t="s">
        <v>191</v>
      </c>
      <c r="C45" s="24">
        <v>0</v>
      </c>
      <c r="D45" s="24"/>
      <c r="E45" s="24">
        <v>0</v>
      </c>
      <c r="F45" s="24">
        <f t="shared" si="1"/>
        <v>0</v>
      </c>
      <c r="G45" s="112" t="str">
        <f t="shared" si="2"/>
        <v>否</v>
      </c>
      <c r="H45" s="103" t="str">
        <f t="shared" si="4"/>
        <v>项</v>
      </c>
      <c r="I45" s="106"/>
      <c r="J45" s="121">
        <v>0</v>
      </c>
      <c r="O45" s="120"/>
    </row>
    <row r="46" s="103" customFormat="1" ht="21.95" hidden="1" customHeight="1" spans="1:15">
      <c r="A46" s="114">
        <v>2010450</v>
      </c>
      <c r="B46" s="23" t="s">
        <v>172</v>
      </c>
      <c r="C46" s="24">
        <v>0</v>
      </c>
      <c r="D46" s="24"/>
      <c r="E46" s="24">
        <v>0</v>
      </c>
      <c r="F46" s="24">
        <f t="shared" si="1"/>
        <v>0</v>
      </c>
      <c r="G46" s="112" t="str">
        <f t="shared" si="2"/>
        <v>否</v>
      </c>
      <c r="H46" s="103" t="str">
        <f t="shared" si="4"/>
        <v>项</v>
      </c>
      <c r="I46" s="106"/>
      <c r="J46" s="121">
        <v>0</v>
      </c>
      <c r="O46" s="120"/>
    </row>
    <row r="47" s="103" customFormat="1" ht="21.95" customHeight="1" spans="1:15">
      <c r="A47" s="114">
        <v>2010499</v>
      </c>
      <c r="B47" s="23" t="s">
        <v>192</v>
      </c>
      <c r="C47" s="24">
        <v>2090</v>
      </c>
      <c r="D47" s="24"/>
      <c r="E47" s="24">
        <v>-1860</v>
      </c>
      <c r="F47" s="24">
        <f t="shared" si="1"/>
        <v>230</v>
      </c>
      <c r="G47" s="112" t="str">
        <f t="shared" si="2"/>
        <v>是</v>
      </c>
      <c r="H47" s="103" t="str">
        <f t="shared" si="4"/>
        <v>项</v>
      </c>
      <c r="I47" s="106"/>
      <c r="J47" s="121">
        <v>2090</v>
      </c>
      <c r="O47" s="120"/>
    </row>
    <row r="48" ht="21.95" customHeight="1" spans="1:15">
      <c r="A48" s="114">
        <v>20105</v>
      </c>
      <c r="B48" s="18" t="s">
        <v>193</v>
      </c>
      <c r="C48" s="19">
        <f t="shared" ref="C48:E48" si="8">SUM(C49:C58)</f>
        <v>823</v>
      </c>
      <c r="D48" s="19">
        <f t="shared" si="8"/>
        <v>0</v>
      </c>
      <c r="E48" s="19">
        <f t="shared" si="8"/>
        <v>43</v>
      </c>
      <c r="F48" s="19">
        <f t="shared" si="1"/>
        <v>866</v>
      </c>
      <c r="G48" s="112" t="str">
        <f t="shared" si="2"/>
        <v>是</v>
      </c>
      <c r="H48" s="106" t="str">
        <f t="shared" si="4"/>
        <v>款</v>
      </c>
      <c r="I48" s="113">
        <f>SUM(I49:I58)</f>
        <v>0</v>
      </c>
      <c r="J48" s="121">
        <v>823</v>
      </c>
      <c r="O48" s="120"/>
    </row>
    <row r="49" s="103" customFormat="1" ht="21.95" customHeight="1" spans="1:15">
      <c r="A49" s="114">
        <v>2010501</v>
      </c>
      <c r="B49" s="23" t="s">
        <v>163</v>
      </c>
      <c r="C49" s="24">
        <v>671</v>
      </c>
      <c r="D49" s="24"/>
      <c r="E49" s="24">
        <v>-5</v>
      </c>
      <c r="F49" s="24">
        <f t="shared" si="1"/>
        <v>666</v>
      </c>
      <c r="G49" s="112" t="str">
        <f t="shared" si="2"/>
        <v>是</v>
      </c>
      <c r="H49" s="103" t="str">
        <f t="shared" si="4"/>
        <v>项</v>
      </c>
      <c r="I49" s="106"/>
      <c r="J49" s="121">
        <v>671</v>
      </c>
      <c r="O49" s="120"/>
    </row>
    <row r="50" s="103" customFormat="1" ht="21.95" customHeight="1" spans="1:15">
      <c r="A50" s="114">
        <v>2010502</v>
      </c>
      <c r="B50" s="23" t="s">
        <v>164</v>
      </c>
      <c r="C50" s="24">
        <v>112</v>
      </c>
      <c r="D50" s="24"/>
      <c r="E50" s="24">
        <v>0</v>
      </c>
      <c r="F50" s="24">
        <f t="shared" si="1"/>
        <v>112</v>
      </c>
      <c r="G50" s="112" t="str">
        <f t="shared" si="2"/>
        <v>是</v>
      </c>
      <c r="H50" s="103" t="str">
        <f t="shared" si="4"/>
        <v>项</v>
      </c>
      <c r="I50" s="106"/>
      <c r="J50" s="121">
        <v>112</v>
      </c>
      <c r="O50" s="120"/>
    </row>
    <row r="51" s="103" customFormat="1" ht="21.95" hidden="1" customHeight="1" spans="1:15">
      <c r="A51" s="114">
        <v>2010503</v>
      </c>
      <c r="B51" s="23" t="s">
        <v>165</v>
      </c>
      <c r="C51" s="24">
        <v>0</v>
      </c>
      <c r="D51" s="24"/>
      <c r="E51" s="24">
        <v>0</v>
      </c>
      <c r="F51" s="24">
        <f t="shared" si="1"/>
        <v>0</v>
      </c>
      <c r="G51" s="112" t="str">
        <f t="shared" si="2"/>
        <v>否</v>
      </c>
      <c r="H51" s="103" t="str">
        <f t="shared" si="4"/>
        <v>项</v>
      </c>
      <c r="I51" s="106"/>
      <c r="J51" s="121">
        <v>0</v>
      </c>
      <c r="O51" s="120"/>
    </row>
    <row r="52" s="103" customFormat="1" ht="21.95" hidden="1" customHeight="1" spans="1:15">
      <c r="A52" s="114">
        <v>2010504</v>
      </c>
      <c r="B52" s="23" t="s">
        <v>194</v>
      </c>
      <c r="C52" s="24">
        <v>0</v>
      </c>
      <c r="D52" s="24"/>
      <c r="E52" s="24">
        <v>0</v>
      </c>
      <c r="F52" s="24">
        <f t="shared" si="1"/>
        <v>0</v>
      </c>
      <c r="G52" s="112" t="str">
        <f t="shared" si="2"/>
        <v>否</v>
      </c>
      <c r="H52" s="103" t="str">
        <f t="shared" si="4"/>
        <v>项</v>
      </c>
      <c r="I52" s="106"/>
      <c r="J52" s="121">
        <v>0</v>
      </c>
      <c r="O52" s="120"/>
    </row>
    <row r="53" s="103" customFormat="1" ht="21.95" hidden="1" customHeight="1" spans="1:15">
      <c r="A53" s="114">
        <v>2010505</v>
      </c>
      <c r="B53" s="23" t="s">
        <v>195</v>
      </c>
      <c r="C53" s="24">
        <v>0</v>
      </c>
      <c r="D53" s="24"/>
      <c r="E53" s="24">
        <v>0</v>
      </c>
      <c r="F53" s="24">
        <f t="shared" si="1"/>
        <v>0</v>
      </c>
      <c r="G53" s="112" t="str">
        <f t="shared" si="2"/>
        <v>否</v>
      </c>
      <c r="H53" s="103" t="str">
        <f t="shared" si="4"/>
        <v>项</v>
      </c>
      <c r="I53" s="106"/>
      <c r="J53" s="121">
        <v>0</v>
      </c>
      <c r="O53" s="120"/>
    </row>
    <row r="54" s="103" customFormat="1" ht="21.95" hidden="1" customHeight="1" spans="1:15">
      <c r="A54" s="114">
        <v>2010506</v>
      </c>
      <c r="B54" s="23" t="s">
        <v>196</v>
      </c>
      <c r="C54" s="24">
        <v>0</v>
      </c>
      <c r="D54" s="24"/>
      <c r="E54" s="24">
        <v>0</v>
      </c>
      <c r="F54" s="24">
        <f t="shared" si="1"/>
        <v>0</v>
      </c>
      <c r="G54" s="112" t="str">
        <f t="shared" si="2"/>
        <v>否</v>
      </c>
      <c r="H54" s="103" t="str">
        <f t="shared" si="4"/>
        <v>项</v>
      </c>
      <c r="I54" s="106"/>
      <c r="J54" s="121">
        <v>0</v>
      </c>
      <c r="O54" s="120"/>
    </row>
    <row r="55" s="103" customFormat="1" ht="21.95" customHeight="1" spans="1:15">
      <c r="A55" s="114">
        <v>2010507</v>
      </c>
      <c r="B55" s="23" t="s">
        <v>197</v>
      </c>
      <c r="C55" s="24">
        <v>13</v>
      </c>
      <c r="D55" s="24"/>
      <c r="E55" s="24">
        <v>0</v>
      </c>
      <c r="F55" s="24">
        <f t="shared" si="1"/>
        <v>13</v>
      </c>
      <c r="G55" s="112" t="str">
        <f t="shared" si="2"/>
        <v>是</v>
      </c>
      <c r="H55" s="103" t="str">
        <f t="shared" si="4"/>
        <v>项</v>
      </c>
      <c r="I55" s="106"/>
      <c r="J55" s="121">
        <v>13</v>
      </c>
      <c r="O55" s="120"/>
    </row>
    <row r="56" s="103" customFormat="1" ht="21.95" customHeight="1" spans="1:15">
      <c r="A56" s="114">
        <v>2010508</v>
      </c>
      <c r="B56" s="23" t="s">
        <v>198</v>
      </c>
      <c r="C56" s="24">
        <v>27</v>
      </c>
      <c r="D56" s="24"/>
      <c r="E56" s="24">
        <v>48</v>
      </c>
      <c r="F56" s="24">
        <f t="shared" si="1"/>
        <v>75</v>
      </c>
      <c r="G56" s="112" t="str">
        <f t="shared" si="2"/>
        <v>是</v>
      </c>
      <c r="H56" s="103" t="str">
        <f t="shared" si="4"/>
        <v>项</v>
      </c>
      <c r="I56" s="106"/>
      <c r="J56" s="121">
        <v>27</v>
      </c>
      <c r="O56" s="120"/>
    </row>
    <row r="57" s="103" customFormat="1" ht="21.95" hidden="1" customHeight="1" spans="1:15">
      <c r="A57" s="114">
        <v>2010550</v>
      </c>
      <c r="B57" s="23" t="s">
        <v>172</v>
      </c>
      <c r="C57" s="24">
        <v>0</v>
      </c>
      <c r="D57" s="24"/>
      <c r="E57" s="24">
        <v>0</v>
      </c>
      <c r="F57" s="24">
        <f t="shared" si="1"/>
        <v>0</v>
      </c>
      <c r="G57" s="112" t="str">
        <f t="shared" si="2"/>
        <v>否</v>
      </c>
      <c r="H57" s="103" t="str">
        <f t="shared" si="4"/>
        <v>项</v>
      </c>
      <c r="I57" s="106"/>
      <c r="J57" s="121">
        <v>0</v>
      </c>
      <c r="O57" s="120"/>
    </row>
    <row r="58" s="103" customFormat="1" ht="21.95" hidden="1" customHeight="1" spans="1:15">
      <c r="A58" s="114">
        <v>2010599</v>
      </c>
      <c r="B58" s="23" t="s">
        <v>199</v>
      </c>
      <c r="C58" s="24">
        <v>0</v>
      </c>
      <c r="D58" s="24"/>
      <c r="E58" s="24">
        <v>0</v>
      </c>
      <c r="F58" s="24">
        <f t="shared" si="1"/>
        <v>0</v>
      </c>
      <c r="G58" s="112" t="str">
        <f t="shared" si="2"/>
        <v>否</v>
      </c>
      <c r="H58" s="103" t="str">
        <f t="shared" si="4"/>
        <v>项</v>
      </c>
      <c r="I58" s="106"/>
      <c r="J58" s="121">
        <v>0</v>
      </c>
      <c r="O58" s="120"/>
    </row>
    <row r="59" ht="21.95" customHeight="1" spans="1:15">
      <c r="A59" s="114">
        <v>20106</v>
      </c>
      <c r="B59" s="18" t="s">
        <v>200</v>
      </c>
      <c r="C59" s="19">
        <f t="shared" ref="C59:E59" si="9">SUM(C60:C69)</f>
        <v>1875</v>
      </c>
      <c r="D59" s="19">
        <f t="shared" si="9"/>
        <v>0</v>
      </c>
      <c r="E59" s="19">
        <f t="shared" si="9"/>
        <v>141</v>
      </c>
      <c r="F59" s="19">
        <f t="shared" si="1"/>
        <v>2016</v>
      </c>
      <c r="G59" s="112" t="str">
        <f t="shared" si="2"/>
        <v>是</v>
      </c>
      <c r="H59" s="106" t="str">
        <f t="shared" si="4"/>
        <v>款</v>
      </c>
      <c r="I59" s="113">
        <f>SUM(I60:I69)</f>
        <v>0</v>
      </c>
      <c r="J59" s="121">
        <v>1720</v>
      </c>
      <c r="O59" s="120"/>
    </row>
    <row r="60" s="103" customFormat="1" ht="21.95" customHeight="1" spans="1:15">
      <c r="A60" s="114">
        <v>2010601</v>
      </c>
      <c r="B60" s="23" t="s">
        <v>163</v>
      </c>
      <c r="C60" s="24">
        <v>1315</v>
      </c>
      <c r="D60" s="24"/>
      <c r="E60" s="24">
        <v>-9</v>
      </c>
      <c r="F60" s="24">
        <f t="shared" si="1"/>
        <v>1306</v>
      </c>
      <c r="G60" s="112" t="str">
        <f t="shared" si="2"/>
        <v>是</v>
      </c>
      <c r="H60" s="103" t="str">
        <f t="shared" si="4"/>
        <v>项</v>
      </c>
      <c r="I60" s="106"/>
      <c r="J60" s="121">
        <v>1209</v>
      </c>
      <c r="O60" s="120"/>
    </row>
    <row r="61" s="103" customFormat="1" ht="21.95" customHeight="1" spans="1:15">
      <c r="A61" s="114">
        <v>2010602</v>
      </c>
      <c r="B61" s="23" t="s">
        <v>164</v>
      </c>
      <c r="C61" s="24">
        <v>181</v>
      </c>
      <c r="D61" s="24"/>
      <c r="E61" s="24">
        <v>150</v>
      </c>
      <c r="F61" s="24">
        <f t="shared" si="1"/>
        <v>331</v>
      </c>
      <c r="G61" s="112" t="str">
        <f t="shared" si="2"/>
        <v>是</v>
      </c>
      <c r="H61" s="103" t="str">
        <f t="shared" si="4"/>
        <v>项</v>
      </c>
      <c r="I61" s="106"/>
      <c r="J61" s="121">
        <v>141</v>
      </c>
      <c r="O61" s="120"/>
    </row>
    <row r="62" s="103" customFormat="1" ht="21.95" hidden="1" customHeight="1" spans="1:15">
      <c r="A62" s="114">
        <v>2010603</v>
      </c>
      <c r="B62" s="23" t="s">
        <v>165</v>
      </c>
      <c r="C62" s="24">
        <v>0</v>
      </c>
      <c r="D62" s="24"/>
      <c r="E62" s="24">
        <v>0</v>
      </c>
      <c r="F62" s="24">
        <f t="shared" si="1"/>
        <v>0</v>
      </c>
      <c r="G62" s="112" t="str">
        <f t="shared" si="2"/>
        <v>否</v>
      </c>
      <c r="H62" s="103" t="str">
        <f t="shared" si="4"/>
        <v>项</v>
      </c>
      <c r="I62" s="106"/>
      <c r="J62" s="121">
        <v>0</v>
      </c>
      <c r="O62" s="120"/>
    </row>
    <row r="63" s="103" customFormat="1" ht="21.95" hidden="1" customHeight="1" spans="1:15">
      <c r="A63" s="114">
        <v>2010604</v>
      </c>
      <c r="B63" s="23" t="s">
        <v>201</v>
      </c>
      <c r="C63" s="24">
        <v>0</v>
      </c>
      <c r="D63" s="24"/>
      <c r="E63" s="24">
        <v>0</v>
      </c>
      <c r="F63" s="24">
        <f t="shared" si="1"/>
        <v>0</v>
      </c>
      <c r="G63" s="112" t="str">
        <f t="shared" si="2"/>
        <v>否</v>
      </c>
      <c r="H63" s="103" t="str">
        <f t="shared" si="4"/>
        <v>项</v>
      </c>
      <c r="I63" s="106"/>
      <c r="J63" s="121">
        <v>0</v>
      </c>
      <c r="O63" s="120"/>
    </row>
    <row r="64" s="103" customFormat="1" ht="21.95" customHeight="1" spans="1:15">
      <c r="A64" s="114">
        <v>2010605</v>
      </c>
      <c r="B64" s="23" t="s">
        <v>202</v>
      </c>
      <c r="C64" s="24">
        <v>9</v>
      </c>
      <c r="D64" s="24"/>
      <c r="E64" s="24">
        <v>0</v>
      </c>
      <c r="F64" s="24">
        <f t="shared" si="1"/>
        <v>9</v>
      </c>
      <c r="G64" s="112" t="str">
        <f t="shared" si="2"/>
        <v>是</v>
      </c>
      <c r="H64" s="103" t="str">
        <f t="shared" si="4"/>
        <v>项</v>
      </c>
      <c r="I64" s="106"/>
      <c r="J64" s="121">
        <v>0</v>
      </c>
      <c r="O64" s="120"/>
    </row>
    <row r="65" s="103" customFormat="1" ht="21.95" hidden="1" customHeight="1" spans="1:15">
      <c r="A65" s="114">
        <v>2010606</v>
      </c>
      <c r="B65" s="23" t="s">
        <v>203</v>
      </c>
      <c r="C65" s="24">
        <v>0</v>
      </c>
      <c r="D65" s="24"/>
      <c r="E65" s="24">
        <v>0</v>
      </c>
      <c r="F65" s="24">
        <f t="shared" si="1"/>
        <v>0</v>
      </c>
      <c r="G65" s="112" t="str">
        <f t="shared" si="2"/>
        <v>否</v>
      </c>
      <c r="H65" s="103" t="str">
        <f t="shared" si="4"/>
        <v>项</v>
      </c>
      <c r="I65" s="106"/>
      <c r="J65" s="121">
        <v>0</v>
      </c>
      <c r="O65" s="120"/>
    </row>
    <row r="66" s="103" customFormat="1" ht="21.95" hidden="1" customHeight="1" spans="1:15">
      <c r="A66" s="114">
        <v>2010607</v>
      </c>
      <c r="B66" s="23" t="s">
        <v>204</v>
      </c>
      <c r="C66" s="24">
        <v>0</v>
      </c>
      <c r="D66" s="24"/>
      <c r="E66" s="24">
        <v>0</v>
      </c>
      <c r="F66" s="24">
        <f t="shared" si="1"/>
        <v>0</v>
      </c>
      <c r="G66" s="112" t="str">
        <f t="shared" si="2"/>
        <v>否</v>
      </c>
      <c r="H66" s="103" t="str">
        <f t="shared" si="4"/>
        <v>项</v>
      </c>
      <c r="I66" s="106"/>
      <c r="J66" s="121">
        <v>0</v>
      </c>
      <c r="O66" s="120"/>
    </row>
    <row r="67" s="103" customFormat="1" ht="21.95" hidden="1" customHeight="1" spans="1:15">
      <c r="A67" s="114">
        <v>2010608</v>
      </c>
      <c r="B67" s="23" t="s">
        <v>205</v>
      </c>
      <c r="C67" s="24">
        <v>0</v>
      </c>
      <c r="D67" s="24"/>
      <c r="E67" s="24">
        <v>0</v>
      </c>
      <c r="F67" s="24">
        <f t="shared" si="1"/>
        <v>0</v>
      </c>
      <c r="G67" s="112" t="str">
        <f t="shared" si="2"/>
        <v>否</v>
      </c>
      <c r="H67" s="103" t="str">
        <f t="shared" si="4"/>
        <v>项</v>
      </c>
      <c r="I67" s="106"/>
      <c r="J67" s="121">
        <v>0</v>
      </c>
      <c r="O67" s="120"/>
    </row>
    <row r="68" s="103" customFormat="1" ht="21.95" hidden="1" customHeight="1" spans="1:15">
      <c r="A68" s="114">
        <v>2010650</v>
      </c>
      <c r="B68" s="23" t="s">
        <v>172</v>
      </c>
      <c r="C68" s="24">
        <v>0</v>
      </c>
      <c r="D68" s="24"/>
      <c r="E68" s="24">
        <v>0</v>
      </c>
      <c r="F68" s="24">
        <f t="shared" ref="F68:F131" si="10">C68+D68+E68</f>
        <v>0</v>
      </c>
      <c r="G68" s="112" t="str">
        <f t="shared" ref="G68:G131" si="11">IF(LEN(A68)=3,"是",IF(B68&lt;&gt;"",IF(SUM(C68:C68)&lt;&gt;0,"是","否"),"是"))</f>
        <v>否</v>
      </c>
      <c r="H68" s="103" t="str">
        <f t="shared" si="4"/>
        <v>项</v>
      </c>
      <c r="I68" s="106"/>
      <c r="J68" s="121">
        <v>0</v>
      </c>
      <c r="O68" s="120"/>
    </row>
    <row r="69" s="103" customFormat="1" ht="21.95" customHeight="1" spans="1:15">
      <c r="A69" s="114">
        <v>2010699</v>
      </c>
      <c r="B69" s="23" t="s">
        <v>206</v>
      </c>
      <c r="C69" s="24">
        <v>370</v>
      </c>
      <c r="D69" s="24"/>
      <c r="E69" s="24">
        <v>0</v>
      </c>
      <c r="F69" s="24">
        <f t="shared" si="10"/>
        <v>370</v>
      </c>
      <c r="G69" s="112" t="str">
        <f t="shared" si="11"/>
        <v>是</v>
      </c>
      <c r="H69" s="103" t="str">
        <f t="shared" ref="H69:H132" si="12">IF(LEN(A69)=3,"类",IF(LEN(A69)=5,"款","项"))</f>
        <v>项</v>
      </c>
      <c r="I69" s="106"/>
      <c r="J69" s="121">
        <v>370</v>
      </c>
      <c r="O69" s="120"/>
    </row>
    <row r="70" ht="21.95" customHeight="1" spans="1:15">
      <c r="A70" s="114">
        <v>20107</v>
      </c>
      <c r="B70" s="18" t="s">
        <v>207</v>
      </c>
      <c r="C70" s="19">
        <f t="shared" ref="C70:E70" si="13">SUM(C71:C82)</f>
        <v>100</v>
      </c>
      <c r="D70" s="19">
        <f t="shared" si="13"/>
        <v>0</v>
      </c>
      <c r="E70" s="19">
        <f t="shared" si="13"/>
        <v>120</v>
      </c>
      <c r="F70" s="19">
        <f t="shared" si="10"/>
        <v>220</v>
      </c>
      <c r="G70" s="112" t="str">
        <f t="shared" si="11"/>
        <v>是</v>
      </c>
      <c r="H70" s="106" t="str">
        <f t="shared" si="12"/>
        <v>款</v>
      </c>
      <c r="I70" s="113">
        <f>SUM(I71:I82)</f>
        <v>0</v>
      </c>
      <c r="J70" s="121">
        <v>60</v>
      </c>
      <c r="O70" s="120"/>
    </row>
    <row r="71" s="103" customFormat="1" ht="21.95" customHeight="1" spans="1:15">
      <c r="A71" s="114">
        <v>2010701</v>
      </c>
      <c r="B71" s="23" t="s">
        <v>163</v>
      </c>
      <c r="C71" s="24">
        <v>60</v>
      </c>
      <c r="D71" s="24"/>
      <c r="E71" s="24">
        <v>0</v>
      </c>
      <c r="F71" s="24">
        <f t="shared" si="10"/>
        <v>60</v>
      </c>
      <c r="G71" s="112" t="str">
        <f t="shared" si="11"/>
        <v>是</v>
      </c>
      <c r="H71" s="103" t="str">
        <f t="shared" si="12"/>
        <v>项</v>
      </c>
      <c r="I71" s="106"/>
      <c r="J71" s="121">
        <v>60</v>
      </c>
      <c r="O71" s="120"/>
    </row>
    <row r="72" s="103" customFormat="1" ht="21.95" hidden="1" customHeight="1" spans="1:15">
      <c r="A72" s="114">
        <v>2010702</v>
      </c>
      <c r="B72" s="23" t="s">
        <v>164</v>
      </c>
      <c r="C72" s="24">
        <v>0</v>
      </c>
      <c r="D72" s="24"/>
      <c r="E72" s="24">
        <v>120</v>
      </c>
      <c r="F72" s="24">
        <f t="shared" si="10"/>
        <v>120</v>
      </c>
      <c r="G72" s="112" t="str">
        <f t="shared" si="11"/>
        <v>否</v>
      </c>
      <c r="H72" s="103" t="str">
        <f t="shared" si="12"/>
        <v>项</v>
      </c>
      <c r="I72" s="106"/>
      <c r="J72" s="121">
        <v>0</v>
      </c>
      <c r="O72" s="120"/>
    </row>
    <row r="73" s="103" customFormat="1" ht="21.95" hidden="1" customHeight="1" spans="1:15">
      <c r="A73" s="114">
        <v>2010703</v>
      </c>
      <c r="B73" s="23" t="s">
        <v>165</v>
      </c>
      <c r="C73" s="24">
        <v>0</v>
      </c>
      <c r="D73" s="24"/>
      <c r="E73" s="24">
        <v>0</v>
      </c>
      <c r="F73" s="24">
        <f t="shared" si="10"/>
        <v>0</v>
      </c>
      <c r="G73" s="112" t="str">
        <f t="shared" si="11"/>
        <v>否</v>
      </c>
      <c r="H73" s="103" t="str">
        <f t="shared" si="12"/>
        <v>项</v>
      </c>
      <c r="I73" s="106"/>
      <c r="J73" s="121">
        <v>0</v>
      </c>
      <c r="O73" s="120"/>
    </row>
    <row r="74" s="103" customFormat="1" ht="21.95" hidden="1" customHeight="1" spans="1:15">
      <c r="A74" s="114">
        <v>2010704</v>
      </c>
      <c r="B74" s="23" t="s">
        <v>208</v>
      </c>
      <c r="C74" s="24">
        <v>0</v>
      </c>
      <c r="D74" s="24"/>
      <c r="E74" s="24">
        <v>0</v>
      </c>
      <c r="F74" s="24">
        <f t="shared" si="10"/>
        <v>0</v>
      </c>
      <c r="G74" s="112" t="str">
        <f t="shared" si="11"/>
        <v>否</v>
      </c>
      <c r="H74" s="103" t="str">
        <f t="shared" si="12"/>
        <v>项</v>
      </c>
      <c r="I74" s="106"/>
      <c r="J74" s="121">
        <v>0</v>
      </c>
      <c r="O74" s="120"/>
    </row>
    <row r="75" s="103" customFormat="1" ht="21.95" hidden="1" customHeight="1" spans="1:15">
      <c r="A75" s="114">
        <v>2010705</v>
      </c>
      <c r="B75" s="23" t="s">
        <v>209</v>
      </c>
      <c r="C75" s="24">
        <v>0</v>
      </c>
      <c r="D75" s="24"/>
      <c r="E75" s="24">
        <v>0</v>
      </c>
      <c r="F75" s="24">
        <f t="shared" si="10"/>
        <v>0</v>
      </c>
      <c r="G75" s="112" t="str">
        <f t="shared" si="11"/>
        <v>否</v>
      </c>
      <c r="H75" s="103" t="str">
        <f t="shared" si="12"/>
        <v>项</v>
      </c>
      <c r="I75" s="106"/>
      <c r="J75" s="121">
        <v>0</v>
      </c>
      <c r="O75" s="120"/>
    </row>
    <row r="76" s="103" customFormat="1" ht="21.95" hidden="1" customHeight="1" spans="1:15">
      <c r="A76" s="114">
        <v>2010706</v>
      </c>
      <c r="B76" s="23" t="s">
        <v>210</v>
      </c>
      <c r="C76" s="24">
        <v>0</v>
      </c>
      <c r="D76" s="24"/>
      <c r="E76" s="24">
        <v>0</v>
      </c>
      <c r="F76" s="24">
        <f t="shared" si="10"/>
        <v>0</v>
      </c>
      <c r="G76" s="112" t="str">
        <f t="shared" si="11"/>
        <v>否</v>
      </c>
      <c r="H76" s="103" t="str">
        <f t="shared" si="12"/>
        <v>项</v>
      </c>
      <c r="I76" s="106"/>
      <c r="J76" s="121">
        <v>0</v>
      </c>
      <c r="O76" s="120"/>
    </row>
    <row r="77" s="103" customFormat="1" ht="21.95" hidden="1" customHeight="1" spans="1:15">
      <c r="A77" s="114">
        <v>2010707</v>
      </c>
      <c r="B77" s="23" t="s">
        <v>211</v>
      </c>
      <c r="C77" s="24">
        <v>0</v>
      </c>
      <c r="D77" s="24"/>
      <c r="E77" s="24">
        <v>0</v>
      </c>
      <c r="F77" s="24">
        <f t="shared" si="10"/>
        <v>0</v>
      </c>
      <c r="G77" s="112" t="str">
        <f t="shared" si="11"/>
        <v>否</v>
      </c>
      <c r="H77" s="103" t="str">
        <f t="shared" si="12"/>
        <v>项</v>
      </c>
      <c r="I77" s="106"/>
      <c r="J77" s="121">
        <v>0</v>
      </c>
      <c r="O77" s="120"/>
    </row>
    <row r="78" s="103" customFormat="1" ht="21.95" hidden="1" customHeight="1" spans="1:15">
      <c r="A78" s="114">
        <v>2010708</v>
      </c>
      <c r="B78" s="23" t="s">
        <v>212</v>
      </c>
      <c r="C78" s="24">
        <v>0</v>
      </c>
      <c r="D78" s="24"/>
      <c r="E78" s="24">
        <v>0</v>
      </c>
      <c r="F78" s="24">
        <f t="shared" si="10"/>
        <v>0</v>
      </c>
      <c r="G78" s="112" t="str">
        <f t="shared" si="11"/>
        <v>否</v>
      </c>
      <c r="H78" s="103" t="str">
        <f t="shared" si="12"/>
        <v>项</v>
      </c>
      <c r="I78" s="106"/>
      <c r="J78" s="121">
        <v>0</v>
      </c>
      <c r="O78" s="120"/>
    </row>
    <row r="79" s="103" customFormat="1" ht="21.95" hidden="1" customHeight="1" spans="1:15">
      <c r="A79" s="114">
        <v>2010709</v>
      </c>
      <c r="B79" s="23" t="s">
        <v>204</v>
      </c>
      <c r="C79" s="24">
        <v>0</v>
      </c>
      <c r="D79" s="24"/>
      <c r="E79" s="24">
        <v>0</v>
      </c>
      <c r="F79" s="24">
        <f t="shared" si="10"/>
        <v>0</v>
      </c>
      <c r="G79" s="112" t="str">
        <f t="shared" si="11"/>
        <v>否</v>
      </c>
      <c r="H79" s="103" t="str">
        <f t="shared" si="12"/>
        <v>项</v>
      </c>
      <c r="I79" s="106"/>
      <c r="J79" s="121">
        <v>0</v>
      </c>
      <c r="O79" s="120"/>
    </row>
    <row r="80" s="103" customFormat="1" ht="21.95" hidden="1" customHeight="1" spans="1:15">
      <c r="A80" s="114">
        <v>2010710</v>
      </c>
      <c r="B80" s="23" t="s">
        <v>213</v>
      </c>
      <c r="C80" s="24">
        <v>0</v>
      </c>
      <c r="D80" s="24"/>
      <c r="E80" s="24">
        <v>0</v>
      </c>
      <c r="F80" s="24">
        <f t="shared" si="10"/>
        <v>0</v>
      </c>
      <c r="G80" s="112" t="str">
        <f t="shared" si="11"/>
        <v>否</v>
      </c>
      <c r="H80" s="103" t="str">
        <f t="shared" si="12"/>
        <v>项</v>
      </c>
      <c r="I80" s="106"/>
      <c r="J80" s="121">
        <v>0</v>
      </c>
      <c r="O80" s="120"/>
    </row>
    <row r="81" s="103" customFormat="1" ht="21.95" hidden="1" customHeight="1" spans="1:15">
      <c r="A81" s="114">
        <v>2010750</v>
      </c>
      <c r="B81" s="23" t="s">
        <v>172</v>
      </c>
      <c r="C81" s="24">
        <v>0</v>
      </c>
      <c r="D81" s="24"/>
      <c r="E81" s="24">
        <v>0</v>
      </c>
      <c r="F81" s="24">
        <f t="shared" si="10"/>
        <v>0</v>
      </c>
      <c r="G81" s="112" t="str">
        <f t="shared" si="11"/>
        <v>否</v>
      </c>
      <c r="H81" s="103" t="str">
        <f t="shared" si="12"/>
        <v>项</v>
      </c>
      <c r="I81" s="106"/>
      <c r="J81" s="121">
        <v>0</v>
      </c>
      <c r="O81" s="120"/>
    </row>
    <row r="82" s="103" customFormat="1" ht="21.95" customHeight="1" spans="1:15">
      <c r="A82" s="114">
        <v>2010799</v>
      </c>
      <c r="B82" s="23" t="s">
        <v>214</v>
      </c>
      <c r="C82" s="24">
        <v>40</v>
      </c>
      <c r="D82" s="24"/>
      <c r="E82" s="24">
        <v>0</v>
      </c>
      <c r="F82" s="24">
        <f t="shared" si="10"/>
        <v>40</v>
      </c>
      <c r="G82" s="112" t="str">
        <f t="shared" si="11"/>
        <v>是</v>
      </c>
      <c r="H82" s="103" t="str">
        <f t="shared" si="12"/>
        <v>项</v>
      </c>
      <c r="I82" s="106"/>
      <c r="J82" s="121">
        <v>0</v>
      </c>
      <c r="O82" s="120"/>
    </row>
    <row r="83" ht="21.95" customHeight="1" spans="1:15">
      <c r="A83" s="114">
        <v>20108</v>
      </c>
      <c r="B83" s="18" t="s">
        <v>215</v>
      </c>
      <c r="C83" s="19">
        <f t="shared" ref="C83:E83" si="14">SUM(C84:C91)</f>
        <v>4662</v>
      </c>
      <c r="D83" s="19">
        <f t="shared" si="14"/>
        <v>0</v>
      </c>
      <c r="E83" s="19">
        <f t="shared" si="14"/>
        <v>-4500</v>
      </c>
      <c r="F83" s="19">
        <f t="shared" si="10"/>
        <v>162</v>
      </c>
      <c r="G83" s="112" t="str">
        <f t="shared" si="11"/>
        <v>是</v>
      </c>
      <c r="H83" s="106" t="str">
        <f t="shared" si="12"/>
        <v>款</v>
      </c>
      <c r="I83" s="113">
        <f>SUM(I84:I91)</f>
        <v>0</v>
      </c>
      <c r="J83" s="121">
        <v>4662</v>
      </c>
      <c r="O83" s="120"/>
    </row>
    <row r="84" s="103" customFormat="1" ht="21.95" hidden="1" customHeight="1" spans="1:15">
      <c r="A84" s="114">
        <v>2010801</v>
      </c>
      <c r="B84" s="23" t="s">
        <v>163</v>
      </c>
      <c r="C84" s="24">
        <v>0</v>
      </c>
      <c r="D84" s="24"/>
      <c r="E84" s="24">
        <v>0</v>
      </c>
      <c r="F84" s="24">
        <f t="shared" si="10"/>
        <v>0</v>
      </c>
      <c r="G84" s="112" t="str">
        <f t="shared" si="11"/>
        <v>否</v>
      </c>
      <c r="H84" s="103" t="str">
        <f t="shared" si="12"/>
        <v>项</v>
      </c>
      <c r="I84" s="106"/>
      <c r="J84" s="121">
        <v>0</v>
      </c>
      <c r="O84" s="120"/>
    </row>
    <row r="85" s="103" customFormat="1" ht="21.95" customHeight="1" spans="1:15">
      <c r="A85" s="114">
        <v>2010802</v>
      </c>
      <c r="B85" s="23" t="s">
        <v>164</v>
      </c>
      <c r="C85" s="24">
        <v>4662</v>
      </c>
      <c r="D85" s="24"/>
      <c r="E85" s="24">
        <v>-4500</v>
      </c>
      <c r="F85" s="24">
        <f t="shared" si="10"/>
        <v>162</v>
      </c>
      <c r="G85" s="112" t="str">
        <f t="shared" si="11"/>
        <v>是</v>
      </c>
      <c r="H85" s="103" t="str">
        <f t="shared" si="12"/>
        <v>项</v>
      </c>
      <c r="I85" s="106"/>
      <c r="J85" s="121">
        <v>4662</v>
      </c>
      <c r="O85" s="120"/>
    </row>
    <row r="86" s="103" customFormat="1" ht="21.95" hidden="1" customHeight="1" spans="1:15">
      <c r="A86" s="114">
        <v>2010803</v>
      </c>
      <c r="B86" s="23" t="s">
        <v>165</v>
      </c>
      <c r="C86" s="24">
        <v>0</v>
      </c>
      <c r="D86" s="24"/>
      <c r="E86" s="24">
        <v>0</v>
      </c>
      <c r="F86" s="24">
        <f t="shared" si="10"/>
        <v>0</v>
      </c>
      <c r="G86" s="112" t="str">
        <f t="shared" si="11"/>
        <v>否</v>
      </c>
      <c r="H86" s="103" t="str">
        <f t="shared" si="12"/>
        <v>项</v>
      </c>
      <c r="I86" s="106"/>
      <c r="J86" s="121">
        <v>0</v>
      </c>
      <c r="O86" s="120"/>
    </row>
    <row r="87" s="103" customFormat="1" ht="21.95" hidden="1" customHeight="1" spans="1:15">
      <c r="A87" s="114">
        <v>2010804</v>
      </c>
      <c r="B87" s="23" t="s">
        <v>216</v>
      </c>
      <c r="C87" s="24">
        <v>0</v>
      </c>
      <c r="D87" s="24"/>
      <c r="E87" s="24">
        <v>0</v>
      </c>
      <c r="F87" s="24">
        <f t="shared" si="10"/>
        <v>0</v>
      </c>
      <c r="G87" s="112" t="str">
        <f t="shared" si="11"/>
        <v>否</v>
      </c>
      <c r="H87" s="103" t="str">
        <f t="shared" si="12"/>
        <v>项</v>
      </c>
      <c r="I87" s="106"/>
      <c r="J87" s="121">
        <v>0</v>
      </c>
      <c r="O87" s="120"/>
    </row>
    <row r="88" s="103" customFormat="1" ht="21.95" hidden="1" customHeight="1" spans="1:15">
      <c r="A88" s="114">
        <v>2010805</v>
      </c>
      <c r="B88" s="23" t="s">
        <v>217</v>
      </c>
      <c r="C88" s="24">
        <v>0</v>
      </c>
      <c r="D88" s="24"/>
      <c r="E88" s="24">
        <v>0</v>
      </c>
      <c r="F88" s="24">
        <f t="shared" si="10"/>
        <v>0</v>
      </c>
      <c r="G88" s="112" t="str">
        <f t="shared" si="11"/>
        <v>否</v>
      </c>
      <c r="H88" s="103" t="str">
        <f t="shared" si="12"/>
        <v>项</v>
      </c>
      <c r="I88" s="106"/>
      <c r="J88" s="121">
        <v>0</v>
      </c>
      <c r="O88" s="120"/>
    </row>
    <row r="89" s="103" customFormat="1" ht="21.95" hidden="1" customHeight="1" spans="1:15">
      <c r="A89" s="114">
        <v>2010806</v>
      </c>
      <c r="B89" s="23" t="s">
        <v>204</v>
      </c>
      <c r="C89" s="24">
        <v>0</v>
      </c>
      <c r="D89" s="24"/>
      <c r="E89" s="24">
        <v>0</v>
      </c>
      <c r="F89" s="24">
        <f t="shared" si="10"/>
        <v>0</v>
      </c>
      <c r="G89" s="112" t="str">
        <f t="shared" si="11"/>
        <v>否</v>
      </c>
      <c r="H89" s="103" t="str">
        <f t="shared" si="12"/>
        <v>项</v>
      </c>
      <c r="I89" s="106"/>
      <c r="J89" s="121">
        <v>0</v>
      </c>
      <c r="O89" s="120"/>
    </row>
    <row r="90" s="103" customFormat="1" ht="21.95" hidden="1" customHeight="1" spans="1:15">
      <c r="A90" s="114">
        <v>2010850</v>
      </c>
      <c r="B90" s="23" t="s">
        <v>172</v>
      </c>
      <c r="C90" s="24">
        <v>0</v>
      </c>
      <c r="D90" s="24"/>
      <c r="E90" s="24">
        <v>0</v>
      </c>
      <c r="F90" s="24">
        <f t="shared" si="10"/>
        <v>0</v>
      </c>
      <c r="G90" s="112" t="str">
        <f t="shared" si="11"/>
        <v>否</v>
      </c>
      <c r="H90" s="103" t="str">
        <f t="shared" si="12"/>
        <v>项</v>
      </c>
      <c r="I90" s="106"/>
      <c r="J90" s="121">
        <v>0</v>
      </c>
      <c r="O90" s="120"/>
    </row>
    <row r="91" s="103" customFormat="1" ht="21.95" hidden="1" customHeight="1" spans="1:15">
      <c r="A91" s="114">
        <v>2010899</v>
      </c>
      <c r="B91" s="23" t="s">
        <v>218</v>
      </c>
      <c r="C91" s="24">
        <v>0</v>
      </c>
      <c r="D91" s="24"/>
      <c r="E91" s="24">
        <v>0</v>
      </c>
      <c r="F91" s="24">
        <f t="shared" si="10"/>
        <v>0</v>
      </c>
      <c r="G91" s="112" t="str">
        <f t="shared" si="11"/>
        <v>否</v>
      </c>
      <c r="H91" s="103" t="str">
        <f t="shared" si="12"/>
        <v>项</v>
      </c>
      <c r="I91" s="106"/>
      <c r="J91" s="121">
        <v>0</v>
      </c>
      <c r="O91" s="120"/>
    </row>
    <row r="92" ht="21.95" customHeight="1" spans="1:15">
      <c r="A92" s="114">
        <v>20109</v>
      </c>
      <c r="B92" s="18" t="s">
        <v>219</v>
      </c>
      <c r="C92" s="19">
        <f t="shared" ref="C92:E92" si="15">SUM(C93:C104)</f>
        <v>100</v>
      </c>
      <c r="D92" s="19">
        <f t="shared" si="15"/>
        <v>0</v>
      </c>
      <c r="E92" s="19">
        <f t="shared" si="15"/>
        <v>-100</v>
      </c>
      <c r="F92" s="19">
        <f t="shared" si="10"/>
        <v>0</v>
      </c>
      <c r="G92" s="112" t="str">
        <f t="shared" si="11"/>
        <v>是</v>
      </c>
      <c r="H92" s="106" t="str">
        <f t="shared" si="12"/>
        <v>款</v>
      </c>
      <c r="I92" s="113">
        <f>SUM(I93:I104)</f>
        <v>0</v>
      </c>
      <c r="J92" s="121">
        <v>100</v>
      </c>
      <c r="O92" s="120"/>
    </row>
    <row r="93" s="103" customFormat="1" ht="21.95" hidden="1" customHeight="1" spans="1:15">
      <c r="A93" s="114">
        <v>2010901</v>
      </c>
      <c r="B93" s="23" t="s">
        <v>163</v>
      </c>
      <c r="C93" s="24">
        <v>0</v>
      </c>
      <c r="D93" s="24"/>
      <c r="E93" s="24">
        <v>0</v>
      </c>
      <c r="F93" s="24">
        <f t="shared" si="10"/>
        <v>0</v>
      </c>
      <c r="G93" s="112" t="str">
        <f t="shared" si="11"/>
        <v>否</v>
      </c>
      <c r="H93" s="103" t="str">
        <f t="shared" si="12"/>
        <v>项</v>
      </c>
      <c r="I93" s="106"/>
      <c r="J93" s="121">
        <v>0</v>
      </c>
      <c r="O93" s="120"/>
    </row>
    <row r="94" s="103" customFormat="1" ht="21.95" hidden="1" customHeight="1" spans="1:15">
      <c r="A94" s="114">
        <v>2010902</v>
      </c>
      <c r="B94" s="23" t="s">
        <v>164</v>
      </c>
      <c r="C94" s="24">
        <v>0</v>
      </c>
      <c r="D94" s="24"/>
      <c r="E94" s="24">
        <v>0</v>
      </c>
      <c r="F94" s="24">
        <f t="shared" si="10"/>
        <v>0</v>
      </c>
      <c r="G94" s="112" t="str">
        <f t="shared" si="11"/>
        <v>否</v>
      </c>
      <c r="H94" s="103" t="str">
        <f t="shared" si="12"/>
        <v>项</v>
      </c>
      <c r="I94" s="106"/>
      <c r="J94" s="121">
        <v>0</v>
      </c>
      <c r="O94" s="120"/>
    </row>
    <row r="95" s="103" customFormat="1" ht="21.95" hidden="1" customHeight="1" spans="1:15">
      <c r="A95" s="114">
        <v>2010903</v>
      </c>
      <c r="B95" s="23" t="s">
        <v>165</v>
      </c>
      <c r="C95" s="24">
        <v>0</v>
      </c>
      <c r="D95" s="24"/>
      <c r="E95" s="24">
        <v>0</v>
      </c>
      <c r="F95" s="24">
        <f t="shared" si="10"/>
        <v>0</v>
      </c>
      <c r="G95" s="112" t="str">
        <f t="shared" si="11"/>
        <v>否</v>
      </c>
      <c r="H95" s="103" t="str">
        <f t="shared" si="12"/>
        <v>项</v>
      </c>
      <c r="I95" s="106"/>
      <c r="J95" s="121">
        <v>0</v>
      </c>
      <c r="O95" s="120"/>
    </row>
    <row r="96" s="103" customFormat="1" ht="21.95" hidden="1" customHeight="1" spans="1:15">
      <c r="A96" s="114">
        <v>2010905</v>
      </c>
      <c r="B96" s="23" t="s">
        <v>220</v>
      </c>
      <c r="C96" s="24">
        <v>0</v>
      </c>
      <c r="D96" s="24"/>
      <c r="E96" s="24">
        <v>0</v>
      </c>
      <c r="F96" s="24">
        <f t="shared" si="10"/>
        <v>0</v>
      </c>
      <c r="G96" s="112" t="str">
        <f t="shared" si="11"/>
        <v>否</v>
      </c>
      <c r="H96" s="103" t="str">
        <f t="shared" si="12"/>
        <v>项</v>
      </c>
      <c r="I96" s="106"/>
      <c r="J96" s="121">
        <v>0</v>
      </c>
      <c r="O96" s="120"/>
    </row>
    <row r="97" s="103" customFormat="1" ht="21.95" hidden="1" customHeight="1" spans="1:15">
      <c r="A97" s="114">
        <v>2010907</v>
      </c>
      <c r="B97" s="23" t="s">
        <v>221</v>
      </c>
      <c r="C97" s="24">
        <v>0</v>
      </c>
      <c r="D97" s="24"/>
      <c r="E97" s="24">
        <v>0</v>
      </c>
      <c r="F97" s="24">
        <f t="shared" si="10"/>
        <v>0</v>
      </c>
      <c r="G97" s="112" t="str">
        <f t="shared" si="11"/>
        <v>否</v>
      </c>
      <c r="H97" s="103" t="str">
        <f t="shared" si="12"/>
        <v>项</v>
      </c>
      <c r="I97" s="106"/>
      <c r="J97" s="121">
        <v>0</v>
      </c>
      <c r="O97" s="120"/>
    </row>
    <row r="98" s="103" customFormat="1" ht="21.95" hidden="1" customHeight="1" spans="1:15">
      <c r="A98" s="114">
        <v>2010908</v>
      </c>
      <c r="B98" s="23" t="s">
        <v>204</v>
      </c>
      <c r="C98" s="24">
        <v>0</v>
      </c>
      <c r="D98" s="24"/>
      <c r="E98" s="24">
        <v>0</v>
      </c>
      <c r="F98" s="24">
        <f t="shared" si="10"/>
        <v>0</v>
      </c>
      <c r="G98" s="112" t="str">
        <f t="shared" si="11"/>
        <v>否</v>
      </c>
      <c r="H98" s="103" t="str">
        <f t="shared" si="12"/>
        <v>项</v>
      </c>
      <c r="I98" s="106"/>
      <c r="J98" s="121">
        <v>0</v>
      </c>
      <c r="O98" s="120"/>
    </row>
    <row r="99" s="103" customFormat="1" ht="21.95" hidden="1" customHeight="1" spans="1:15">
      <c r="A99" s="114">
        <v>2010909</v>
      </c>
      <c r="B99" s="23" t="s">
        <v>222</v>
      </c>
      <c r="C99" s="24">
        <v>0</v>
      </c>
      <c r="D99" s="24"/>
      <c r="E99" s="24">
        <v>0</v>
      </c>
      <c r="F99" s="24">
        <f t="shared" si="10"/>
        <v>0</v>
      </c>
      <c r="G99" s="112" t="str">
        <f t="shared" si="11"/>
        <v>否</v>
      </c>
      <c r="H99" s="103" t="str">
        <f t="shared" si="12"/>
        <v>项</v>
      </c>
      <c r="I99" s="106"/>
      <c r="J99" s="121">
        <v>0</v>
      </c>
      <c r="O99" s="120"/>
    </row>
    <row r="100" s="103" customFormat="1" ht="21.95" hidden="1" customHeight="1" spans="1:15">
      <c r="A100" s="114">
        <v>2010910</v>
      </c>
      <c r="B100" s="23" t="s">
        <v>223</v>
      </c>
      <c r="C100" s="24">
        <v>0</v>
      </c>
      <c r="D100" s="24"/>
      <c r="E100" s="24">
        <v>0</v>
      </c>
      <c r="F100" s="24">
        <f t="shared" si="10"/>
        <v>0</v>
      </c>
      <c r="G100" s="112" t="str">
        <f t="shared" si="11"/>
        <v>否</v>
      </c>
      <c r="H100" s="103" t="str">
        <f t="shared" si="12"/>
        <v>项</v>
      </c>
      <c r="I100" s="106"/>
      <c r="J100" s="121">
        <v>0</v>
      </c>
      <c r="O100" s="120"/>
    </row>
    <row r="101" s="103" customFormat="1" ht="21.95" hidden="1" customHeight="1" spans="1:15">
      <c r="A101" s="114">
        <v>2010911</v>
      </c>
      <c r="B101" s="23" t="s">
        <v>224</v>
      </c>
      <c r="C101" s="24">
        <v>0</v>
      </c>
      <c r="D101" s="24"/>
      <c r="E101" s="24">
        <v>0</v>
      </c>
      <c r="F101" s="24">
        <f t="shared" si="10"/>
        <v>0</v>
      </c>
      <c r="G101" s="112" t="str">
        <f t="shared" si="11"/>
        <v>否</v>
      </c>
      <c r="H101" s="103" t="str">
        <f t="shared" si="12"/>
        <v>项</v>
      </c>
      <c r="I101" s="106"/>
      <c r="J101" s="121">
        <v>0</v>
      </c>
      <c r="O101" s="120"/>
    </row>
    <row r="102" s="103" customFormat="1" ht="21.95" hidden="1" customHeight="1" spans="1:15">
      <c r="A102" s="114">
        <v>2010912</v>
      </c>
      <c r="B102" s="23" t="s">
        <v>225</v>
      </c>
      <c r="C102" s="24">
        <v>0</v>
      </c>
      <c r="D102" s="24"/>
      <c r="E102" s="24">
        <v>0</v>
      </c>
      <c r="F102" s="24">
        <f t="shared" si="10"/>
        <v>0</v>
      </c>
      <c r="G102" s="112" t="str">
        <f t="shared" si="11"/>
        <v>否</v>
      </c>
      <c r="H102" s="103" t="str">
        <f t="shared" si="12"/>
        <v>项</v>
      </c>
      <c r="I102" s="106"/>
      <c r="J102" s="121">
        <v>0</v>
      </c>
      <c r="O102" s="120"/>
    </row>
    <row r="103" s="103" customFormat="1" ht="21.95" hidden="1" customHeight="1" spans="1:15">
      <c r="A103" s="114">
        <v>2010950</v>
      </c>
      <c r="B103" s="23" t="s">
        <v>172</v>
      </c>
      <c r="C103" s="24">
        <v>0</v>
      </c>
      <c r="D103" s="24"/>
      <c r="E103" s="24">
        <v>0</v>
      </c>
      <c r="F103" s="24">
        <f t="shared" si="10"/>
        <v>0</v>
      </c>
      <c r="G103" s="112" t="str">
        <f t="shared" si="11"/>
        <v>否</v>
      </c>
      <c r="H103" s="103" t="str">
        <f t="shared" si="12"/>
        <v>项</v>
      </c>
      <c r="I103" s="106"/>
      <c r="J103" s="121">
        <v>0</v>
      </c>
      <c r="O103" s="120"/>
    </row>
    <row r="104" s="103" customFormat="1" ht="21.95" customHeight="1" spans="1:15">
      <c r="A104" s="114">
        <v>2010999</v>
      </c>
      <c r="B104" s="23" t="s">
        <v>226</v>
      </c>
      <c r="C104" s="24">
        <v>100</v>
      </c>
      <c r="D104" s="24"/>
      <c r="E104" s="24">
        <v>-100</v>
      </c>
      <c r="F104" s="24">
        <f t="shared" si="10"/>
        <v>0</v>
      </c>
      <c r="G104" s="112" t="str">
        <f t="shared" si="11"/>
        <v>是</v>
      </c>
      <c r="H104" s="103" t="str">
        <f t="shared" si="12"/>
        <v>项</v>
      </c>
      <c r="I104" s="106"/>
      <c r="J104" s="121">
        <v>100</v>
      </c>
      <c r="O104" s="120"/>
    </row>
    <row r="105" ht="21.95" hidden="1" customHeight="1" spans="1:15">
      <c r="A105" s="114">
        <v>20110</v>
      </c>
      <c r="B105" s="18" t="s">
        <v>227</v>
      </c>
      <c r="C105" s="19">
        <f t="shared" ref="C105:E105" si="16">SUM(C106:C114)</f>
        <v>0</v>
      </c>
      <c r="D105" s="19">
        <f t="shared" si="16"/>
        <v>0</v>
      </c>
      <c r="E105" s="19">
        <f t="shared" si="16"/>
        <v>0</v>
      </c>
      <c r="F105" s="19">
        <f t="shared" si="10"/>
        <v>0</v>
      </c>
      <c r="G105" s="112" t="str">
        <f t="shared" si="11"/>
        <v>否</v>
      </c>
      <c r="H105" s="106" t="str">
        <f t="shared" si="12"/>
        <v>款</v>
      </c>
      <c r="I105" s="105">
        <f>SUM(I106:I114)</f>
        <v>0</v>
      </c>
      <c r="J105" s="121">
        <v>0</v>
      </c>
      <c r="O105" s="120"/>
    </row>
    <row r="106" s="103" customFormat="1" ht="21.95" hidden="1" customHeight="1" spans="1:15">
      <c r="A106" s="114">
        <v>2011001</v>
      </c>
      <c r="B106" s="23" t="s">
        <v>163</v>
      </c>
      <c r="C106" s="24">
        <v>0</v>
      </c>
      <c r="D106" s="24"/>
      <c r="E106" s="24">
        <v>0</v>
      </c>
      <c r="F106" s="24">
        <f t="shared" si="10"/>
        <v>0</v>
      </c>
      <c r="G106" s="112" t="str">
        <f t="shared" si="11"/>
        <v>否</v>
      </c>
      <c r="H106" s="103" t="str">
        <f t="shared" si="12"/>
        <v>项</v>
      </c>
      <c r="I106" s="106"/>
      <c r="J106" s="121">
        <v>0</v>
      </c>
      <c r="O106" s="120"/>
    </row>
    <row r="107" s="103" customFormat="1" ht="21.95" hidden="1" customHeight="1" spans="1:15">
      <c r="A107" s="114">
        <v>2011002</v>
      </c>
      <c r="B107" s="23" t="s">
        <v>164</v>
      </c>
      <c r="C107" s="24">
        <v>0</v>
      </c>
      <c r="D107" s="24"/>
      <c r="E107" s="24">
        <v>0</v>
      </c>
      <c r="F107" s="24">
        <f t="shared" si="10"/>
        <v>0</v>
      </c>
      <c r="G107" s="112" t="str">
        <f t="shared" si="11"/>
        <v>否</v>
      </c>
      <c r="H107" s="103" t="str">
        <f t="shared" si="12"/>
        <v>项</v>
      </c>
      <c r="I107" s="106"/>
      <c r="J107" s="121">
        <v>0</v>
      </c>
      <c r="O107" s="120"/>
    </row>
    <row r="108" s="103" customFormat="1" ht="21.95" hidden="1" customHeight="1" spans="1:15">
      <c r="A108" s="114">
        <v>2011003</v>
      </c>
      <c r="B108" s="23" t="s">
        <v>165</v>
      </c>
      <c r="C108" s="24">
        <v>0</v>
      </c>
      <c r="D108" s="24"/>
      <c r="E108" s="24">
        <v>0</v>
      </c>
      <c r="F108" s="24">
        <f t="shared" si="10"/>
        <v>0</v>
      </c>
      <c r="G108" s="112" t="str">
        <f t="shared" si="11"/>
        <v>否</v>
      </c>
      <c r="H108" s="103" t="str">
        <f t="shared" si="12"/>
        <v>项</v>
      </c>
      <c r="I108" s="106"/>
      <c r="J108" s="121">
        <v>0</v>
      </c>
      <c r="O108" s="120"/>
    </row>
    <row r="109" s="103" customFormat="1" ht="21.95" hidden="1" customHeight="1" spans="1:15">
      <c r="A109" s="114">
        <v>2011004</v>
      </c>
      <c r="B109" s="23" t="s">
        <v>228</v>
      </c>
      <c r="C109" s="24">
        <v>0</v>
      </c>
      <c r="D109" s="24"/>
      <c r="E109" s="24">
        <v>0</v>
      </c>
      <c r="F109" s="24">
        <f t="shared" si="10"/>
        <v>0</v>
      </c>
      <c r="G109" s="112" t="str">
        <f t="shared" si="11"/>
        <v>否</v>
      </c>
      <c r="H109" s="103" t="str">
        <f t="shared" si="12"/>
        <v>项</v>
      </c>
      <c r="I109" s="106"/>
      <c r="J109" s="121">
        <v>0</v>
      </c>
      <c r="O109" s="120"/>
    </row>
    <row r="110" s="103" customFormat="1" ht="21.95" hidden="1" customHeight="1" spans="1:15">
      <c r="A110" s="114">
        <v>2011005</v>
      </c>
      <c r="B110" s="23" t="s">
        <v>229</v>
      </c>
      <c r="C110" s="24">
        <v>0</v>
      </c>
      <c r="D110" s="24"/>
      <c r="E110" s="24">
        <v>0</v>
      </c>
      <c r="F110" s="24">
        <f t="shared" si="10"/>
        <v>0</v>
      </c>
      <c r="G110" s="112" t="str">
        <f t="shared" si="11"/>
        <v>否</v>
      </c>
      <c r="H110" s="103" t="str">
        <f t="shared" si="12"/>
        <v>项</v>
      </c>
      <c r="I110" s="106"/>
      <c r="J110" s="121">
        <v>0</v>
      </c>
      <c r="O110" s="120"/>
    </row>
    <row r="111" s="103" customFormat="1" ht="21.95" hidden="1" customHeight="1" spans="1:15">
      <c r="A111" s="114">
        <v>2011007</v>
      </c>
      <c r="B111" s="23" t="s">
        <v>230</v>
      </c>
      <c r="C111" s="24">
        <v>0</v>
      </c>
      <c r="D111" s="24"/>
      <c r="E111" s="24">
        <v>0</v>
      </c>
      <c r="F111" s="24">
        <f t="shared" si="10"/>
        <v>0</v>
      </c>
      <c r="G111" s="112" t="str">
        <f t="shared" si="11"/>
        <v>否</v>
      </c>
      <c r="H111" s="103" t="str">
        <f t="shared" si="12"/>
        <v>项</v>
      </c>
      <c r="I111" s="106"/>
      <c r="J111" s="121">
        <v>0</v>
      </c>
      <c r="O111" s="120"/>
    </row>
    <row r="112" s="103" customFormat="1" ht="21.95" hidden="1" customHeight="1" spans="1:15">
      <c r="A112" s="114">
        <v>2011008</v>
      </c>
      <c r="B112" s="23" t="s">
        <v>231</v>
      </c>
      <c r="C112" s="24">
        <v>0</v>
      </c>
      <c r="D112" s="24"/>
      <c r="E112" s="24">
        <v>0</v>
      </c>
      <c r="F112" s="24">
        <f t="shared" si="10"/>
        <v>0</v>
      </c>
      <c r="G112" s="112" t="str">
        <f t="shared" si="11"/>
        <v>否</v>
      </c>
      <c r="H112" s="103" t="str">
        <f t="shared" si="12"/>
        <v>项</v>
      </c>
      <c r="I112" s="106"/>
      <c r="J112" s="121">
        <v>0</v>
      </c>
      <c r="O112" s="120"/>
    </row>
    <row r="113" s="103" customFormat="1" ht="21.95" hidden="1" customHeight="1" spans="1:15">
      <c r="A113" s="114">
        <v>2011050</v>
      </c>
      <c r="B113" s="23" t="s">
        <v>172</v>
      </c>
      <c r="C113" s="24">
        <v>0</v>
      </c>
      <c r="D113" s="24"/>
      <c r="E113" s="24">
        <v>0</v>
      </c>
      <c r="F113" s="24">
        <f t="shared" si="10"/>
        <v>0</v>
      </c>
      <c r="G113" s="112" t="str">
        <f t="shared" si="11"/>
        <v>否</v>
      </c>
      <c r="H113" s="103" t="str">
        <f t="shared" si="12"/>
        <v>项</v>
      </c>
      <c r="I113" s="106"/>
      <c r="J113" s="121">
        <v>0</v>
      </c>
      <c r="O113" s="120"/>
    </row>
    <row r="114" s="103" customFormat="1" ht="21.95" hidden="1" customHeight="1" spans="1:15">
      <c r="A114" s="114">
        <v>2011099</v>
      </c>
      <c r="B114" s="23" t="s">
        <v>232</v>
      </c>
      <c r="C114" s="24">
        <v>0</v>
      </c>
      <c r="D114" s="24"/>
      <c r="E114" s="24">
        <v>0</v>
      </c>
      <c r="F114" s="24">
        <f t="shared" si="10"/>
        <v>0</v>
      </c>
      <c r="G114" s="112" t="str">
        <f t="shared" si="11"/>
        <v>否</v>
      </c>
      <c r="H114" s="103" t="str">
        <f t="shared" si="12"/>
        <v>项</v>
      </c>
      <c r="I114" s="106"/>
      <c r="J114" s="121">
        <v>0</v>
      </c>
      <c r="O114" s="120"/>
    </row>
    <row r="115" ht="21.95" customHeight="1" spans="1:15">
      <c r="A115" s="114">
        <v>20111</v>
      </c>
      <c r="B115" s="18" t="s">
        <v>233</v>
      </c>
      <c r="C115" s="19">
        <f t="shared" ref="C115:E115" si="17">SUM(C116:C123)</f>
        <v>12833</v>
      </c>
      <c r="D115" s="19">
        <f t="shared" si="17"/>
        <v>0</v>
      </c>
      <c r="E115" s="19">
        <f t="shared" si="17"/>
        <v>-4878</v>
      </c>
      <c r="F115" s="19">
        <f t="shared" si="10"/>
        <v>7955</v>
      </c>
      <c r="G115" s="112" t="str">
        <f t="shared" si="11"/>
        <v>是</v>
      </c>
      <c r="H115" s="106" t="str">
        <f t="shared" si="12"/>
        <v>款</v>
      </c>
      <c r="I115" s="113">
        <f>SUM(I116:I123)</f>
        <v>0</v>
      </c>
      <c r="J115" s="121">
        <v>12833</v>
      </c>
      <c r="O115" s="120"/>
    </row>
    <row r="116" s="103" customFormat="1" ht="21.95" customHeight="1" spans="1:15">
      <c r="A116" s="114">
        <v>2011101</v>
      </c>
      <c r="B116" s="23" t="s">
        <v>163</v>
      </c>
      <c r="C116" s="24">
        <v>3320</v>
      </c>
      <c r="D116" s="24"/>
      <c r="E116" s="24">
        <v>122</v>
      </c>
      <c r="F116" s="24">
        <f t="shared" si="10"/>
        <v>3442</v>
      </c>
      <c r="G116" s="112" t="str">
        <f t="shared" si="11"/>
        <v>是</v>
      </c>
      <c r="H116" s="103" t="str">
        <f t="shared" si="12"/>
        <v>项</v>
      </c>
      <c r="I116" s="106"/>
      <c r="J116" s="121">
        <v>3320</v>
      </c>
      <c r="O116" s="120"/>
    </row>
    <row r="117" s="103" customFormat="1" ht="21.95" customHeight="1" spans="1:15">
      <c r="A117" s="114">
        <v>2011102</v>
      </c>
      <c r="B117" s="23" t="s">
        <v>164</v>
      </c>
      <c r="C117" s="24">
        <v>235</v>
      </c>
      <c r="D117" s="24"/>
      <c r="E117" s="24">
        <v>2000</v>
      </c>
      <c r="F117" s="24">
        <f t="shared" si="10"/>
        <v>2235</v>
      </c>
      <c r="G117" s="112" t="str">
        <f t="shared" si="11"/>
        <v>是</v>
      </c>
      <c r="H117" s="103" t="str">
        <f t="shared" si="12"/>
        <v>项</v>
      </c>
      <c r="I117" s="106"/>
      <c r="J117" s="121">
        <v>235</v>
      </c>
      <c r="O117" s="120"/>
    </row>
    <row r="118" s="103" customFormat="1" ht="21.95" hidden="1" customHeight="1" spans="1:15">
      <c r="A118" s="114">
        <v>2011103</v>
      </c>
      <c r="B118" s="23" t="s">
        <v>165</v>
      </c>
      <c r="C118" s="24">
        <v>0</v>
      </c>
      <c r="D118" s="24"/>
      <c r="E118" s="24">
        <v>0</v>
      </c>
      <c r="F118" s="24">
        <f t="shared" si="10"/>
        <v>0</v>
      </c>
      <c r="G118" s="112" t="str">
        <f t="shared" si="11"/>
        <v>否</v>
      </c>
      <c r="H118" s="103" t="str">
        <f t="shared" si="12"/>
        <v>项</v>
      </c>
      <c r="I118" s="106"/>
      <c r="J118" s="121">
        <v>0</v>
      </c>
      <c r="O118" s="120"/>
    </row>
    <row r="119" s="103" customFormat="1" ht="21.95" hidden="1" customHeight="1" spans="1:15">
      <c r="A119" s="114">
        <v>2011104</v>
      </c>
      <c r="B119" s="23" t="s">
        <v>234</v>
      </c>
      <c r="C119" s="24">
        <v>0</v>
      </c>
      <c r="D119" s="24"/>
      <c r="E119" s="24">
        <v>0</v>
      </c>
      <c r="F119" s="24">
        <f t="shared" si="10"/>
        <v>0</v>
      </c>
      <c r="G119" s="112" t="str">
        <f t="shared" si="11"/>
        <v>否</v>
      </c>
      <c r="H119" s="103" t="str">
        <f t="shared" si="12"/>
        <v>项</v>
      </c>
      <c r="I119" s="106"/>
      <c r="J119" s="121">
        <v>0</v>
      </c>
      <c r="O119" s="120"/>
    </row>
    <row r="120" s="103" customFormat="1" ht="21.95" hidden="1" customHeight="1" spans="1:15">
      <c r="A120" s="114">
        <v>2011105</v>
      </c>
      <c r="B120" s="23" t="s">
        <v>235</v>
      </c>
      <c r="C120" s="24">
        <v>0</v>
      </c>
      <c r="D120" s="24"/>
      <c r="E120" s="24">
        <v>0</v>
      </c>
      <c r="F120" s="24">
        <f t="shared" si="10"/>
        <v>0</v>
      </c>
      <c r="G120" s="112" t="str">
        <f t="shared" si="11"/>
        <v>否</v>
      </c>
      <c r="H120" s="103" t="str">
        <f t="shared" si="12"/>
        <v>项</v>
      </c>
      <c r="I120" s="106"/>
      <c r="J120" s="121">
        <v>0</v>
      </c>
      <c r="O120" s="120"/>
    </row>
    <row r="121" s="103" customFormat="1" ht="21.95" hidden="1" customHeight="1" spans="1:15">
      <c r="A121" s="114">
        <v>2011106</v>
      </c>
      <c r="B121" s="23" t="s">
        <v>236</v>
      </c>
      <c r="C121" s="24">
        <v>0</v>
      </c>
      <c r="D121" s="24"/>
      <c r="E121" s="24">
        <v>0</v>
      </c>
      <c r="F121" s="24">
        <f t="shared" si="10"/>
        <v>0</v>
      </c>
      <c r="G121" s="112" t="str">
        <f t="shared" si="11"/>
        <v>否</v>
      </c>
      <c r="H121" s="103" t="str">
        <f t="shared" si="12"/>
        <v>项</v>
      </c>
      <c r="I121" s="106"/>
      <c r="J121" s="121">
        <v>0</v>
      </c>
      <c r="O121" s="120"/>
    </row>
    <row r="122" s="103" customFormat="1" ht="21.95" hidden="1" customHeight="1" spans="1:15">
      <c r="A122" s="114">
        <v>2011150</v>
      </c>
      <c r="B122" s="23" t="s">
        <v>172</v>
      </c>
      <c r="C122" s="24">
        <v>0</v>
      </c>
      <c r="D122" s="24"/>
      <c r="E122" s="24">
        <v>0</v>
      </c>
      <c r="F122" s="24">
        <f t="shared" si="10"/>
        <v>0</v>
      </c>
      <c r="G122" s="112" t="str">
        <f t="shared" si="11"/>
        <v>否</v>
      </c>
      <c r="H122" s="103" t="str">
        <f t="shared" si="12"/>
        <v>项</v>
      </c>
      <c r="I122" s="106"/>
      <c r="J122" s="121">
        <v>0</v>
      </c>
      <c r="O122" s="120"/>
    </row>
    <row r="123" s="103" customFormat="1" ht="21.95" customHeight="1" spans="1:15">
      <c r="A123" s="114">
        <v>2011199</v>
      </c>
      <c r="B123" s="23" t="s">
        <v>237</v>
      </c>
      <c r="C123" s="24">
        <v>9278</v>
      </c>
      <c r="D123" s="24"/>
      <c r="E123" s="24">
        <v>-7000</v>
      </c>
      <c r="F123" s="24">
        <f t="shared" si="10"/>
        <v>2278</v>
      </c>
      <c r="G123" s="112" t="str">
        <f t="shared" si="11"/>
        <v>是</v>
      </c>
      <c r="H123" s="103" t="str">
        <f t="shared" si="12"/>
        <v>项</v>
      </c>
      <c r="I123" s="106"/>
      <c r="J123" s="121">
        <v>9278</v>
      </c>
      <c r="O123" s="120"/>
    </row>
    <row r="124" ht="21.95" customHeight="1" spans="1:15">
      <c r="A124" s="114">
        <v>20113</v>
      </c>
      <c r="B124" s="18" t="s">
        <v>238</v>
      </c>
      <c r="C124" s="19">
        <f t="shared" ref="C124:E124" si="18">SUM(C125:C134)</f>
        <v>2108</v>
      </c>
      <c r="D124" s="19">
        <f t="shared" si="18"/>
        <v>0</v>
      </c>
      <c r="E124" s="19">
        <f t="shared" si="18"/>
        <v>-242</v>
      </c>
      <c r="F124" s="19">
        <f t="shared" si="10"/>
        <v>1866</v>
      </c>
      <c r="G124" s="112" t="str">
        <f t="shared" si="11"/>
        <v>是</v>
      </c>
      <c r="H124" s="106" t="str">
        <f t="shared" si="12"/>
        <v>款</v>
      </c>
      <c r="I124" s="113">
        <f>SUM(I125:I134)</f>
        <v>0</v>
      </c>
      <c r="J124" s="121">
        <v>1983</v>
      </c>
      <c r="O124" s="120"/>
    </row>
    <row r="125" s="103" customFormat="1" ht="21.95" customHeight="1" spans="1:15">
      <c r="A125" s="114">
        <v>2011301</v>
      </c>
      <c r="B125" s="23" t="s">
        <v>163</v>
      </c>
      <c r="C125" s="24">
        <v>1537</v>
      </c>
      <c r="D125" s="24"/>
      <c r="E125" s="24">
        <v>8</v>
      </c>
      <c r="F125" s="24">
        <f t="shared" si="10"/>
        <v>1545</v>
      </c>
      <c r="G125" s="112" t="str">
        <f t="shared" si="11"/>
        <v>是</v>
      </c>
      <c r="H125" s="103" t="str">
        <f t="shared" si="12"/>
        <v>项</v>
      </c>
      <c r="I125" s="106"/>
      <c r="J125" s="121">
        <v>1481</v>
      </c>
      <c r="O125" s="120"/>
    </row>
    <row r="126" s="103" customFormat="1" ht="21.95" customHeight="1" spans="1:15">
      <c r="A126" s="114">
        <v>2011302</v>
      </c>
      <c r="B126" s="23" t="s">
        <v>164</v>
      </c>
      <c r="C126" s="24">
        <v>121</v>
      </c>
      <c r="D126" s="24"/>
      <c r="E126" s="24">
        <v>0</v>
      </c>
      <c r="F126" s="24">
        <f t="shared" si="10"/>
        <v>121</v>
      </c>
      <c r="G126" s="112" t="str">
        <f t="shared" si="11"/>
        <v>是</v>
      </c>
      <c r="H126" s="103" t="str">
        <f t="shared" si="12"/>
        <v>项</v>
      </c>
      <c r="I126" s="106"/>
      <c r="J126" s="121">
        <v>121</v>
      </c>
      <c r="O126" s="120"/>
    </row>
    <row r="127" s="103" customFormat="1" ht="21.95" hidden="1" customHeight="1" spans="1:15">
      <c r="A127" s="114">
        <v>2011303</v>
      </c>
      <c r="B127" s="23" t="s">
        <v>165</v>
      </c>
      <c r="C127" s="24">
        <v>0</v>
      </c>
      <c r="D127" s="24"/>
      <c r="E127" s="24">
        <v>0</v>
      </c>
      <c r="F127" s="24">
        <f t="shared" si="10"/>
        <v>0</v>
      </c>
      <c r="G127" s="112" t="str">
        <f t="shared" si="11"/>
        <v>否</v>
      </c>
      <c r="H127" s="103" t="str">
        <f t="shared" si="12"/>
        <v>项</v>
      </c>
      <c r="I127" s="106"/>
      <c r="J127" s="121">
        <v>0</v>
      </c>
      <c r="O127" s="120"/>
    </row>
    <row r="128" s="103" customFormat="1" ht="21.95" hidden="1" customHeight="1" spans="1:15">
      <c r="A128" s="114">
        <v>2011304</v>
      </c>
      <c r="B128" s="23" t="s">
        <v>239</v>
      </c>
      <c r="C128" s="24">
        <v>0</v>
      </c>
      <c r="D128" s="24"/>
      <c r="E128" s="24">
        <v>0</v>
      </c>
      <c r="F128" s="24">
        <f t="shared" si="10"/>
        <v>0</v>
      </c>
      <c r="G128" s="112" t="str">
        <f t="shared" si="11"/>
        <v>否</v>
      </c>
      <c r="H128" s="103" t="str">
        <f t="shared" si="12"/>
        <v>项</v>
      </c>
      <c r="I128" s="106"/>
      <c r="J128" s="121">
        <v>0</v>
      </c>
      <c r="O128" s="120"/>
    </row>
    <row r="129" s="103" customFormat="1" ht="21.95" hidden="1" customHeight="1" spans="1:15">
      <c r="A129" s="114">
        <v>2011305</v>
      </c>
      <c r="B129" s="23" t="s">
        <v>240</v>
      </c>
      <c r="C129" s="24">
        <v>0</v>
      </c>
      <c r="D129" s="24"/>
      <c r="E129" s="24">
        <v>0</v>
      </c>
      <c r="F129" s="24">
        <f t="shared" si="10"/>
        <v>0</v>
      </c>
      <c r="G129" s="112" t="str">
        <f t="shared" si="11"/>
        <v>否</v>
      </c>
      <c r="H129" s="103" t="str">
        <f t="shared" si="12"/>
        <v>项</v>
      </c>
      <c r="I129" s="106"/>
      <c r="J129" s="121">
        <v>0</v>
      </c>
      <c r="O129" s="120"/>
    </row>
    <row r="130" s="103" customFormat="1" ht="21.95" hidden="1" customHeight="1" spans="1:15">
      <c r="A130" s="114">
        <v>2011306</v>
      </c>
      <c r="B130" s="23" t="s">
        <v>241</v>
      </c>
      <c r="C130" s="24">
        <v>0</v>
      </c>
      <c r="D130" s="24"/>
      <c r="E130" s="24">
        <v>0</v>
      </c>
      <c r="F130" s="24">
        <f t="shared" si="10"/>
        <v>0</v>
      </c>
      <c r="G130" s="112" t="str">
        <f t="shared" si="11"/>
        <v>否</v>
      </c>
      <c r="H130" s="103" t="str">
        <f t="shared" si="12"/>
        <v>项</v>
      </c>
      <c r="I130" s="106"/>
      <c r="J130" s="121">
        <v>0</v>
      </c>
      <c r="O130" s="120"/>
    </row>
    <row r="131" s="103" customFormat="1" ht="21.95" hidden="1" customHeight="1" spans="1:15">
      <c r="A131" s="114">
        <v>2011307</v>
      </c>
      <c r="B131" s="23" t="s">
        <v>242</v>
      </c>
      <c r="C131" s="24">
        <v>0</v>
      </c>
      <c r="D131" s="24"/>
      <c r="E131" s="24">
        <v>0</v>
      </c>
      <c r="F131" s="24">
        <f t="shared" si="10"/>
        <v>0</v>
      </c>
      <c r="G131" s="112" t="str">
        <f t="shared" si="11"/>
        <v>否</v>
      </c>
      <c r="H131" s="103" t="str">
        <f t="shared" si="12"/>
        <v>项</v>
      </c>
      <c r="I131" s="106"/>
      <c r="J131" s="121">
        <v>0</v>
      </c>
      <c r="O131" s="120"/>
    </row>
    <row r="132" s="103" customFormat="1" ht="21.95" customHeight="1" spans="1:15">
      <c r="A132" s="114">
        <v>2011308</v>
      </c>
      <c r="B132" s="23" t="s">
        <v>243</v>
      </c>
      <c r="C132" s="24">
        <v>200</v>
      </c>
      <c r="D132" s="24"/>
      <c r="E132" s="24">
        <v>0</v>
      </c>
      <c r="F132" s="24">
        <f t="shared" ref="F132:F195" si="19">C132+D132+E132</f>
        <v>200</v>
      </c>
      <c r="G132" s="112" t="str">
        <f t="shared" ref="G132:G195" si="20">IF(LEN(A132)=3,"是",IF(B132&lt;&gt;"",IF(SUM(C132:C132)&lt;&gt;0,"是","否"),"是"))</f>
        <v>是</v>
      </c>
      <c r="H132" s="103" t="str">
        <f t="shared" si="12"/>
        <v>项</v>
      </c>
      <c r="I132" s="106"/>
      <c r="J132" s="121">
        <v>131</v>
      </c>
      <c r="O132" s="120"/>
    </row>
    <row r="133" s="103" customFormat="1" ht="21.95" hidden="1" customHeight="1" spans="1:15">
      <c r="A133" s="114">
        <v>2011350</v>
      </c>
      <c r="B133" s="23" t="s">
        <v>172</v>
      </c>
      <c r="C133" s="24">
        <v>0</v>
      </c>
      <c r="D133" s="24"/>
      <c r="E133" s="24">
        <v>0</v>
      </c>
      <c r="F133" s="24">
        <f t="shared" si="19"/>
        <v>0</v>
      </c>
      <c r="G133" s="112" t="str">
        <f t="shared" si="20"/>
        <v>否</v>
      </c>
      <c r="H133" s="103" t="str">
        <f t="shared" ref="H133:H196" si="21">IF(LEN(A133)=3,"类",IF(LEN(A133)=5,"款","项"))</f>
        <v>项</v>
      </c>
      <c r="I133" s="106"/>
      <c r="J133" s="121">
        <v>0</v>
      </c>
      <c r="O133" s="120"/>
    </row>
    <row r="134" s="103" customFormat="1" ht="21.95" customHeight="1" spans="1:15">
      <c r="A134" s="114">
        <v>2011399</v>
      </c>
      <c r="B134" s="23" t="s">
        <v>244</v>
      </c>
      <c r="C134" s="24">
        <v>250</v>
      </c>
      <c r="D134" s="24"/>
      <c r="E134" s="24">
        <v>-250</v>
      </c>
      <c r="F134" s="24">
        <f t="shared" si="19"/>
        <v>0</v>
      </c>
      <c r="G134" s="112" t="str">
        <f t="shared" si="20"/>
        <v>是</v>
      </c>
      <c r="H134" s="103" t="str">
        <f t="shared" si="21"/>
        <v>项</v>
      </c>
      <c r="I134" s="106"/>
      <c r="J134" s="121">
        <v>250</v>
      </c>
      <c r="O134" s="120"/>
    </row>
    <row r="135" ht="21.95" hidden="1" customHeight="1" spans="1:15">
      <c r="A135" s="111">
        <v>20114</v>
      </c>
      <c r="B135" s="18" t="s">
        <v>245</v>
      </c>
      <c r="C135" s="19">
        <f t="shared" ref="C135:E135" si="22">SUM(C136:C147)</f>
        <v>0</v>
      </c>
      <c r="D135" s="19">
        <f t="shared" si="22"/>
        <v>0</v>
      </c>
      <c r="E135" s="19">
        <f t="shared" si="22"/>
        <v>0</v>
      </c>
      <c r="F135" s="19">
        <f t="shared" si="19"/>
        <v>0</v>
      </c>
      <c r="G135" s="112" t="str">
        <f t="shared" si="20"/>
        <v>否</v>
      </c>
      <c r="H135" s="106" t="str">
        <f t="shared" si="21"/>
        <v>款</v>
      </c>
      <c r="I135" s="113">
        <f>SUM(I136:I147)</f>
        <v>0</v>
      </c>
      <c r="J135" s="121">
        <v>0</v>
      </c>
      <c r="O135" s="120"/>
    </row>
    <row r="136" s="103" customFormat="1" ht="21.95" hidden="1" customHeight="1" spans="1:15">
      <c r="A136" s="114">
        <v>2011401</v>
      </c>
      <c r="B136" s="23" t="s">
        <v>163</v>
      </c>
      <c r="C136" s="24">
        <v>0</v>
      </c>
      <c r="D136" s="24"/>
      <c r="E136" s="24">
        <v>0</v>
      </c>
      <c r="F136" s="24">
        <f t="shared" si="19"/>
        <v>0</v>
      </c>
      <c r="G136" s="112" t="str">
        <f t="shared" si="20"/>
        <v>否</v>
      </c>
      <c r="H136" s="103" t="str">
        <f t="shared" si="21"/>
        <v>项</v>
      </c>
      <c r="I136" s="106"/>
      <c r="J136" s="121">
        <v>0</v>
      </c>
      <c r="O136" s="120"/>
    </row>
    <row r="137" s="103" customFormat="1" ht="21.95" hidden="1" customHeight="1" spans="1:15">
      <c r="A137" s="114">
        <v>2011402</v>
      </c>
      <c r="B137" s="23" t="s">
        <v>164</v>
      </c>
      <c r="C137" s="24">
        <v>0</v>
      </c>
      <c r="D137" s="24"/>
      <c r="E137" s="24">
        <v>0</v>
      </c>
      <c r="F137" s="24">
        <f t="shared" si="19"/>
        <v>0</v>
      </c>
      <c r="G137" s="112" t="str">
        <f t="shared" si="20"/>
        <v>否</v>
      </c>
      <c r="H137" s="103" t="str">
        <f t="shared" si="21"/>
        <v>项</v>
      </c>
      <c r="I137" s="106"/>
      <c r="J137" s="121">
        <v>0</v>
      </c>
      <c r="O137" s="120"/>
    </row>
    <row r="138" s="103" customFormat="1" ht="21.95" hidden="1" customHeight="1" spans="1:15">
      <c r="A138" s="114">
        <v>2011403</v>
      </c>
      <c r="B138" s="23" t="s">
        <v>165</v>
      </c>
      <c r="C138" s="24">
        <v>0</v>
      </c>
      <c r="D138" s="24"/>
      <c r="E138" s="24">
        <v>0</v>
      </c>
      <c r="F138" s="24">
        <f t="shared" si="19"/>
        <v>0</v>
      </c>
      <c r="G138" s="112" t="str">
        <f t="shared" si="20"/>
        <v>否</v>
      </c>
      <c r="H138" s="103" t="str">
        <f t="shared" si="21"/>
        <v>项</v>
      </c>
      <c r="I138" s="106"/>
      <c r="J138" s="121">
        <v>0</v>
      </c>
      <c r="O138" s="120"/>
    </row>
    <row r="139" s="103" customFormat="1" ht="21.95" hidden="1" customHeight="1" spans="1:15">
      <c r="A139" s="114">
        <v>2011404</v>
      </c>
      <c r="B139" s="23" t="s">
        <v>246</v>
      </c>
      <c r="C139" s="24">
        <v>0</v>
      </c>
      <c r="D139" s="24"/>
      <c r="E139" s="24">
        <v>0</v>
      </c>
      <c r="F139" s="24">
        <f t="shared" si="19"/>
        <v>0</v>
      </c>
      <c r="G139" s="112" t="str">
        <f t="shared" si="20"/>
        <v>否</v>
      </c>
      <c r="H139" s="103" t="str">
        <f t="shared" si="21"/>
        <v>项</v>
      </c>
      <c r="I139" s="106"/>
      <c r="J139" s="121">
        <v>0</v>
      </c>
      <c r="O139" s="120"/>
    </row>
    <row r="140" s="103" customFormat="1" ht="21.95" hidden="1" customHeight="1" spans="1:15">
      <c r="A140" s="114">
        <v>2011405</v>
      </c>
      <c r="B140" s="23" t="s">
        <v>247</v>
      </c>
      <c r="C140" s="24">
        <v>0</v>
      </c>
      <c r="D140" s="24"/>
      <c r="E140" s="24">
        <v>0</v>
      </c>
      <c r="F140" s="24">
        <f t="shared" si="19"/>
        <v>0</v>
      </c>
      <c r="G140" s="112" t="str">
        <f t="shared" si="20"/>
        <v>否</v>
      </c>
      <c r="H140" s="103" t="str">
        <f t="shared" si="21"/>
        <v>项</v>
      </c>
      <c r="I140" s="106"/>
      <c r="J140" s="121">
        <v>0</v>
      </c>
      <c r="O140" s="120"/>
    </row>
    <row r="141" s="103" customFormat="1" ht="21.95" hidden="1" customHeight="1" spans="1:15">
      <c r="A141" s="114">
        <v>2011406</v>
      </c>
      <c r="B141" s="23" t="s">
        <v>248</v>
      </c>
      <c r="C141" s="24">
        <v>0</v>
      </c>
      <c r="D141" s="24"/>
      <c r="E141" s="24">
        <v>0</v>
      </c>
      <c r="F141" s="24">
        <f t="shared" si="19"/>
        <v>0</v>
      </c>
      <c r="G141" s="112" t="str">
        <f t="shared" si="20"/>
        <v>否</v>
      </c>
      <c r="H141" s="103" t="str">
        <f t="shared" si="21"/>
        <v>项</v>
      </c>
      <c r="I141" s="106"/>
      <c r="J141" s="121">
        <v>0</v>
      </c>
      <c r="O141" s="120"/>
    </row>
    <row r="142" s="103" customFormat="1" ht="21.95" hidden="1" customHeight="1" spans="1:15">
      <c r="A142" s="114">
        <v>2011408</v>
      </c>
      <c r="B142" s="23" t="s">
        <v>249</v>
      </c>
      <c r="C142" s="24">
        <v>0</v>
      </c>
      <c r="D142" s="24"/>
      <c r="E142" s="24">
        <v>0</v>
      </c>
      <c r="F142" s="24">
        <f t="shared" si="19"/>
        <v>0</v>
      </c>
      <c r="G142" s="112" t="str">
        <f t="shared" si="20"/>
        <v>否</v>
      </c>
      <c r="H142" s="103" t="str">
        <f t="shared" si="21"/>
        <v>项</v>
      </c>
      <c r="I142" s="106"/>
      <c r="J142" s="121">
        <v>0</v>
      </c>
      <c r="O142" s="120"/>
    </row>
    <row r="143" s="103" customFormat="1" ht="21.95" hidden="1" customHeight="1" spans="1:15">
      <c r="A143" s="114">
        <v>2011409</v>
      </c>
      <c r="B143" s="23" t="s">
        <v>250</v>
      </c>
      <c r="C143" s="24">
        <v>0</v>
      </c>
      <c r="D143" s="24"/>
      <c r="E143" s="24">
        <v>0</v>
      </c>
      <c r="F143" s="24">
        <f t="shared" si="19"/>
        <v>0</v>
      </c>
      <c r="G143" s="112" t="str">
        <f t="shared" si="20"/>
        <v>否</v>
      </c>
      <c r="H143" s="103" t="str">
        <f t="shared" si="21"/>
        <v>项</v>
      </c>
      <c r="I143" s="106"/>
      <c r="J143" s="121">
        <v>0</v>
      </c>
      <c r="O143" s="120"/>
    </row>
    <row r="144" s="103" customFormat="1" ht="21.95" hidden="1" customHeight="1" spans="1:15">
      <c r="A144" s="114">
        <v>2011410</v>
      </c>
      <c r="B144" s="23" t="s">
        <v>251</v>
      </c>
      <c r="C144" s="24">
        <v>0</v>
      </c>
      <c r="D144" s="24"/>
      <c r="E144" s="24">
        <v>0</v>
      </c>
      <c r="F144" s="24">
        <f t="shared" si="19"/>
        <v>0</v>
      </c>
      <c r="G144" s="112" t="str">
        <f t="shared" si="20"/>
        <v>否</v>
      </c>
      <c r="H144" s="103" t="str">
        <f t="shared" si="21"/>
        <v>项</v>
      </c>
      <c r="I144" s="106"/>
      <c r="J144" s="121">
        <v>0</v>
      </c>
      <c r="O144" s="120"/>
    </row>
    <row r="145" s="103" customFormat="1" ht="21.95" hidden="1" customHeight="1" spans="1:15">
      <c r="A145" s="114">
        <v>2011411</v>
      </c>
      <c r="B145" s="23" t="s">
        <v>252</v>
      </c>
      <c r="C145" s="24">
        <v>0</v>
      </c>
      <c r="D145" s="24"/>
      <c r="E145" s="24">
        <v>0</v>
      </c>
      <c r="F145" s="24">
        <f t="shared" si="19"/>
        <v>0</v>
      </c>
      <c r="G145" s="112" t="str">
        <f t="shared" si="20"/>
        <v>否</v>
      </c>
      <c r="H145" s="103" t="str">
        <f t="shared" si="21"/>
        <v>项</v>
      </c>
      <c r="I145" s="106"/>
      <c r="J145" s="121">
        <v>0</v>
      </c>
      <c r="O145" s="120"/>
    </row>
    <row r="146" s="103" customFormat="1" ht="21.95" hidden="1" customHeight="1" spans="1:15">
      <c r="A146" s="114">
        <v>2011450</v>
      </c>
      <c r="B146" s="23" t="s">
        <v>172</v>
      </c>
      <c r="C146" s="24">
        <v>0</v>
      </c>
      <c r="D146" s="24"/>
      <c r="E146" s="24">
        <v>0</v>
      </c>
      <c r="F146" s="24">
        <f t="shared" si="19"/>
        <v>0</v>
      </c>
      <c r="G146" s="112" t="str">
        <f t="shared" si="20"/>
        <v>否</v>
      </c>
      <c r="H146" s="103" t="str">
        <f t="shared" si="21"/>
        <v>项</v>
      </c>
      <c r="I146" s="106"/>
      <c r="J146" s="121">
        <v>0</v>
      </c>
      <c r="O146" s="120"/>
    </row>
    <row r="147" s="103" customFormat="1" ht="21.95" hidden="1" customHeight="1" spans="1:15">
      <c r="A147" s="114">
        <v>2011499</v>
      </c>
      <c r="B147" s="23" t="s">
        <v>253</v>
      </c>
      <c r="C147" s="24">
        <v>0</v>
      </c>
      <c r="D147" s="24"/>
      <c r="E147" s="24">
        <v>0</v>
      </c>
      <c r="F147" s="24">
        <f t="shared" si="19"/>
        <v>0</v>
      </c>
      <c r="G147" s="112" t="str">
        <f t="shared" si="20"/>
        <v>否</v>
      </c>
      <c r="H147" s="103" t="str">
        <f t="shared" si="21"/>
        <v>项</v>
      </c>
      <c r="I147" s="106"/>
      <c r="J147" s="121">
        <v>0</v>
      </c>
      <c r="O147" s="120"/>
    </row>
    <row r="148" ht="21.95" customHeight="1" spans="1:15">
      <c r="A148" s="114">
        <v>20123</v>
      </c>
      <c r="B148" s="18" t="s">
        <v>254</v>
      </c>
      <c r="C148" s="19">
        <f t="shared" ref="C148:E148" si="23">SUM(C149:C154)</f>
        <v>1476</v>
      </c>
      <c r="D148" s="19">
        <f t="shared" si="23"/>
        <v>0</v>
      </c>
      <c r="E148" s="19">
        <f t="shared" si="23"/>
        <v>-905</v>
      </c>
      <c r="F148" s="19">
        <f t="shared" si="19"/>
        <v>571</v>
      </c>
      <c r="G148" s="112" t="str">
        <f t="shared" si="20"/>
        <v>是</v>
      </c>
      <c r="H148" s="106" t="str">
        <f t="shared" si="21"/>
        <v>款</v>
      </c>
      <c r="I148" s="113">
        <f>SUM(I149:I154)</f>
        <v>0</v>
      </c>
      <c r="J148" s="121">
        <v>1476</v>
      </c>
      <c r="O148" s="120"/>
    </row>
    <row r="149" s="103" customFormat="1" ht="21.95" customHeight="1" spans="1:15">
      <c r="A149" s="114">
        <v>2012301</v>
      </c>
      <c r="B149" s="23" t="s">
        <v>163</v>
      </c>
      <c r="C149" s="24">
        <v>436</v>
      </c>
      <c r="D149" s="24"/>
      <c r="E149" s="24">
        <v>-11</v>
      </c>
      <c r="F149" s="24">
        <f t="shared" si="19"/>
        <v>425</v>
      </c>
      <c r="G149" s="112" t="str">
        <f t="shared" si="20"/>
        <v>是</v>
      </c>
      <c r="H149" s="103" t="str">
        <f t="shared" si="21"/>
        <v>项</v>
      </c>
      <c r="I149" s="106"/>
      <c r="J149" s="121">
        <v>436</v>
      </c>
      <c r="O149" s="120"/>
    </row>
    <row r="150" s="103" customFormat="1" ht="21.95" hidden="1" customHeight="1" spans="1:15">
      <c r="A150" s="114">
        <v>2012302</v>
      </c>
      <c r="B150" s="23" t="s">
        <v>164</v>
      </c>
      <c r="C150" s="24">
        <v>0</v>
      </c>
      <c r="D150" s="24"/>
      <c r="E150" s="24">
        <v>0</v>
      </c>
      <c r="F150" s="24">
        <f t="shared" si="19"/>
        <v>0</v>
      </c>
      <c r="G150" s="112" t="str">
        <f t="shared" si="20"/>
        <v>否</v>
      </c>
      <c r="H150" s="103" t="str">
        <f t="shared" si="21"/>
        <v>项</v>
      </c>
      <c r="I150" s="106"/>
      <c r="J150" s="121">
        <v>0</v>
      </c>
      <c r="O150" s="120"/>
    </row>
    <row r="151" s="103" customFormat="1" ht="21.95" hidden="1" customHeight="1" spans="1:15">
      <c r="A151" s="114">
        <v>2012303</v>
      </c>
      <c r="B151" s="23" t="s">
        <v>165</v>
      </c>
      <c r="C151" s="24">
        <v>0</v>
      </c>
      <c r="D151" s="24"/>
      <c r="E151" s="24">
        <v>0</v>
      </c>
      <c r="F151" s="24">
        <f t="shared" si="19"/>
        <v>0</v>
      </c>
      <c r="G151" s="112" t="str">
        <f t="shared" si="20"/>
        <v>否</v>
      </c>
      <c r="H151" s="103" t="str">
        <f t="shared" si="21"/>
        <v>项</v>
      </c>
      <c r="I151" s="106"/>
      <c r="J151" s="121">
        <v>0</v>
      </c>
      <c r="O151" s="120"/>
    </row>
    <row r="152" s="103" customFormat="1" ht="21.95" hidden="1" customHeight="1" spans="1:15">
      <c r="A152" s="114">
        <v>2012304</v>
      </c>
      <c r="B152" s="23" t="s">
        <v>255</v>
      </c>
      <c r="C152" s="24">
        <v>0</v>
      </c>
      <c r="D152" s="24"/>
      <c r="E152" s="24">
        <v>6</v>
      </c>
      <c r="F152" s="24">
        <f t="shared" si="19"/>
        <v>6</v>
      </c>
      <c r="G152" s="112" t="str">
        <f t="shared" si="20"/>
        <v>否</v>
      </c>
      <c r="H152" s="103" t="str">
        <f t="shared" si="21"/>
        <v>项</v>
      </c>
      <c r="I152" s="106"/>
      <c r="J152" s="121">
        <v>0</v>
      </c>
      <c r="O152" s="120"/>
    </row>
    <row r="153" s="103" customFormat="1" ht="21.95" customHeight="1" spans="1:15">
      <c r="A153" s="114">
        <v>2012350</v>
      </c>
      <c r="B153" s="23" t="s">
        <v>172</v>
      </c>
      <c r="C153" s="24">
        <v>40</v>
      </c>
      <c r="D153" s="24"/>
      <c r="E153" s="24">
        <v>0</v>
      </c>
      <c r="F153" s="24">
        <f t="shared" si="19"/>
        <v>40</v>
      </c>
      <c r="G153" s="112" t="str">
        <f t="shared" si="20"/>
        <v>是</v>
      </c>
      <c r="H153" s="103" t="str">
        <f t="shared" si="21"/>
        <v>项</v>
      </c>
      <c r="I153" s="106"/>
      <c r="J153" s="121">
        <v>40</v>
      </c>
      <c r="O153" s="120"/>
    </row>
    <row r="154" s="103" customFormat="1" ht="21.95" customHeight="1" spans="1:15">
      <c r="A154" s="114">
        <v>2012399</v>
      </c>
      <c r="B154" s="23" t="s">
        <v>256</v>
      </c>
      <c r="C154" s="24">
        <v>1000</v>
      </c>
      <c r="D154" s="24"/>
      <c r="E154" s="24">
        <v>-900</v>
      </c>
      <c r="F154" s="24">
        <f t="shared" si="19"/>
        <v>100</v>
      </c>
      <c r="G154" s="112" t="str">
        <f t="shared" si="20"/>
        <v>是</v>
      </c>
      <c r="H154" s="103" t="str">
        <f t="shared" si="21"/>
        <v>项</v>
      </c>
      <c r="I154" s="106"/>
      <c r="J154" s="121">
        <v>1000</v>
      </c>
      <c r="O154" s="120"/>
    </row>
    <row r="155" ht="21.95" customHeight="1" spans="1:15">
      <c r="A155" s="114">
        <v>20125</v>
      </c>
      <c r="B155" s="18" t="s">
        <v>257</v>
      </c>
      <c r="C155" s="19">
        <f t="shared" ref="C155:E155" si="24">SUM(C156:C162)</f>
        <v>68</v>
      </c>
      <c r="D155" s="19">
        <f t="shared" si="24"/>
        <v>0</v>
      </c>
      <c r="E155" s="19">
        <f t="shared" si="24"/>
        <v>-68</v>
      </c>
      <c r="F155" s="19">
        <f t="shared" si="19"/>
        <v>0</v>
      </c>
      <c r="G155" s="112" t="str">
        <f t="shared" si="20"/>
        <v>是</v>
      </c>
      <c r="H155" s="106" t="str">
        <f t="shared" si="21"/>
        <v>款</v>
      </c>
      <c r="I155" s="113">
        <f>SUM(I156:I162)</f>
        <v>0</v>
      </c>
      <c r="J155" s="121">
        <v>68</v>
      </c>
      <c r="O155" s="120"/>
    </row>
    <row r="156" s="103" customFormat="1" ht="21.95" hidden="1" customHeight="1" spans="1:15">
      <c r="A156" s="114">
        <v>2012501</v>
      </c>
      <c r="B156" s="23" t="s">
        <v>163</v>
      </c>
      <c r="C156" s="24">
        <v>0</v>
      </c>
      <c r="D156" s="24"/>
      <c r="E156" s="24">
        <v>0</v>
      </c>
      <c r="F156" s="24">
        <f t="shared" si="19"/>
        <v>0</v>
      </c>
      <c r="G156" s="112" t="str">
        <f t="shared" si="20"/>
        <v>否</v>
      </c>
      <c r="H156" s="103" t="str">
        <f t="shared" si="21"/>
        <v>项</v>
      </c>
      <c r="I156" s="106"/>
      <c r="J156" s="121">
        <v>0</v>
      </c>
      <c r="O156" s="120"/>
    </row>
    <row r="157" s="103" customFormat="1" ht="21.95" hidden="1" customHeight="1" spans="1:15">
      <c r="A157" s="114">
        <v>2012502</v>
      </c>
      <c r="B157" s="23" t="s">
        <v>164</v>
      </c>
      <c r="C157" s="24">
        <v>0</v>
      </c>
      <c r="D157" s="24"/>
      <c r="E157" s="24">
        <v>0</v>
      </c>
      <c r="F157" s="24">
        <f t="shared" si="19"/>
        <v>0</v>
      </c>
      <c r="G157" s="112" t="str">
        <f t="shared" si="20"/>
        <v>否</v>
      </c>
      <c r="H157" s="103" t="str">
        <f t="shared" si="21"/>
        <v>项</v>
      </c>
      <c r="I157" s="106"/>
      <c r="J157" s="121">
        <v>0</v>
      </c>
      <c r="O157" s="120"/>
    </row>
    <row r="158" s="103" customFormat="1" ht="21.95" hidden="1" customHeight="1" spans="1:15">
      <c r="A158" s="114">
        <v>2012503</v>
      </c>
      <c r="B158" s="23" t="s">
        <v>165</v>
      </c>
      <c r="C158" s="24">
        <v>0</v>
      </c>
      <c r="D158" s="24"/>
      <c r="E158" s="24">
        <v>0</v>
      </c>
      <c r="F158" s="24">
        <f t="shared" si="19"/>
        <v>0</v>
      </c>
      <c r="G158" s="112" t="str">
        <f t="shared" si="20"/>
        <v>否</v>
      </c>
      <c r="H158" s="103" t="str">
        <f t="shared" si="21"/>
        <v>项</v>
      </c>
      <c r="I158" s="106"/>
      <c r="J158" s="121">
        <v>0</v>
      </c>
      <c r="O158" s="120"/>
    </row>
    <row r="159" s="103" customFormat="1" ht="21.95" hidden="1" customHeight="1" spans="1:15">
      <c r="A159" s="114">
        <v>2012504</v>
      </c>
      <c r="B159" s="23" t="s">
        <v>258</v>
      </c>
      <c r="C159" s="24">
        <v>0</v>
      </c>
      <c r="D159" s="24"/>
      <c r="E159" s="24">
        <v>0</v>
      </c>
      <c r="F159" s="24">
        <f t="shared" si="19"/>
        <v>0</v>
      </c>
      <c r="G159" s="112" t="str">
        <f t="shared" si="20"/>
        <v>否</v>
      </c>
      <c r="H159" s="103" t="str">
        <f t="shared" si="21"/>
        <v>项</v>
      </c>
      <c r="I159" s="106"/>
      <c r="J159" s="121">
        <v>0</v>
      </c>
      <c r="O159" s="120"/>
    </row>
    <row r="160" s="103" customFormat="1" ht="21.95" hidden="1" customHeight="1" spans="1:15">
      <c r="A160" s="114">
        <v>2012505</v>
      </c>
      <c r="B160" s="23" t="s">
        <v>259</v>
      </c>
      <c r="C160" s="24">
        <v>0</v>
      </c>
      <c r="D160" s="24"/>
      <c r="E160" s="24">
        <v>0</v>
      </c>
      <c r="F160" s="24">
        <f t="shared" si="19"/>
        <v>0</v>
      </c>
      <c r="G160" s="112" t="str">
        <f t="shared" si="20"/>
        <v>否</v>
      </c>
      <c r="H160" s="103" t="str">
        <f t="shared" si="21"/>
        <v>项</v>
      </c>
      <c r="I160" s="106"/>
      <c r="J160" s="121">
        <v>0</v>
      </c>
      <c r="O160" s="120"/>
    </row>
    <row r="161" s="103" customFormat="1" ht="21.95" hidden="1" customHeight="1" spans="1:15">
      <c r="A161" s="114">
        <v>2012550</v>
      </c>
      <c r="B161" s="23" t="s">
        <v>172</v>
      </c>
      <c r="C161" s="24">
        <v>0</v>
      </c>
      <c r="D161" s="24"/>
      <c r="E161" s="24">
        <v>0</v>
      </c>
      <c r="F161" s="24">
        <f t="shared" si="19"/>
        <v>0</v>
      </c>
      <c r="G161" s="112" t="str">
        <f t="shared" si="20"/>
        <v>否</v>
      </c>
      <c r="H161" s="103" t="str">
        <f t="shared" si="21"/>
        <v>项</v>
      </c>
      <c r="I161" s="106"/>
      <c r="J161" s="121">
        <v>0</v>
      </c>
      <c r="O161" s="120"/>
    </row>
    <row r="162" s="103" customFormat="1" ht="21.95" customHeight="1" spans="1:15">
      <c r="A162" s="114">
        <v>2012599</v>
      </c>
      <c r="B162" s="23" t="s">
        <v>260</v>
      </c>
      <c r="C162" s="24">
        <v>68</v>
      </c>
      <c r="D162" s="24"/>
      <c r="E162" s="24">
        <v>-68</v>
      </c>
      <c r="F162" s="24">
        <f t="shared" si="19"/>
        <v>0</v>
      </c>
      <c r="G162" s="112" t="str">
        <f t="shared" si="20"/>
        <v>是</v>
      </c>
      <c r="H162" s="103" t="str">
        <f t="shared" si="21"/>
        <v>项</v>
      </c>
      <c r="I162" s="106"/>
      <c r="J162" s="121">
        <v>68</v>
      </c>
      <c r="O162" s="120"/>
    </row>
    <row r="163" ht="21.95" customHeight="1" spans="1:15">
      <c r="A163" s="114">
        <v>20126</v>
      </c>
      <c r="B163" s="18" t="s">
        <v>261</v>
      </c>
      <c r="C163" s="19">
        <f t="shared" ref="C163:E163" si="25">SUM(C164:C168)</f>
        <v>218</v>
      </c>
      <c r="D163" s="19">
        <f t="shared" si="25"/>
        <v>0</v>
      </c>
      <c r="E163" s="19">
        <f t="shared" si="25"/>
        <v>5</v>
      </c>
      <c r="F163" s="19">
        <f t="shared" si="19"/>
        <v>223</v>
      </c>
      <c r="G163" s="112" t="str">
        <f t="shared" si="20"/>
        <v>是</v>
      </c>
      <c r="H163" s="106" t="str">
        <f t="shared" si="21"/>
        <v>款</v>
      </c>
      <c r="I163" s="113">
        <f>SUM(I164:I168)</f>
        <v>0</v>
      </c>
      <c r="J163" s="121">
        <v>218</v>
      </c>
      <c r="O163" s="120"/>
    </row>
    <row r="164" s="103" customFormat="1" ht="21.95" customHeight="1" spans="1:15">
      <c r="A164" s="114">
        <v>2012601</v>
      </c>
      <c r="B164" s="23" t="s">
        <v>163</v>
      </c>
      <c r="C164" s="24">
        <v>88</v>
      </c>
      <c r="D164" s="24"/>
      <c r="E164" s="24">
        <v>5</v>
      </c>
      <c r="F164" s="24">
        <f t="shared" si="19"/>
        <v>93</v>
      </c>
      <c r="G164" s="112" t="str">
        <f t="shared" si="20"/>
        <v>是</v>
      </c>
      <c r="H164" s="103" t="str">
        <f t="shared" si="21"/>
        <v>项</v>
      </c>
      <c r="I164" s="106"/>
      <c r="J164" s="121">
        <v>88</v>
      </c>
      <c r="O164" s="120"/>
    </row>
    <row r="165" s="103" customFormat="1" ht="21.95" hidden="1" customHeight="1" spans="1:15">
      <c r="A165" s="114">
        <v>2012602</v>
      </c>
      <c r="B165" s="23" t="s">
        <v>164</v>
      </c>
      <c r="C165" s="24">
        <v>0</v>
      </c>
      <c r="D165" s="24"/>
      <c r="E165" s="24">
        <v>0</v>
      </c>
      <c r="F165" s="24">
        <f t="shared" si="19"/>
        <v>0</v>
      </c>
      <c r="G165" s="112" t="str">
        <f t="shared" si="20"/>
        <v>否</v>
      </c>
      <c r="H165" s="103" t="str">
        <f t="shared" si="21"/>
        <v>项</v>
      </c>
      <c r="I165" s="106"/>
      <c r="J165" s="121">
        <v>0</v>
      </c>
      <c r="O165" s="120"/>
    </row>
    <row r="166" s="103" customFormat="1" ht="21.95" hidden="1" customHeight="1" spans="1:15">
      <c r="A166" s="114">
        <v>2012603</v>
      </c>
      <c r="B166" s="23" t="s">
        <v>165</v>
      </c>
      <c r="C166" s="24">
        <v>0</v>
      </c>
      <c r="D166" s="24"/>
      <c r="E166" s="24">
        <v>0</v>
      </c>
      <c r="F166" s="24">
        <f t="shared" si="19"/>
        <v>0</v>
      </c>
      <c r="G166" s="112" t="str">
        <f t="shared" si="20"/>
        <v>否</v>
      </c>
      <c r="H166" s="103" t="str">
        <f t="shared" si="21"/>
        <v>项</v>
      </c>
      <c r="I166" s="106"/>
      <c r="J166" s="121">
        <v>0</v>
      </c>
      <c r="O166" s="120"/>
    </row>
    <row r="167" s="103" customFormat="1" ht="21.95" customHeight="1" spans="1:15">
      <c r="A167" s="114">
        <v>2012604</v>
      </c>
      <c r="B167" s="23" t="s">
        <v>262</v>
      </c>
      <c r="C167" s="24">
        <v>130</v>
      </c>
      <c r="D167" s="24"/>
      <c r="E167" s="24">
        <v>0</v>
      </c>
      <c r="F167" s="24">
        <f t="shared" si="19"/>
        <v>130</v>
      </c>
      <c r="G167" s="112" t="str">
        <f t="shared" si="20"/>
        <v>是</v>
      </c>
      <c r="H167" s="103" t="str">
        <f t="shared" si="21"/>
        <v>项</v>
      </c>
      <c r="I167" s="106"/>
      <c r="J167" s="121">
        <v>130</v>
      </c>
      <c r="O167" s="120"/>
    </row>
    <row r="168" s="103" customFormat="1" ht="21.95" hidden="1" customHeight="1" spans="1:15">
      <c r="A168" s="114">
        <v>2012699</v>
      </c>
      <c r="B168" s="23" t="s">
        <v>263</v>
      </c>
      <c r="C168" s="24">
        <v>0</v>
      </c>
      <c r="D168" s="24"/>
      <c r="E168" s="24">
        <v>0</v>
      </c>
      <c r="F168" s="24">
        <f t="shared" si="19"/>
        <v>0</v>
      </c>
      <c r="G168" s="112" t="str">
        <f t="shared" si="20"/>
        <v>否</v>
      </c>
      <c r="H168" s="103" t="str">
        <f t="shared" si="21"/>
        <v>项</v>
      </c>
      <c r="I168" s="106"/>
      <c r="J168" s="121">
        <v>0</v>
      </c>
      <c r="O168" s="120"/>
    </row>
    <row r="169" ht="21.95" customHeight="1" spans="1:15">
      <c r="A169" s="114">
        <v>20128</v>
      </c>
      <c r="B169" s="18" t="s">
        <v>264</v>
      </c>
      <c r="C169" s="19">
        <f t="shared" ref="C169:E169" si="26">SUM(C170:C175)</f>
        <v>147</v>
      </c>
      <c r="D169" s="19">
        <f t="shared" si="26"/>
        <v>0</v>
      </c>
      <c r="E169" s="19">
        <f t="shared" si="26"/>
        <v>0</v>
      </c>
      <c r="F169" s="19">
        <f t="shared" si="19"/>
        <v>147</v>
      </c>
      <c r="G169" s="112" t="str">
        <f t="shared" si="20"/>
        <v>是</v>
      </c>
      <c r="H169" s="106" t="str">
        <f t="shared" si="21"/>
        <v>款</v>
      </c>
      <c r="I169" s="113">
        <f>SUM(I170:I175)</f>
        <v>0</v>
      </c>
      <c r="J169" s="121">
        <v>147</v>
      </c>
      <c r="O169" s="120"/>
    </row>
    <row r="170" s="103" customFormat="1" ht="21.95" customHeight="1" spans="1:15">
      <c r="A170" s="114">
        <v>2012801</v>
      </c>
      <c r="B170" s="23" t="s">
        <v>163</v>
      </c>
      <c r="C170" s="24">
        <v>124</v>
      </c>
      <c r="D170" s="24"/>
      <c r="E170" s="24">
        <v>0</v>
      </c>
      <c r="F170" s="24">
        <f t="shared" si="19"/>
        <v>124</v>
      </c>
      <c r="G170" s="112" t="str">
        <f t="shared" si="20"/>
        <v>是</v>
      </c>
      <c r="H170" s="103" t="str">
        <f t="shared" si="21"/>
        <v>项</v>
      </c>
      <c r="I170" s="106"/>
      <c r="J170" s="121">
        <v>124</v>
      </c>
      <c r="O170" s="120"/>
    </row>
    <row r="171" s="103" customFormat="1" ht="21.95" customHeight="1" spans="1:15">
      <c r="A171" s="114">
        <v>2012802</v>
      </c>
      <c r="B171" s="23" t="s">
        <v>164</v>
      </c>
      <c r="C171" s="24">
        <v>8</v>
      </c>
      <c r="D171" s="24"/>
      <c r="E171" s="24">
        <v>0</v>
      </c>
      <c r="F171" s="24">
        <f t="shared" si="19"/>
        <v>8</v>
      </c>
      <c r="G171" s="112" t="str">
        <f t="shared" si="20"/>
        <v>是</v>
      </c>
      <c r="H171" s="103" t="str">
        <f t="shared" si="21"/>
        <v>项</v>
      </c>
      <c r="I171" s="106"/>
      <c r="J171" s="121">
        <v>8</v>
      </c>
      <c r="O171" s="120"/>
    </row>
    <row r="172" s="103" customFormat="1" ht="21.95" customHeight="1" spans="1:15">
      <c r="A172" s="114">
        <v>2012803</v>
      </c>
      <c r="B172" s="23" t="s">
        <v>165</v>
      </c>
      <c r="C172" s="24">
        <v>10</v>
      </c>
      <c r="D172" s="24"/>
      <c r="E172" s="24">
        <v>0</v>
      </c>
      <c r="F172" s="24">
        <f t="shared" si="19"/>
        <v>10</v>
      </c>
      <c r="G172" s="112" t="str">
        <f t="shared" si="20"/>
        <v>是</v>
      </c>
      <c r="H172" s="103" t="str">
        <f t="shared" si="21"/>
        <v>项</v>
      </c>
      <c r="I172" s="106"/>
      <c r="J172" s="121">
        <v>10</v>
      </c>
      <c r="O172" s="120"/>
    </row>
    <row r="173" s="103" customFormat="1" ht="21.95" customHeight="1" spans="1:15">
      <c r="A173" s="114">
        <v>2012804</v>
      </c>
      <c r="B173" s="23" t="s">
        <v>177</v>
      </c>
      <c r="C173" s="24">
        <v>5</v>
      </c>
      <c r="D173" s="24"/>
      <c r="E173" s="24">
        <v>0</v>
      </c>
      <c r="F173" s="24">
        <f t="shared" si="19"/>
        <v>5</v>
      </c>
      <c r="G173" s="112" t="str">
        <f t="shared" si="20"/>
        <v>是</v>
      </c>
      <c r="H173" s="103" t="str">
        <f t="shared" si="21"/>
        <v>项</v>
      </c>
      <c r="I173" s="106"/>
      <c r="J173" s="121">
        <v>5</v>
      </c>
      <c r="O173" s="120"/>
    </row>
    <row r="174" s="103" customFormat="1" ht="21.95" hidden="1" customHeight="1" spans="1:15">
      <c r="A174" s="114">
        <v>2012850</v>
      </c>
      <c r="B174" s="23" t="s">
        <v>172</v>
      </c>
      <c r="C174" s="24">
        <v>0</v>
      </c>
      <c r="D174" s="24"/>
      <c r="E174" s="24">
        <v>0</v>
      </c>
      <c r="F174" s="24">
        <f t="shared" si="19"/>
        <v>0</v>
      </c>
      <c r="G174" s="112" t="str">
        <f t="shared" si="20"/>
        <v>否</v>
      </c>
      <c r="H174" s="103" t="str">
        <f t="shared" si="21"/>
        <v>项</v>
      </c>
      <c r="I174" s="106"/>
      <c r="J174" s="121">
        <v>0</v>
      </c>
      <c r="O174" s="120"/>
    </row>
    <row r="175" s="103" customFormat="1" ht="21.95" hidden="1" customHeight="1" spans="1:15">
      <c r="A175" s="114">
        <v>2012899</v>
      </c>
      <c r="B175" s="23" t="s">
        <v>265</v>
      </c>
      <c r="C175" s="24">
        <v>0</v>
      </c>
      <c r="D175" s="24"/>
      <c r="E175" s="24">
        <v>0</v>
      </c>
      <c r="F175" s="24">
        <f t="shared" si="19"/>
        <v>0</v>
      </c>
      <c r="G175" s="112" t="str">
        <f t="shared" si="20"/>
        <v>否</v>
      </c>
      <c r="H175" s="103" t="str">
        <f t="shared" si="21"/>
        <v>项</v>
      </c>
      <c r="I175" s="106"/>
      <c r="J175" s="121">
        <v>0</v>
      </c>
      <c r="O175" s="120"/>
    </row>
    <row r="176" ht="21.95" customHeight="1" spans="1:15">
      <c r="A176" s="114">
        <v>20129</v>
      </c>
      <c r="B176" s="18" t="s">
        <v>266</v>
      </c>
      <c r="C176" s="19">
        <f t="shared" ref="C176:E176" si="27">SUM(C177:C182)</f>
        <v>1347</v>
      </c>
      <c r="D176" s="19">
        <f t="shared" si="27"/>
        <v>0</v>
      </c>
      <c r="E176" s="19">
        <f t="shared" si="27"/>
        <v>-639</v>
      </c>
      <c r="F176" s="19">
        <f t="shared" si="19"/>
        <v>708</v>
      </c>
      <c r="G176" s="112" t="str">
        <f t="shared" si="20"/>
        <v>是</v>
      </c>
      <c r="H176" s="106" t="str">
        <f t="shared" si="21"/>
        <v>款</v>
      </c>
      <c r="I176" s="113">
        <f>SUM(I177:I182)</f>
        <v>0</v>
      </c>
      <c r="J176" s="121">
        <v>1341</v>
      </c>
      <c r="O176" s="120"/>
    </row>
    <row r="177" s="103" customFormat="1" ht="21.95" customHeight="1" spans="1:15">
      <c r="A177" s="114">
        <v>2012901</v>
      </c>
      <c r="B177" s="23" t="s">
        <v>163</v>
      </c>
      <c r="C177" s="24">
        <v>560</v>
      </c>
      <c r="D177" s="24"/>
      <c r="E177" s="24">
        <v>17</v>
      </c>
      <c r="F177" s="24">
        <f t="shared" si="19"/>
        <v>577</v>
      </c>
      <c r="G177" s="112" t="str">
        <f t="shared" si="20"/>
        <v>是</v>
      </c>
      <c r="H177" s="103" t="str">
        <f t="shared" si="21"/>
        <v>项</v>
      </c>
      <c r="I177" s="106"/>
      <c r="J177" s="121">
        <v>560</v>
      </c>
      <c r="O177" s="120"/>
    </row>
    <row r="178" s="103" customFormat="1" ht="21.95" customHeight="1" spans="1:15">
      <c r="A178" s="114">
        <v>2012902</v>
      </c>
      <c r="B178" s="23" t="s">
        <v>164</v>
      </c>
      <c r="C178" s="24">
        <v>606</v>
      </c>
      <c r="D178" s="24"/>
      <c r="E178" s="24">
        <v>-500</v>
      </c>
      <c r="F178" s="24">
        <f t="shared" si="19"/>
        <v>106</v>
      </c>
      <c r="G178" s="112" t="str">
        <f t="shared" si="20"/>
        <v>是</v>
      </c>
      <c r="H178" s="103" t="str">
        <f t="shared" si="21"/>
        <v>项</v>
      </c>
      <c r="I178" s="106"/>
      <c r="J178" s="121">
        <v>606</v>
      </c>
      <c r="O178" s="120"/>
    </row>
    <row r="179" s="103" customFormat="1" ht="21.95" hidden="1" customHeight="1" spans="1:15">
      <c r="A179" s="114">
        <v>2012903</v>
      </c>
      <c r="B179" s="23" t="s">
        <v>165</v>
      </c>
      <c r="C179" s="24">
        <v>0</v>
      </c>
      <c r="D179" s="24"/>
      <c r="E179" s="24">
        <v>0</v>
      </c>
      <c r="F179" s="24">
        <f t="shared" si="19"/>
        <v>0</v>
      </c>
      <c r="G179" s="112" t="str">
        <f t="shared" si="20"/>
        <v>否</v>
      </c>
      <c r="H179" s="103" t="str">
        <f t="shared" si="21"/>
        <v>项</v>
      </c>
      <c r="I179" s="106"/>
      <c r="J179" s="121">
        <v>0</v>
      </c>
      <c r="O179" s="120"/>
    </row>
    <row r="180" s="103" customFormat="1" ht="21.95" hidden="1" customHeight="1" spans="1:15">
      <c r="A180" s="114">
        <v>2012906</v>
      </c>
      <c r="B180" s="23" t="s">
        <v>267</v>
      </c>
      <c r="C180" s="24">
        <v>0</v>
      </c>
      <c r="D180" s="24"/>
      <c r="E180" s="24">
        <v>0</v>
      </c>
      <c r="F180" s="24">
        <f t="shared" si="19"/>
        <v>0</v>
      </c>
      <c r="G180" s="112" t="str">
        <f t="shared" si="20"/>
        <v>否</v>
      </c>
      <c r="H180" s="103" t="str">
        <f t="shared" si="21"/>
        <v>项</v>
      </c>
      <c r="I180" s="106"/>
      <c r="J180" s="121">
        <v>0</v>
      </c>
      <c r="O180" s="120"/>
    </row>
    <row r="181" s="103" customFormat="1" ht="21.95" hidden="1" customHeight="1" spans="1:15">
      <c r="A181" s="114">
        <v>2012950</v>
      </c>
      <c r="B181" s="23" t="s">
        <v>172</v>
      </c>
      <c r="C181" s="24">
        <v>0</v>
      </c>
      <c r="D181" s="24"/>
      <c r="E181" s="24">
        <v>0</v>
      </c>
      <c r="F181" s="24">
        <f t="shared" si="19"/>
        <v>0</v>
      </c>
      <c r="G181" s="112" t="str">
        <f t="shared" si="20"/>
        <v>否</v>
      </c>
      <c r="H181" s="103" t="str">
        <f t="shared" si="21"/>
        <v>项</v>
      </c>
      <c r="I181" s="106"/>
      <c r="J181" s="121">
        <v>0</v>
      </c>
      <c r="O181" s="120"/>
    </row>
    <row r="182" s="103" customFormat="1" ht="21.95" customHeight="1" spans="1:15">
      <c r="A182" s="114">
        <v>2012999</v>
      </c>
      <c r="B182" s="23" t="s">
        <v>268</v>
      </c>
      <c r="C182" s="24">
        <v>181</v>
      </c>
      <c r="D182" s="24"/>
      <c r="E182" s="24">
        <v>-156</v>
      </c>
      <c r="F182" s="24">
        <f t="shared" si="19"/>
        <v>25</v>
      </c>
      <c r="G182" s="112" t="str">
        <f t="shared" si="20"/>
        <v>是</v>
      </c>
      <c r="H182" s="103" t="str">
        <f t="shared" si="21"/>
        <v>项</v>
      </c>
      <c r="I182" s="106"/>
      <c r="J182" s="121">
        <v>175</v>
      </c>
      <c r="O182" s="120"/>
    </row>
    <row r="183" ht="21.95" customHeight="1" spans="1:15">
      <c r="A183" s="114">
        <v>20131</v>
      </c>
      <c r="B183" s="18" t="s">
        <v>269</v>
      </c>
      <c r="C183" s="19">
        <f t="shared" ref="C183:E183" si="28">SUM(C184:C189)</f>
        <v>4814</v>
      </c>
      <c r="D183" s="19">
        <f t="shared" si="28"/>
        <v>0</v>
      </c>
      <c r="E183" s="19">
        <f t="shared" si="28"/>
        <v>1280</v>
      </c>
      <c r="F183" s="19">
        <f t="shared" si="19"/>
        <v>6094</v>
      </c>
      <c r="G183" s="112" t="str">
        <f t="shared" si="20"/>
        <v>是</v>
      </c>
      <c r="H183" s="106" t="str">
        <f t="shared" si="21"/>
        <v>款</v>
      </c>
      <c r="I183" s="113">
        <f>SUM(I184:I189)</f>
        <v>0</v>
      </c>
      <c r="J183" s="121">
        <v>4814</v>
      </c>
      <c r="O183" s="120"/>
    </row>
    <row r="184" s="103" customFormat="1" ht="21.95" customHeight="1" spans="1:15">
      <c r="A184" s="114">
        <v>2013101</v>
      </c>
      <c r="B184" s="23" t="s">
        <v>163</v>
      </c>
      <c r="C184" s="24">
        <v>2581</v>
      </c>
      <c r="D184" s="24"/>
      <c r="E184" s="24">
        <v>-20</v>
      </c>
      <c r="F184" s="24">
        <f t="shared" si="19"/>
        <v>2561</v>
      </c>
      <c r="G184" s="112" t="str">
        <f t="shared" si="20"/>
        <v>是</v>
      </c>
      <c r="H184" s="103" t="str">
        <f t="shared" si="21"/>
        <v>项</v>
      </c>
      <c r="I184" s="106"/>
      <c r="J184" s="121">
        <v>2581</v>
      </c>
      <c r="O184" s="120"/>
    </row>
    <row r="185" s="103" customFormat="1" ht="21.95" customHeight="1" spans="1:15">
      <c r="A185" s="114">
        <v>2013102</v>
      </c>
      <c r="B185" s="23" t="s">
        <v>164</v>
      </c>
      <c r="C185" s="24">
        <v>1269</v>
      </c>
      <c r="D185" s="24"/>
      <c r="E185" s="24">
        <v>840</v>
      </c>
      <c r="F185" s="24">
        <f t="shared" si="19"/>
        <v>2109</v>
      </c>
      <c r="G185" s="112" t="str">
        <f t="shared" si="20"/>
        <v>是</v>
      </c>
      <c r="H185" s="103" t="str">
        <f t="shared" si="21"/>
        <v>项</v>
      </c>
      <c r="I185" s="106"/>
      <c r="J185" s="121">
        <v>1269</v>
      </c>
      <c r="O185" s="120"/>
    </row>
    <row r="186" s="103" customFormat="1" ht="21.95" hidden="1" customHeight="1" spans="1:15">
      <c r="A186" s="114">
        <v>2013103</v>
      </c>
      <c r="B186" s="23" t="s">
        <v>165</v>
      </c>
      <c r="C186" s="24">
        <v>0</v>
      </c>
      <c r="D186" s="24"/>
      <c r="E186" s="24">
        <v>0</v>
      </c>
      <c r="F186" s="24">
        <f t="shared" si="19"/>
        <v>0</v>
      </c>
      <c r="G186" s="112" t="str">
        <f t="shared" si="20"/>
        <v>否</v>
      </c>
      <c r="H186" s="103" t="str">
        <f t="shared" si="21"/>
        <v>项</v>
      </c>
      <c r="I186" s="106"/>
      <c r="J186" s="121">
        <v>0</v>
      </c>
      <c r="O186" s="120"/>
    </row>
    <row r="187" s="103" customFormat="1" ht="21.95" hidden="1" customHeight="1" spans="1:15">
      <c r="A187" s="114">
        <v>2013105</v>
      </c>
      <c r="B187" s="23" t="s">
        <v>270</v>
      </c>
      <c r="C187" s="24">
        <v>0</v>
      </c>
      <c r="D187" s="24"/>
      <c r="E187" s="24">
        <v>0</v>
      </c>
      <c r="F187" s="24">
        <f t="shared" si="19"/>
        <v>0</v>
      </c>
      <c r="G187" s="112" t="str">
        <f t="shared" si="20"/>
        <v>否</v>
      </c>
      <c r="H187" s="103" t="str">
        <f t="shared" si="21"/>
        <v>项</v>
      </c>
      <c r="I187" s="106"/>
      <c r="J187" s="121">
        <v>0</v>
      </c>
      <c r="O187" s="120"/>
    </row>
    <row r="188" s="103" customFormat="1" ht="21.95" customHeight="1" spans="1:15">
      <c r="A188" s="114">
        <v>2013150</v>
      </c>
      <c r="B188" s="23" t="s">
        <v>172</v>
      </c>
      <c r="C188" s="24">
        <v>123</v>
      </c>
      <c r="D188" s="24"/>
      <c r="E188" s="24">
        <v>0</v>
      </c>
      <c r="F188" s="24">
        <f t="shared" si="19"/>
        <v>123</v>
      </c>
      <c r="G188" s="112" t="str">
        <f t="shared" si="20"/>
        <v>是</v>
      </c>
      <c r="H188" s="103" t="str">
        <f t="shared" si="21"/>
        <v>项</v>
      </c>
      <c r="I188" s="106"/>
      <c r="J188" s="121">
        <v>123</v>
      </c>
      <c r="O188" s="120"/>
    </row>
    <row r="189" s="103" customFormat="1" ht="21.95" customHeight="1" spans="1:15">
      <c r="A189" s="114">
        <v>2013199</v>
      </c>
      <c r="B189" s="23" t="s">
        <v>271</v>
      </c>
      <c r="C189" s="24">
        <v>841</v>
      </c>
      <c r="D189" s="24"/>
      <c r="E189" s="24">
        <v>460</v>
      </c>
      <c r="F189" s="24">
        <f t="shared" si="19"/>
        <v>1301</v>
      </c>
      <c r="G189" s="112" t="str">
        <f t="shared" si="20"/>
        <v>是</v>
      </c>
      <c r="H189" s="103" t="str">
        <f t="shared" si="21"/>
        <v>项</v>
      </c>
      <c r="I189" s="106"/>
      <c r="J189" s="121">
        <v>841</v>
      </c>
      <c r="O189" s="120"/>
    </row>
    <row r="190" ht="21.95" customHeight="1" spans="1:15">
      <c r="A190" s="114">
        <v>20132</v>
      </c>
      <c r="B190" s="18" t="s">
        <v>272</v>
      </c>
      <c r="C190" s="19">
        <f t="shared" ref="C190:E190" si="29">SUM(C191:C196)</f>
        <v>2307</v>
      </c>
      <c r="D190" s="19">
        <f t="shared" si="29"/>
        <v>0</v>
      </c>
      <c r="E190" s="19">
        <f t="shared" si="29"/>
        <v>-1254</v>
      </c>
      <c r="F190" s="19">
        <f t="shared" si="19"/>
        <v>1053</v>
      </c>
      <c r="G190" s="112" t="str">
        <f t="shared" si="20"/>
        <v>是</v>
      </c>
      <c r="H190" s="106" t="str">
        <f t="shared" si="21"/>
        <v>款</v>
      </c>
      <c r="I190" s="113">
        <f>SUM(I191:I196)</f>
        <v>0</v>
      </c>
      <c r="J190" s="121">
        <v>2307</v>
      </c>
      <c r="O190" s="120"/>
    </row>
    <row r="191" s="103" customFormat="1" ht="21.95" customHeight="1" spans="1:15">
      <c r="A191" s="114">
        <v>2013201</v>
      </c>
      <c r="B191" s="23" t="s">
        <v>163</v>
      </c>
      <c r="C191" s="24">
        <v>619</v>
      </c>
      <c r="D191" s="24"/>
      <c r="E191" s="24">
        <v>6</v>
      </c>
      <c r="F191" s="24">
        <f t="shared" si="19"/>
        <v>625</v>
      </c>
      <c r="G191" s="112" t="str">
        <f t="shared" si="20"/>
        <v>是</v>
      </c>
      <c r="H191" s="103" t="str">
        <f t="shared" si="21"/>
        <v>项</v>
      </c>
      <c r="I191" s="106"/>
      <c r="J191" s="121">
        <v>619</v>
      </c>
      <c r="O191" s="120"/>
    </row>
    <row r="192" s="103" customFormat="1" ht="21.95" customHeight="1" spans="1:15">
      <c r="A192" s="114">
        <v>2013202</v>
      </c>
      <c r="B192" s="23" t="s">
        <v>164</v>
      </c>
      <c r="C192" s="24">
        <v>1688</v>
      </c>
      <c r="D192" s="24"/>
      <c r="E192" s="24">
        <v>-1300</v>
      </c>
      <c r="F192" s="24">
        <f t="shared" si="19"/>
        <v>388</v>
      </c>
      <c r="G192" s="112" t="str">
        <f t="shared" si="20"/>
        <v>是</v>
      </c>
      <c r="H192" s="103" t="str">
        <f t="shared" si="21"/>
        <v>项</v>
      </c>
      <c r="I192" s="106"/>
      <c r="J192" s="121">
        <v>1688</v>
      </c>
      <c r="O192" s="120"/>
    </row>
    <row r="193" s="103" customFormat="1" ht="21.95" hidden="1" customHeight="1" spans="1:15">
      <c r="A193" s="114">
        <v>2013203</v>
      </c>
      <c r="B193" s="23" t="s">
        <v>165</v>
      </c>
      <c r="C193" s="24">
        <v>0</v>
      </c>
      <c r="D193" s="24"/>
      <c r="E193" s="24">
        <v>0</v>
      </c>
      <c r="F193" s="24">
        <f t="shared" si="19"/>
        <v>0</v>
      </c>
      <c r="G193" s="112" t="str">
        <f t="shared" si="20"/>
        <v>否</v>
      </c>
      <c r="H193" s="103" t="str">
        <f t="shared" si="21"/>
        <v>项</v>
      </c>
      <c r="I193" s="106"/>
      <c r="J193" s="121">
        <v>0</v>
      </c>
      <c r="O193" s="120"/>
    </row>
    <row r="194" s="103" customFormat="1" ht="21.95" hidden="1" customHeight="1" spans="1:15">
      <c r="A194" s="114">
        <v>2013204</v>
      </c>
      <c r="B194" s="23" t="s">
        <v>273</v>
      </c>
      <c r="C194" s="24">
        <v>0</v>
      </c>
      <c r="D194" s="24"/>
      <c r="E194" s="24">
        <v>40</v>
      </c>
      <c r="F194" s="24">
        <f t="shared" si="19"/>
        <v>40</v>
      </c>
      <c r="G194" s="112" t="str">
        <f t="shared" si="20"/>
        <v>否</v>
      </c>
      <c r="H194" s="103" t="str">
        <f t="shared" si="21"/>
        <v>项</v>
      </c>
      <c r="I194" s="106"/>
      <c r="J194" s="121">
        <v>0</v>
      </c>
      <c r="O194" s="120"/>
    </row>
    <row r="195" s="103" customFormat="1" ht="21.95" hidden="1" customHeight="1" spans="1:15">
      <c r="A195" s="114">
        <v>2013250</v>
      </c>
      <c r="B195" s="23" t="s">
        <v>172</v>
      </c>
      <c r="C195" s="24">
        <v>0</v>
      </c>
      <c r="D195" s="24"/>
      <c r="E195" s="24">
        <v>0</v>
      </c>
      <c r="F195" s="24">
        <f t="shared" si="19"/>
        <v>0</v>
      </c>
      <c r="G195" s="112" t="str">
        <f t="shared" si="20"/>
        <v>否</v>
      </c>
      <c r="H195" s="103" t="str">
        <f t="shared" si="21"/>
        <v>项</v>
      </c>
      <c r="I195" s="106"/>
      <c r="J195" s="121">
        <v>0</v>
      </c>
      <c r="O195" s="120"/>
    </row>
    <row r="196" s="103" customFormat="1" ht="21.95" hidden="1" customHeight="1" spans="1:15">
      <c r="A196" s="114">
        <v>2013299</v>
      </c>
      <c r="B196" s="23" t="s">
        <v>274</v>
      </c>
      <c r="C196" s="24">
        <v>0</v>
      </c>
      <c r="D196" s="24"/>
      <c r="E196" s="24">
        <v>0</v>
      </c>
      <c r="F196" s="24">
        <f t="shared" ref="F196:F259" si="30">C196+D196+E196</f>
        <v>0</v>
      </c>
      <c r="G196" s="112" t="str">
        <f t="shared" ref="G196:G259" si="31">IF(LEN(A196)=3,"是",IF(B196&lt;&gt;"",IF(SUM(C196:C196)&lt;&gt;0,"是","否"),"是"))</f>
        <v>否</v>
      </c>
      <c r="H196" s="103" t="str">
        <f t="shared" si="21"/>
        <v>项</v>
      </c>
      <c r="I196" s="106"/>
      <c r="J196" s="121">
        <v>0</v>
      </c>
      <c r="O196" s="120"/>
    </row>
    <row r="197" ht="21.95" customHeight="1" spans="1:15">
      <c r="A197" s="114">
        <v>20133</v>
      </c>
      <c r="B197" s="18" t="s">
        <v>275</v>
      </c>
      <c r="C197" s="19">
        <f t="shared" ref="C197:E197" si="32">SUM(C198:C203)</f>
        <v>1583</v>
      </c>
      <c r="D197" s="19">
        <f t="shared" si="32"/>
        <v>0</v>
      </c>
      <c r="E197" s="19">
        <f t="shared" si="32"/>
        <v>-424</v>
      </c>
      <c r="F197" s="19">
        <f t="shared" si="30"/>
        <v>1159</v>
      </c>
      <c r="G197" s="112" t="str">
        <f t="shared" si="31"/>
        <v>是</v>
      </c>
      <c r="H197" s="106" t="str">
        <f t="shared" ref="H197:H260" si="33">IF(LEN(A197)=3,"类",IF(LEN(A197)=5,"款","项"))</f>
        <v>款</v>
      </c>
      <c r="I197" s="113">
        <f>SUM(I198:I203)</f>
        <v>0</v>
      </c>
      <c r="J197" s="121">
        <v>1583</v>
      </c>
      <c r="O197" s="120"/>
    </row>
    <row r="198" s="103" customFormat="1" ht="21.95" customHeight="1" spans="1:15">
      <c r="A198" s="114">
        <v>2013301</v>
      </c>
      <c r="B198" s="23" t="s">
        <v>163</v>
      </c>
      <c r="C198" s="24">
        <v>876</v>
      </c>
      <c r="D198" s="24"/>
      <c r="E198" s="24">
        <v>39</v>
      </c>
      <c r="F198" s="24">
        <f t="shared" si="30"/>
        <v>915</v>
      </c>
      <c r="G198" s="112" t="str">
        <f t="shared" si="31"/>
        <v>是</v>
      </c>
      <c r="H198" s="103" t="str">
        <f t="shared" si="33"/>
        <v>项</v>
      </c>
      <c r="I198" s="106"/>
      <c r="J198" s="121">
        <v>876</v>
      </c>
      <c r="O198" s="120"/>
    </row>
    <row r="199" s="103" customFormat="1" ht="21.95" customHeight="1" spans="1:15">
      <c r="A199" s="114">
        <v>2013302</v>
      </c>
      <c r="B199" s="23" t="s">
        <v>164</v>
      </c>
      <c r="C199" s="24">
        <v>707</v>
      </c>
      <c r="D199" s="24"/>
      <c r="E199" s="24">
        <v>-463</v>
      </c>
      <c r="F199" s="24">
        <f t="shared" si="30"/>
        <v>244</v>
      </c>
      <c r="G199" s="112" t="str">
        <f t="shared" si="31"/>
        <v>是</v>
      </c>
      <c r="H199" s="103" t="str">
        <f t="shared" si="33"/>
        <v>项</v>
      </c>
      <c r="I199" s="106"/>
      <c r="J199" s="121">
        <v>707</v>
      </c>
      <c r="O199" s="120"/>
    </row>
    <row r="200" s="103" customFormat="1" ht="21.95" hidden="1" customHeight="1" spans="1:15">
      <c r="A200" s="114">
        <v>2013303</v>
      </c>
      <c r="B200" s="23" t="s">
        <v>165</v>
      </c>
      <c r="C200" s="24">
        <v>0</v>
      </c>
      <c r="D200" s="24"/>
      <c r="E200" s="24">
        <v>0</v>
      </c>
      <c r="F200" s="24">
        <f t="shared" si="30"/>
        <v>0</v>
      </c>
      <c r="G200" s="112" t="str">
        <f t="shared" si="31"/>
        <v>否</v>
      </c>
      <c r="H200" s="103" t="str">
        <f t="shared" si="33"/>
        <v>项</v>
      </c>
      <c r="I200" s="106"/>
      <c r="J200" s="121">
        <v>0</v>
      </c>
      <c r="O200" s="120"/>
    </row>
    <row r="201" s="103" customFormat="1" ht="21.95" hidden="1" customHeight="1" spans="1:15">
      <c r="A201" s="114">
        <v>2013304</v>
      </c>
      <c r="B201" s="23" t="s">
        <v>276</v>
      </c>
      <c r="C201" s="24">
        <v>0</v>
      </c>
      <c r="D201" s="24"/>
      <c r="E201" s="24">
        <v>0</v>
      </c>
      <c r="F201" s="24">
        <f t="shared" si="30"/>
        <v>0</v>
      </c>
      <c r="G201" s="112" t="str">
        <f t="shared" si="31"/>
        <v>否</v>
      </c>
      <c r="H201" s="103" t="str">
        <f t="shared" si="33"/>
        <v>项</v>
      </c>
      <c r="I201" s="106"/>
      <c r="J201" s="121">
        <v>0</v>
      </c>
      <c r="O201" s="120"/>
    </row>
    <row r="202" s="103" customFormat="1" ht="21.95" hidden="1" customHeight="1" spans="1:15">
      <c r="A202" s="114">
        <v>2013350</v>
      </c>
      <c r="B202" s="23" t="s">
        <v>172</v>
      </c>
      <c r="C202" s="24">
        <v>0</v>
      </c>
      <c r="D202" s="24"/>
      <c r="E202" s="24">
        <v>0</v>
      </c>
      <c r="F202" s="24">
        <f t="shared" si="30"/>
        <v>0</v>
      </c>
      <c r="G202" s="112" t="str">
        <f t="shared" si="31"/>
        <v>否</v>
      </c>
      <c r="H202" s="103" t="str">
        <f t="shared" si="33"/>
        <v>项</v>
      </c>
      <c r="I202" s="106"/>
      <c r="J202" s="121">
        <v>0</v>
      </c>
      <c r="O202" s="120"/>
    </row>
    <row r="203" s="103" customFormat="1" ht="21.95" hidden="1" customHeight="1" spans="1:15">
      <c r="A203" s="114">
        <v>2013399</v>
      </c>
      <c r="B203" s="23" t="s">
        <v>277</v>
      </c>
      <c r="C203" s="24">
        <v>0</v>
      </c>
      <c r="D203" s="24"/>
      <c r="E203" s="24">
        <v>0</v>
      </c>
      <c r="F203" s="24">
        <f t="shared" si="30"/>
        <v>0</v>
      </c>
      <c r="G203" s="112" t="str">
        <f t="shared" si="31"/>
        <v>否</v>
      </c>
      <c r="H203" s="103" t="str">
        <f t="shared" si="33"/>
        <v>项</v>
      </c>
      <c r="I203" s="106"/>
      <c r="J203" s="121">
        <v>0</v>
      </c>
      <c r="O203" s="120"/>
    </row>
    <row r="204" ht="21.95" customHeight="1" spans="1:15">
      <c r="A204" s="114">
        <v>20134</v>
      </c>
      <c r="B204" s="18" t="s">
        <v>278</v>
      </c>
      <c r="C204" s="19">
        <f t="shared" ref="C204:E204" si="34">SUM(C205:C211)</f>
        <v>588</v>
      </c>
      <c r="D204" s="19">
        <f t="shared" si="34"/>
        <v>0</v>
      </c>
      <c r="E204" s="19">
        <f t="shared" si="34"/>
        <v>30</v>
      </c>
      <c r="F204" s="19">
        <f t="shared" si="30"/>
        <v>618</v>
      </c>
      <c r="G204" s="112" t="str">
        <f t="shared" si="31"/>
        <v>是</v>
      </c>
      <c r="H204" s="106" t="str">
        <f t="shared" si="33"/>
        <v>款</v>
      </c>
      <c r="I204" s="113">
        <f>SUM(I205:I211)</f>
        <v>0</v>
      </c>
      <c r="J204" s="121">
        <v>588</v>
      </c>
      <c r="O204" s="120"/>
    </row>
    <row r="205" s="103" customFormat="1" ht="21.95" customHeight="1" spans="1:15">
      <c r="A205" s="114">
        <v>2013401</v>
      </c>
      <c r="B205" s="23" t="s">
        <v>163</v>
      </c>
      <c r="C205" s="24">
        <v>303</v>
      </c>
      <c r="D205" s="24"/>
      <c r="E205" s="24">
        <v>15</v>
      </c>
      <c r="F205" s="24">
        <f t="shared" si="30"/>
        <v>318</v>
      </c>
      <c r="G205" s="112" t="str">
        <f t="shared" si="31"/>
        <v>是</v>
      </c>
      <c r="H205" s="103" t="str">
        <f t="shared" si="33"/>
        <v>项</v>
      </c>
      <c r="I205" s="106"/>
      <c r="J205" s="121">
        <v>303</v>
      </c>
      <c r="O205" s="120"/>
    </row>
    <row r="206" s="103" customFormat="1" ht="21.95" customHeight="1" spans="1:15">
      <c r="A206" s="114">
        <v>2013402</v>
      </c>
      <c r="B206" s="23" t="s">
        <v>164</v>
      </c>
      <c r="C206" s="24">
        <v>30</v>
      </c>
      <c r="D206" s="24"/>
      <c r="E206" s="24">
        <v>0</v>
      </c>
      <c r="F206" s="24">
        <f t="shared" si="30"/>
        <v>30</v>
      </c>
      <c r="G206" s="112" t="str">
        <f t="shared" si="31"/>
        <v>是</v>
      </c>
      <c r="H206" s="103" t="str">
        <f t="shared" si="33"/>
        <v>项</v>
      </c>
      <c r="I206" s="106"/>
      <c r="J206" s="121">
        <v>30</v>
      </c>
      <c r="O206" s="120"/>
    </row>
    <row r="207" s="103" customFormat="1" ht="21.95" hidden="1" customHeight="1" spans="1:15">
      <c r="A207" s="114">
        <v>2013403</v>
      </c>
      <c r="B207" s="23" t="s">
        <v>165</v>
      </c>
      <c r="C207" s="24">
        <v>0</v>
      </c>
      <c r="D207" s="24"/>
      <c r="E207" s="24">
        <v>0</v>
      </c>
      <c r="F207" s="24">
        <f t="shared" si="30"/>
        <v>0</v>
      </c>
      <c r="G207" s="112" t="str">
        <f t="shared" si="31"/>
        <v>否</v>
      </c>
      <c r="H207" s="103" t="str">
        <f t="shared" si="33"/>
        <v>项</v>
      </c>
      <c r="I207" s="106"/>
      <c r="J207" s="121">
        <v>0</v>
      </c>
      <c r="O207" s="120"/>
    </row>
    <row r="208" s="103" customFormat="1" ht="21.95" customHeight="1" spans="1:15">
      <c r="A208" s="114">
        <v>2013404</v>
      </c>
      <c r="B208" s="23" t="s">
        <v>279</v>
      </c>
      <c r="C208" s="24">
        <v>93</v>
      </c>
      <c r="D208" s="24"/>
      <c r="E208" s="24">
        <v>0</v>
      </c>
      <c r="F208" s="24">
        <f t="shared" si="30"/>
        <v>93</v>
      </c>
      <c r="G208" s="112" t="str">
        <f t="shared" si="31"/>
        <v>是</v>
      </c>
      <c r="H208" s="103" t="str">
        <f t="shared" si="33"/>
        <v>项</v>
      </c>
      <c r="I208" s="106"/>
      <c r="J208" s="121">
        <v>93</v>
      </c>
      <c r="O208" s="120"/>
    </row>
    <row r="209" s="103" customFormat="1" ht="21.95" customHeight="1" spans="1:15">
      <c r="A209" s="114">
        <v>2013405</v>
      </c>
      <c r="B209" s="23" t="s">
        <v>280</v>
      </c>
      <c r="C209" s="24">
        <v>162</v>
      </c>
      <c r="D209" s="24"/>
      <c r="E209" s="24">
        <v>15</v>
      </c>
      <c r="F209" s="24">
        <f t="shared" si="30"/>
        <v>177</v>
      </c>
      <c r="G209" s="112" t="str">
        <f t="shared" si="31"/>
        <v>是</v>
      </c>
      <c r="H209" s="103" t="str">
        <f t="shared" si="33"/>
        <v>项</v>
      </c>
      <c r="I209" s="106"/>
      <c r="J209" s="121">
        <v>162</v>
      </c>
      <c r="O209" s="120"/>
    </row>
    <row r="210" s="103" customFormat="1" ht="21.95" hidden="1" customHeight="1" spans="1:15">
      <c r="A210" s="114">
        <v>2013450</v>
      </c>
      <c r="B210" s="23" t="s">
        <v>172</v>
      </c>
      <c r="C210" s="24">
        <v>0</v>
      </c>
      <c r="D210" s="24"/>
      <c r="E210" s="24">
        <v>0</v>
      </c>
      <c r="F210" s="24">
        <f t="shared" si="30"/>
        <v>0</v>
      </c>
      <c r="G210" s="112" t="str">
        <f t="shared" si="31"/>
        <v>否</v>
      </c>
      <c r="H210" s="103" t="str">
        <f t="shared" si="33"/>
        <v>项</v>
      </c>
      <c r="I210" s="106"/>
      <c r="J210" s="121">
        <v>0</v>
      </c>
      <c r="O210" s="120"/>
    </row>
    <row r="211" s="103" customFormat="1" ht="21.95" hidden="1" customHeight="1" spans="1:15">
      <c r="A211" s="114">
        <v>2013499</v>
      </c>
      <c r="B211" s="23" t="s">
        <v>281</v>
      </c>
      <c r="C211" s="24">
        <v>0</v>
      </c>
      <c r="D211" s="24"/>
      <c r="E211" s="24">
        <v>0</v>
      </c>
      <c r="F211" s="24">
        <f t="shared" si="30"/>
        <v>0</v>
      </c>
      <c r="G211" s="112" t="str">
        <f t="shared" si="31"/>
        <v>否</v>
      </c>
      <c r="H211" s="103" t="str">
        <f t="shared" si="33"/>
        <v>项</v>
      </c>
      <c r="I211" s="106"/>
      <c r="J211" s="121">
        <v>0</v>
      </c>
      <c r="O211" s="120"/>
    </row>
    <row r="212" ht="21.95" hidden="1" customHeight="1" spans="1:15">
      <c r="A212" s="114">
        <v>20135</v>
      </c>
      <c r="B212" s="18" t="s">
        <v>282</v>
      </c>
      <c r="C212" s="19">
        <f t="shared" ref="C212:E212" si="35">SUM(C213:C217)</f>
        <v>0</v>
      </c>
      <c r="D212" s="19">
        <f t="shared" si="35"/>
        <v>0</v>
      </c>
      <c r="E212" s="19">
        <f t="shared" si="35"/>
        <v>0</v>
      </c>
      <c r="F212" s="19">
        <f t="shared" si="30"/>
        <v>0</v>
      </c>
      <c r="G212" s="112" t="str">
        <f t="shared" si="31"/>
        <v>否</v>
      </c>
      <c r="H212" s="106" t="str">
        <f t="shared" si="33"/>
        <v>款</v>
      </c>
      <c r="I212" s="113">
        <f>SUM(I213:I217)</f>
        <v>0</v>
      </c>
      <c r="J212" s="121">
        <v>0</v>
      </c>
      <c r="O212" s="120"/>
    </row>
    <row r="213" s="103" customFormat="1" ht="21.95" hidden="1" customHeight="1" spans="1:15">
      <c r="A213" s="114">
        <v>2013501</v>
      </c>
      <c r="B213" s="23" t="s">
        <v>163</v>
      </c>
      <c r="C213" s="24">
        <v>0</v>
      </c>
      <c r="D213" s="24"/>
      <c r="E213" s="24">
        <v>0</v>
      </c>
      <c r="F213" s="24">
        <f t="shared" si="30"/>
        <v>0</v>
      </c>
      <c r="G213" s="112" t="str">
        <f t="shared" si="31"/>
        <v>否</v>
      </c>
      <c r="H213" s="103" t="str">
        <f t="shared" si="33"/>
        <v>项</v>
      </c>
      <c r="I213" s="106"/>
      <c r="J213" s="121">
        <v>0</v>
      </c>
      <c r="O213" s="120"/>
    </row>
    <row r="214" s="103" customFormat="1" ht="21.95" hidden="1" customHeight="1" spans="1:15">
      <c r="A214" s="114">
        <v>2013502</v>
      </c>
      <c r="B214" s="23" t="s">
        <v>164</v>
      </c>
      <c r="C214" s="24">
        <v>0</v>
      </c>
      <c r="D214" s="24"/>
      <c r="E214" s="24">
        <v>0</v>
      </c>
      <c r="F214" s="24">
        <f t="shared" si="30"/>
        <v>0</v>
      </c>
      <c r="G214" s="112" t="str">
        <f t="shared" si="31"/>
        <v>否</v>
      </c>
      <c r="H214" s="103" t="str">
        <f t="shared" si="33"/>
        <v>项</v>
      </c>
      <c r="I214" s="106"/>
      <c r="J214" s="121">
        <v>0</v>
      </c>
      <c r="O214" s="120"/>
    </row>
    <row r="215" s="103" customFormat="1" ht="21.95" hidden="1" customHeight="1" spans="1:15">
      <c r="A215" s="114">
        <v>2013503</v>
      </c>
      <c r="B215" s="23" t="s">
        <v>165</v>
      </c>
      <c r="C215" s="24">
        <v>0</v>
      </c>
      <c r="D215" s="24"/>
      <c r="E215" s="24">
        <v>0</v>
      </c>
      <c r="F215" s="24">
        <f t="shared" si="30"/>
        <v>0</v>
      </c>
      <c r="G215" s="112" t="str">
        <f t="shared" si="31"/>
        <v>否</v>
      </c>
      <c r="H215" s="103" t="str">
        <f t="shared" si="33"/>
        <v>项</v>
      </c>
      <c r="I215" s="106"/>
      <c r="J215" s="121">
        <v>0</v>
      </c>
      <c r="O215" s="120"/>
    </row>
    <row r="216" s="103" customFormat="1" ht="21.95" hidden="1" customHeight="1" spans="1:15">
      <c r="A216" s="114">
        <v>2013550</v>
      </c>
      <c r="B216" s="23" t="s">
        <v>172</v>
      </c>
      <c r="C216" s="24">
        <v>0</v>
      </c>
      <c r="D216" s="24"/>
      <c r="E216" s="24">
        <v>0</v>
      </c>
      <c r="F216" s="24">
        <f t="shared" si="30"/>
        <v>0</v>
      </c>
      <c r="G216" s="112" t="str">
        <f t="shared" si="31"/>
        <v>否</v>
      </c>
      <c r="H216" s="103" t="str">
        <f t="shared" si="33"/>
        <v>项</v>
      </c>
      <c r="I216" s="106"/>
      <c r="J216" s="121">
        <v>0</v>
      </c>
      <c r="O216" s="120"/>
    </row>
    <row r="217" s="103" customFormat="1" ht="21.95" hidden="1" customHeight="1" spans="1:15">
      <c r="A217" s="114">
        <v>2013599</v>
      </c>
      <c r="B217" s="23" t="s">
        <v>283</v>
      </c>
      <c r="C217" s="24">
        <v>0</v>
      </c>
      <c r="D217" s="24"/>
      <c r="E217" s="24">
        <v>0</v>
      </c>
      <c r="F217" s="24">
        <f t="shared" si="30"/>
        <v>0</v>
      </c>
      <c r="G217" s="112" t="str">
        <f t="shared" si="31"/>
        <v>否</v>
      </c>
      <c r="H217" s="103" t="str">
        <f t="shared" si="33"/>
        <v>项</v>
      </c>
      <c r="I217" s="106"/>
      <c r="J217" s="121">
        <v>0</v>
      </c>
      <c r="O217" s="120"/>
    </row>
    <row r="218" ht="21.95" customHeight="1" spans="1:15">
      <c r="A218" s="114">
        <v>20136</v>
      </c>
      <c r="B218" s="18" t="s">
        <v>284</v>
      </c>
      <c r="C218" s="19">
        <f t="shared" ref="C218:E218" si="36">SUM(C219:C223)</f>
        <v>874</v>
      </c>
      <c r="D218" s="19">
        <f t="shared" si="36"/>
        <v>0</v>
      </c>
      <c r="E218" s="19">
        <f t="shared" si="36"/>
        <v>-455</v>
      </c>
      <c r="F218" s="19">
        <f t="shared" si="30"/>
        <v>419</v>
      </c>
      <c r="G218" s="112" t="str">
        <f t="shared" si="31"/>
        <v>是</v>
      </c>
      <c r="H218" s="106" t="str">
        <f t="shared" si="33"/>
        <v>款</v>
      </c>
      <c r="I218" s="113">
        <f>SUM(I219:I223)</f>
        <v>0</v>
      </c>
      <c r="J218" s="121">
        <v>874</v>
      </c>
      <c r="O218" s="120"/>
    </row>
    <row r="219" s="103" customFormat="1" ht="21.95" customHeight="1" spans="1:15">
      <c r="A219" s="114">
        <v>2013601</v>
      </c>
      <c r="B219" s="23" t="s">
        <v>163</v>
      </c>
      <c r="C219" s="24">
        <v>806</v>
      </c>
      <c r="D219" s="24"/>
      <c r="E219" s="24">
        <v>-489</v>
      </c>
      <c r="F219" s="24">
        <f t="shared" si="30"/>
        <v>317</v>
      </c>
      <c r="G219" s="112" t="str">
        <f t="shared" si="31"/>
        <v>是</v>
      </c>
      <c r="H219" s="103" t="str">
        <f t="shared" si="33"/>
        <v>项</v>
      </c>
      <c r="I219" s="106"/>
      <c r="J219" s="121">
        <v>806</v>
      </c>
      <c r="O219" s="120"/>
    </row>
    <row r="220" s="103" customFormat="1" ht="21.95" customHeight="1" spans="1:15">
      <c r="A220" s="114">
        <v>2013602</v>
      </c>
      <c r="B220" s="23" t="s">
        <v>164</v>
      </c>
      <c r="C220" s="24">
        <v>53</v>
      </c>
      <c r="D220" s="24"/>
      <c r="E220" s="24">
        <v>0</v>
      </c>
      <c r="F220" s="24">
        <f t="shared" si="30"/>
        <v>53</v>
      </c>
      <c r="G220" s="112" t="str">
        <f t="shared" si="31"/>
        <v>是</v>
      </c>
      <c r="H220" s="103" t="str">
        <f t="shared" si="33"/>
        <v>项</v>
      </c>
      <c r="I220" s="106"/>
      <c r="J220" s="121">
        <v>53</v>
      </c>
      <c r="O220" s="120"/>
    </row>
    <row r="221" s="103" customFormat="1" ht="21.95" hidden="1" customHeight="1" spans="1:15">
      <c r="A221" s="114">
        <v>2013603</v>
      </c>
      <c r="B221" s="23" t="s">
        <v>165</v>
      </c>
      <c r="C221" s="24">
        <v>0</v>
      </c>
      <c r="D221" s="24"/>
      <c r="E221" s="24">
        <v>0</v>
      </c>
      <c r="F221" s="24">
        <f t="shared" si="30"/>
        <v>0</v>
      </c>
      <c r="G221" s="112" t="str">
        <f t="shared" si="31"/>
        <v>否</v>
      </c>
      <c r="H221" s="103" t="str">
        <f t="shared" si="33"/>
        <v>项</v>
      </c>
      <c r="I221" s="106"/>
      <c r="J221" s="121">
        <v>0</v>
      </c>
      <c r="O221" s="120"/>
    </row>
    <row r="222" s="103" customFormat="1" ht="21.95" hidden="1" customHeight="1" spans="1:15">
      <c r="A222" s="114">
        <v>2013650</v>
      </c>
      <c r="B222" s="23" t="s">
        <v>172</v>
      </c>
      <c r="C222" s="24">
        <v>0</v>
      </c>
      <c r="D222" s="24"/>
      <c r="E222" s="24">
        <v>0</v>
      </c>
      <c r="F222" s="24">
        <f t="shared" si="30"/>
        <v>0</v>
      </c>
      <c r="G222" s="112" t="str">
        <f t="shared" si="31"/>
        <v>否</v>
      </c>
      <c r="H222" s="103" t="str">
        <f t="shared" si="33"/>
        <v>项</v>
      </c>
      <c r="I222" s="106"/>
      <c r="J222" s="121">
        <v>0</v>
      </c>
      <c r="O222" s="120"/>
    </row>
    <row r="223" s="103" customFormat="1" ht="21.95" customHeight="1" spans="1:15">
      <c r="A223" s="114">
        <v>2013699</v>
      </c>
      <c r="B223" s="23" t="s">
        <v>285</v>
      </c>
      <c r="C223" s="24">
        <v>15</v>
      </c>
      <c r="D223" s="24"/>
      <c r="E223" s="24">
        <v>34</v>
      </c>
      <c r="F223" s="24">
        <f t="shared" si="30"/>
        <v>49</v>
      </c>
      <c r="G223" s="112" t="str">
        <f t="shared" si="31"/>
        <v>是</v>
      </c>
      <c r="H223" s="103" t="str">
        <f t="shared" si="33"/>
        <v>项</v>
      </c>
      <c r="I223" s="106"/>
      <c r="J223" s="121">
        <v>15</v>
      </c>
      <c r="O223" s="120"/>
    </row>
    <row r="224" ht="21.95" customHeight="1" spans="1:15">
      <c r="A224" s="114">
        <v>20137</v>
      </c>
      <c r="B224" s="18" t="s">
        <v>286</v>
      </c>
      <c r="C224" s="19">
        <f t="shared" ref="C224:E224" si="37">SUM(C225:C230)</f>
        <v>324</v>
      </c>
      <c r="D224" s="19">
        <f t="shared" si="37"/>
        <v>0</v>
      </c>
      <c r="E224" s="19">
        <f t="shared" si="37"/>
        <v>3</v>
      </c>
      <c r="F224" s="19">
        <f t="shared" si="30"/>
        <v>327</v>
      </c>
      <c r="G224" s="112" t="str">
        <f t="shared" si="31"/>
        <v>是</v>
      </c>
      <c r="H224" s="106" t="str">
        <f t="shared" si="33"/>
        <v>款</v>
      </c>
      <c r="I224" s="113">
        <f>SUM(I225:I230)</f>
        <v>0</v>
      </c>
      <c r="J224" s="121">
        <v>324</v>
      </c>
      <c r="O224" s="120"/>
    </row>
    <row r="225" s="103" customFormat="1" ht="21.95" customHeight="1" spans="1:15">
      <c r="A225" s="114">
        <v>2013701</v>
      </c>
      <c r="B225" s="23" t="s">
        <v>163</v>
      </c>
      <c r="C225" s="24">
        <v>234</v>
      </c>
      <c r="D225" s="24"/>
      <c r="E225" s="24">
        <v>3</v>
      </c>
      <c r="F225" s="24">
        <f t="shared" si="30"/>
        <v>237</v>
      </c>
      <c r="G225" s="112" t="str">
        <f t="shared" si="31"/>
        <v>是</v>
      </c>
      <c r="H225" s="103" t="str">
        <f t="shared" si="33"/>
        <v>项</v>
      </c>
      <c r="I225" s="106"/>
      <c r="J225" s="121">
        <v>234</v>
      </c>
      <c r="O225" s="120"/>
    </row>
    <row r="226" s="103" customFormat="1" ht="21.95" customHeight="1" spans="1:15">
      <c r="A226" s="114">
        <v>2013702</v>
      </c>
      <c r="B226" s="23" t="s">
        <v>164</v>
      </c>
      <c r="C226" s="24">
        <v>33</v>
      </c>
      <c r="D226" s="24"/>
      <c r="E226" s="24">
        <v>0</v>
      </c>
      <c r="F226" s="24">
        <f t="shared" si="30"/>
        <v>33</v>
      </c>
      <c r="G226" s="112" t="str">
        <f t="shared" si="31"/>
        <v>是</v>
      </c>
      <c r="H226" s="103" t="str">
        <f t="shared" si="33"/>
        <v>项</v>
      </c>
      <c r="I226" s="106"/>
      <c r="J226" s="121">
        <v>33</v>
      </c>
      <c r="O226" s="120"/>
    </row>
    <row r="227" s="103" customFormat="1" ht="21.95" hidden="1" customHeight="1" spans="1:15">
      <c r="A227" s="114">
        <v>2013703</v>
      </c>
      <c r="B227" s="23" t="s">
        <v>165</v>
      </c>
      <c r="C227" s="24">
        <v>0</v>
      </c>
      <c r="D227" s="24"/>
      <c r="E227" s="24">
        <v>0</v>
      </c>
      <c r="F227" s="24">
        <f t="shared" si="30"/>
        <v>0</v>
      </c>
      <c r="G227" s="112" t="str">
        <f t="shared" si="31"/>
        <v>否</v>
      </c>
      <c r="H227" s="103" t="str">
        <f t="shared" si="33"/>
        <v>项</v>
      </c>
      <c r="I227" s="106"/>
      <c r="J227" s="121">
        <v>0</v>
      </c>
      <c r="O227" s="120"/>
    </row>
    <row r="228" s="103" customFormat="1" ht="21.95" customHeight="1" spans="1:15">
      <c r="A228" s="114">
        <v>2013704</v>
      </c>
      <c r="B228" s="23" t="s">
        <v>287</v>
      </c>
      <c r="C228" s="24">
        <v>57</v>
      </c>
      <c r="D228" s="24"/>
      <c r="E228" s="24">
        <v>0</v>
      </c>
      <c r="F228" s="24">
        <f t="shared" si="30"/>
        <v>57</v>
      </c>
      <c r="G228" s="112" t="str">
        <f t="shared" si="31"/>
        <v>是</v>
      </c>
      <c r="H228" s="103" t="str">
        <f t="shared" si="33"/>
        <v>项</v>
      </c>
      <c r="I228" s="106"/>
      <c r="J228" s="121">
        <v>57</v>
      </c>
      <c r="O228" s="120"/>
    </row>
    <row r="229" s="103" customFormat="1" ht="21.95" hidden="1" customHeight="1" spans="1:15">
      <c r="A229" s="114">
        <v>2013750</v>
      </c>
      <c r="B229" s="23" t="s">
        <v>172</v>
      </c>
      <c r="C229" s="24">
        <v>0</v>
      </c>
      <c r="D229" s="24"/>
      <c r="E229" s="24">
        <v>0</v>
      </c>
      <c r="F229" s="24">
        <f t="shared" si="30"/>
        <v>0</v>
      </c>
      <c r="G229" s="112" t="str">
        <f t="shared" si="31"/>
        <v>否</v>
      </c>
      <c r="H229" s="103" t="str">
        <f t="shared" si="33"/>
        <v>项</v>
      </c>
      <c r="I229" s="106"/>
      <c r="J229" s="121">
        <v>0</v>
      </c>
      <c r="O229" s="120"/>
    </row>
    <row r="230" s="103" customFormat="1" ht="21.95" hidden="1" customHeight="1" spans="1:15">
      <c r="A230" s="114">
        <v>2013799</v>
      </c>
      <c r="B230" s="23" t="s">
        <v>288</v>
      </c>
      <c r="C230" s="24">
        <v>0</v>
      </c>
      <c r="D230" s="24"/>
      <c r="E230" s="24">
        <v>0</v>
      </c>
      <c r="F230" s="24">
        <f t="shared" si="30"/>
        <v>0</v>
      </c>
      <c r="G230" s="112" t="str">
        <f t="shared" si="31"/>
        <v>否</v>
      </c>
      <c r="H230" s="103" t="str">
        <f t="shared" si="33"/>
        <v>项</v>
      </c>
      <c r="I230" s="106"/>
      <c r="J230" s="121">
        <v>0</v>
      </c>
      <c r="O230" s="120"/>
    </row>
    <row r="231" ht="21.95" customHeight="1" spans="1:15">
      <c r="A231" s="114">
        <v>20138</v>
      </c>
      <c r="B231" s="18" t="s">
        <v>289</v>
      </c>
      <c r="C231" s="19">
        <f t="shared" ref="C231:E231" si="38">SUM(C232:C245)</f>
        <v>3018</v>
      </c>
      <c r="D231" s="19">
        <f t="shared" si="38"/>
        <v>0</v>
      </c>
      <c r="E231" s="19">
        <f t="shared" si="38"/>
        <v>-215</v>
      </c>
      <c r="F231" s="19">
        <f t="shared" si="30"/>
        <v>2803</v>
      </c>
      <c r="G231" s="112" t="str">
        <f t="shared" si="31"/>
        <v>是</v>
      </c>
      <c r="H231" s="106" t="str">
        <f t="shared" si="33"/>
        <v>款</v>
      </c>
      <c r="I231" s="113">
        <f>SUM(I232:I245)</f>
        <v>0</v>
      </c>
      <c r="J231" s="121">
        <v>2976</v>
      </c>
      <c r="O231" s="120"/>
    </row>
    <row r="232" s="103" customFormat="1" ht="21.95" customHeight="1" spans="1:15">
      <c r="A232" s="114">
        <v>2013801</v>
      </c>
      <c r="B232" s="23" t="s">
        <v>163</v>
      </c>
      <c r="C232" s="24">
        <v>1627</v>
      </c>
      <c r="D232" s="24"/>
      <c r="E232" s="24">
        <v>-47</v>
      </c>
      <c r="F232" s="24">
        <f t="shared" si="30"/>
        <v>1580</v>
      </c>
      <c r="G232" s="112" t="str">
        <f t="shared" si="31"/>
        <v>是</v>
      </c>
      <c r="H232" s="103" t="str">
        <f t="shared" si="33"/>
        <v>项</v>
      </c>
      <c r="I232" s="106"/>
      <c r="J232" s="121">
        <v>1627</v>
      </c>
      <c r="O232" s="120"/>
    </row>
    <row r="233" s="103" customFormat="1" ht="21.95" hidden="1" customHeight="1" spans="1:15">
      <c r="A233" s="114">
        <v>2013802</v>
      </c>
      <c r="B233" s="23" t="s">
        <v>164</v>
      </c>
      <c r="C233" s="24">
        <v>0</v>
      </c>
      <c r="D233" s="24"/>
      <c r="E233" s="24">
        <v>0</v>
      </c>
      <c r="F233" s="24">
        <f t="shared" si="30"/>
        <v>0</v>
      </c>
      <c r="G233" s="112" t="str">
        <f t="shared" si="31"/>
        <v>否</v>
      </c>
      <c r="H233" s="103" t="str">
        <f t="shared" si="33"/>
        <v>项</v>
      </c>
      <c r="I233" s="106"/>
      <c r="J233" s="121">
        <v>0</v>
      </c>
      <c r="O233" s="120"/>
    </row>
    <row r="234" s="103" customFormat="1" ht="21.95" hidden="1" customHeight="1" spans="1:15">
      <c r="A234" s="114">
        <v>2013803</v>
      </c>
      <c r="B234" s="23" t="s">
        <v>165</v>
      </c>
      <c r="C234" s="24">
        <v>0</v>
      </c>
      <c r="D234" s="24"/>
      <c r="E234" s="24">
        <v>0</v>
      </c>
      <c r="F234" s="24">
        <f t="shared" si="30"/>
        <v>0</v>
      </c>
      <c r="G234" s="112" t="str">
        <f t="shared" si="31"/>
        <v>否</v>
      </c>
      <c r="H234" s="103" t="str">
        <f t="shared" si="33"/>
        <v>项</v>
      </c>
      <c r="I234" s="106"/>
      <c r="J234" s="121">
        <v>0</v>
      </c>
      <c r="O234" s="120"/>
    </row>
    <row r="235" s="103" customFormat="1" ht="21.95" customHeight="1" spans="1:15">
      <c r="A235" s="114">
        <v>2013804</v>
      </c>
      <c r="B235" s="23" t="s">
        <v>290</v>
      </c>
      <c r="C235" s="24">
        <v>15</v>
      </c>
      <c r="D235" s="24"/>
      <c r="E235" s="24">
        <v>0</v>
      </c>
      <c r="F235" s="24">
        <f t="shared" si="30"/>
        <v>15</v>
      </c>
      <c r="G235" s="112" t="str">
        <f t="shared" si="31"/>
        <v>是</v>
      </c>
      <c r="H235" s="103" t="str">
        <f t="shared" si="33"/>
        <v>项</v>
      </c>
      <c r="I235" s="106"/>
      <c r="J235" s="121">
        <v>15</v>
      </c>
      <c r="O235" s="120"/>
    </row>
    <row r="236" s="103" customFormat="1" ht="21.95" customHeight="1" spans="1:15">
      <c r="A236" s="114">
        <v>2013805</v>
      </c>
      <c r="B236" s="23" t="s">
        <v>291</v>
      </c>
      <c r="C236" s="24">
        <v>84</v>
      </c>
      <c r="D236" s="24"/>
      <c r="E236" s="24">
        <v>0</v>
      </c>
      <c r="F236" s="24">
        <f t="shared" si="30"/>
        <v>84</v>
      </c>
      <c r="G236" s="112" t="str">
        <f t="shared" si="31"/>
        <v>是</v>
      </c>
      <c r="H236" s="103" t="str">
        <f t="shared" si="33"/>
        <v>项</v>
      </c>
      <c r="I236" s="106"/>
      <c r="J236" s="121">
        <v>84</v>
      </c>
      <c r="O236" s="120"/>
    </row>
    <row r="237" s="103" customFormat="1" ht="21.95" hidden="1" customHeight="1" spans="1:15">
      <c r="A237" s="114">
        <v>2013808</v>
      </c>
      <c r="B237" s="23" t="s">
        <v>204</v>
      </c>
      <c r="C237" s="24">
        <v>0</v>
      </c>
      <c r="D237" s="24"/>
      <c r="E237" s="24">
        <v>0</v>
      </c>
      <c r="F237" s="24">
        <f t="shared" si="30"/>
        <v>0</v>
      </c>
      <c r="G237" s="112" t="str">
        <f t="shared" si="31"/>
        <v>否</v>
      </c>
      <c r="H237" s="103" t="str">
        <f t="shared" si="33"/>
        <v>项</v>
      </c>
      <c r="I237" s="106"/>
      <c r="J237" s="121">
        <v>0</v>
      </c>
      <c r="O237" s="120"/>
    </row>
    <row r="238" s="103" customFormat="1" ht="21.95" customHeight="1" spans="1:15">
      <c r="A238" s="114">
        <v>2013810</v>
      </c>
      <c r="B238" s="23" t="s">
        <v>292</v>
      </c>
      <c r="C238" s="24">
        <v>317</v>
      </c>
      <c r="D238" s="24"/>
      <c r="E238" s="24">
        <v>-250</v>
      </c>
      <c r="F238" s="24">
        <f t="shared" si="30"/>
        <v>67</v>
      </c>
      <c r="G238" s="112" t="str">
        <f t="shared" si="31"/>
        <v>是</v>
      </c>
      <c r="H238" s="103" t="str">
        <f t="shared" si="33"/>
        <v>项</v>
      </c>
      <c r="I238" s="106"/>
      <c r="J238" s="121">
        <v>317</v>
      </c>
      <c r="O238" s="120"/>
    </row>
    <row r="239" s="103" customFormat="1" ht="21.95" customHeight="1" spans="1:15">
      <c r="A239" s="114">
        <v>2013812</v>
      </c>
      <c r="B239" s="23" t="s">
        <v>293</v>
      </c>
      <c r="C239" s="24">
        <v>15</v>
      </c>
      <c r="D239" s="24"/>
      <c r="E239" s="24">
        <v>0</v>
      </c>
      <c r="F239" s="24">
        <f t="shared" si="30"/>
        <v>15</v>
      </c>
      <c r="G239" s="112" t="str">
        <f t="shared" si="31"/>
        <v>是</v>
      </c>
      <c r="H239" s="103" t="str">
        <f t="shared" si="33"/>
        <v>项</v>
      </c>
      <c r="I239" s="106"/>
      <c r="J239" s="121">
        <v>15</v>
      </c>
      <c r="O239" s="120"/>
    </row>
    <row r="240" s="103" customFormat="1" ht="21.95" customHeight="1" spans="1:15">
      <c r="A240" s="114">
        <v>2013813</v>
      </c>
      <c r="B240" s="23" t="s">
        <v>294</v>
      </c>
      <c r="C240" s="24">
        <v>5</v>
      </c>
      <c r="D240" s="24"/>
      <c r="E240" s="24">
        <v>0</v>
      </c>
      <c r="F240" s="24">
        <f t="shared" si="30"/>
        <v>5</v>
      </c>
      <c r="G240" s="112" t="str">
        <f t="shared" si="31"/>
        <v>是</v>
      </c>
      <c r="H240" s="103" t="str">
        <f t="shared" si="33"/>
        <v>项</v>
      </c>
      <c r="I240" s="106"/>
      <c r="J240" s="121">
        <v>5</v>
      </c>
      <c r="O240" s="120"/>
    </row>
    <row r="241" s="103" customFormat="1" ht="21.95" customHeight="1" spans="1:15">
      <c r="A241" s="114">
        <v>2013814</v>
      </c>
      <c r="B241" s="23" t="s">
        <v>295</v>
      </c>
      <c r="C241" s="24">
        <v>5</v>
      </c>
      <c r="D241" s="24"/>
      <c r="E241" s="24">
        <v>0</v>
      </c>
      <c r="F241" s="24">
        <f t="shared" si="30"/>
        <v>5</v>
      </c>
      <c r="G241" s="112" t="str">
        <f t="shared" si="31"/>
        <v>是</v>
      </c>
      <c r="H241" s="103" t="str">
        <f t="shared" si="33"/>
        <v>项</v>
      </c>
      <c r="I241" s="106"/>
      <c r="J241" s="121">
        <v>5</v>
      </c>
      <c r="O241" s="120"/>
    </row>
    <row r="242" s="103" customFormat="1" ht="21.95" customHeight="1" spans="1:15">
      <c r="A242" s="114">
        <v>2013815</v>
      </c>
      <c r="B242" s="23" t="s">
        <v>296</v>
      </c>
      <c r="C242" s="24">
        <v>15</v>
      </c>
      <c r="D242" s="24"/>
      <c r="E242" s="24">
        <v>0</v>
      </c>
      <c r="F242" s="24">
        <f t="shared" si="30"/>
        <v>15</v>
      </c>
      <c r="G242" s="112" t="str">
        <f t="shared" si="31"/>
        <v>是</v>
      </c>
      <c r="H242" s="103" t="str">
        <f t="shared" si="33"/>
        <v>项</v>
      </c>
      <c r="I242" s="106"/>
      <c r="J242" s="121">
        <v>15</v>
      </c>
      <c r="O242" s="120"/>
    </row>
    <row r="243" s="103" customFormat="1" ht="21.95" customHeight="1" spans="1:15">
      <c r="A243" s="114">
        <v>2013816</v>
      </c>
      <c r="B243" s="23" t="s">
        <v>297</v>
      </c>
      <c r="C243" s="24">
        <v>26</v>
      </c>
      <c r="D243" s="24"/>
      <c r="E243" s="24">
        <v>0</v>
      </c>
      <c r="F243" s="24">
        <f t="shared" si="30"/>
        <v>26</v>
      </c>
      <c r="G243" s="112" t="str">
        <f t="shared" si="31"/>
        <v>是</v>
      </c>
      <c r="H243" s="103" t="str">
        <f t="shared" si="33"/>
        <v>项</v>
      </c>
      <c r="I243" s="106"/>
      <c r="J243" s="121">
        <v>26</v>
      </c>
      <c r="O243" s="120"/>
    </row>
    <row r="244" s="103" customFormat="1" ht="21.95" customHeight="1" spans="1:15">
      <c r="A244" s="114">
        <v>2013850</v>
      </c>
      <c r="B244" s="23" t="s">
        <v>172</v>
      </c>
      <c r="C244" s="24">
        <v>829</v>
      </c>
      <c r="D244" s="24"/>
      <c r="E244" s="24">
        <v>32</v>
      </c>
      <c r="F244" s="24">
        <f t="shared" si="30"/>
        <v>861</v>
      </c>
      <c r="G244" s="112" t="str">
        <f t="shared" si="31"/>
        <v>是</v>
      </c>
      <c r="H244" s="103" t="str">
        <f t="shared" si="33"/>
        <v>项</v>
      </c>
      <c r="I244" s="106"/>
      <c r="J244" s="121">
        <v>829</v>
      </c>
      <c r="O244" s="120"/>
    </row>
    <row r="245" s="103" customFormat="1" ht="21.95" customHeight="1" spans="1:15">
      <c r="A245" s="114">
        <v>2013899</v>
      </c>
      <c r="B245" s="23" t="s">
        <v>298</v>
      </c>
      <c r="C245" s="24">
        <v>80</v>
      </c>
      <c r="D245" s="24"/>
      <c r="E245" s="24">
        <v>50</v>
      </c>
      <c r="F245" s="24">
        <f t="shared" si="30"/>
        <v>130</v>
      </c>
      <c r="G245" s="112" t="str">
        <f t="shared" si="31"/>
        <v>是</v>
      </c>
      <c r="H245" s="103" t="str">
        <f t="shared" si="33"/>
        <v>项</v>
      </c>
      <c r="I245" s="106"/>
      <c r="J245" s="121">
        <v>38</v>
      </c>
      <c r="O245" s="120"/>
    </row>
    <row r="246" ht="21.95" customHeight="1" spans="1:15">
      <c r="A246" s="114">
        <v>20199</v>
      </c>
      <c r="B246" s="18" t="s">
        <v>299</v>
      </c>
      <c r="C246" s="19">
        <f t="shared" ref="C246:E246" si="39">SUM(C247:C248)</f>
        <v>1655</v>
      </c>
      <c r="D246" s="19">
        <f t="shared" si="39"/>
        <v>0</v>
      </c>
      <c r="E246" s="19">
        <f t="shared" si="39"/>
        <v>-1500</v>
      </c>
      <c r="F246" s="19">
        <f t="shared" si="30"/>
        <v>155</v>
      </c>
      <c r="G246" s="112" t="str">
        <f t="shared" si="31"/>
        <v>是</v>
      </c>
      <c r="H246" s="106" t="str">
        <f t="shared" si="33"/>
        <v>款</v>
      </c>
      <c r="I246" s="113">
        <f>SUM(I247:I248)</f>
        <v>0</v>
      </c>
      <c r="J246" s="121">
        <v>1605</v>
      </c>
      <c r="O246" s="120"/>
    </row>
    <row r="247" s="103" customFormat="1" ht="21.95" hidden="1" customHeight="1" spans="1:15">
      <c r="A247" s="114">
        <v>2019901</v>
      </c>
      <c r="B247" s="23" t="s">
        <v>300</v>
      </c>
      <c r="C247" s="24">
        <v>0</v>
      </c>
      <c r="D247" s="24"/>
      <c r="E247" s="24">
        <v>0</v>
      </c>
      <c r="F247" s="24">
        <f t="shared" si="30"/>
        <v>0</v>
      </c>
      <c r="G247" s="112" t="str">
        <f t="shared" si="31"/>
        <v>否</v>
      </c>
      <c r="H247" s="103" t="str">
        <f t="shared" si="33"/>
        <v>项</v>
      </c>
      <c r="I247" s="106"/>
      <c r="J247" s="121">
        <v>0</v>
      </c>
      <c r="O247" s="120"/>
    </row>
    <row r="248" s="103" customFormat="1" ht="21.95" customHeight="1" spans="1:15">
      <c r="A248" s="114">
        <v>2019999</v>
      </c>
      <c r="B248" s="23" t="s">
        <v>301</v>
      </c>
      <c r="C248" s="24">
        <v>1655</v>
      </c>
      <c r="D248" s="24"/>
      <c r="E248" s="24">
        <v>-1500</v>
      </c>
      <c r="F248" s="24">
        <f t="shared" si="30"/>
        <v>155</v>
      </c>
      <c r="G248" s="112" t="str">
        <f t="shared" si="31"/>
        <v>是</v>
      </c>
      <c r="H248" s="103" t="str">
        <f t="shared" si="33"/>
        <v>项</v>
      </c>
      <c r="I248" s="106"/>
      <c r="J248" s="121">
        <v>1605</v>
      </c>
      <c r="O248" s="120"/>
    </row>
    <row r="249" ht="21.95" customHeight="1" spans="1:15">
      <c r="A249" s="111">
        <v>202</v>
      </c>
      <c r="B249" s="18" t="s">
        <v>88</v>
      </c>
      <c r="C249" s="19">
        <f t="shared" ref="C249:E249" si="40">SUM(C250,C251)</f>
        <v>0</v>
      </c>
      <c r="D249" s="19">
        <f t="shared" si="40"/>
        <v>0</v>
      </c>
      <c r="E249" s="19">
        <f t="shared" si="40"/>
        <v>0</v>
      </c>
      <c r="F249" s="19">
        <f t="shared" si="30"/>
        <v>0</v>
      </c>
      <c r="G249" s="112" t="str">
        <f t="shared" si="31"/>
        <v>是</v>
      </c>
      <c r="H249" s="106" t="str">
        <f t="shared" si="33"/>
        <v>类</v>
      </c>
      <c r="I249" s="113">
        <f>SUM(I250,I251)</f>
        <v>0</v>
      </c>
      <c r="J249" s="121">
        <v>0</v>
      </c>
      <c r="O249" s="120"/>
    </row>
    <row r="250" ht="21.95" hidden="1" customHeight="1" spans="1:15">
      <c r="A250" s="114">
        <v>20205</v>
      </c>
      <c r="B250" s="23" t="s">
        <v>302</v>
      </c>
      <c r="C250" s="24">
        <v>0</v>
      </c>
      <c r="D250" s="24">
        <v>0</v>
      </c>
      <c r="E250" s="24">
        <v>0</v>
      </c>
      <c r="F250" s="24">
        <f t="shared" si="30"/>
        <v>0</v>
      </c>
      <c r="G250" s="112" t="str">
        <f t="shared" si="31"/>
        <v>否</v>
      </c>
      <c r="H250" s="106" t="str">
        <f t="shared" si="33"/>
        <v>款</v>
      </c>
      <c r="I250" s="105">
        <v>0</v>
      </c>
      <c r="J250" s="121">
        <v>0</v>
      </c>
      <c r="O250" s="120"/>
    </row>
    <row r="251" ht="21.95" hidden="1" customHeight="1" spans="1:15">
      <c r="A251" s="114">
        <v>20299</v>
      </c>
      <c r="B251" s="23" t="s">
        <v>303</v>
      </c>
      <c r="C251" s="24">
        <v>0</v>
      </c>
      <c r="D251" s="24">
        <v>0</v>
      </c>
      <c r="E251" s="24">
        <v>0</v>
      </c>
      <c r="F251" s="24">
        <f t="shared" si="30"/>
        <v>0</v>
      </c>
      <c r="G251" s="112" t="str">
        <f t="shared" si="31"/>
        <v>否</v>
      </c>
      <c r="H251" s="106" t="str">
        <f t="shared" si="33"/>
        <v>款</v>
      </c>
      <c r="I251" s="105">
        <v>0</v>
      </c>
      <c r="J251" s="121">
        <v>0</v>
      </c>
      <c r="O251" s="120"/>
    </row>
    <row r="252" ht="21.95" customHeight="1" spans="1:15">
      <c r="A252" s="122">
        <v>203</v>
      </c>
      <c r="B252" s="18" t="s">
        <v>90</v>
      </c>
      <c r="C252" s="19">
        <f t="shared" ref="C252:E252" si="41">SUM(C253,C255,C257,C259,C269)</f>
        <v>989</v>
      </c>
      <c r="D252" s="19">
        <f t="shared" si="41"/>
        <v>0</v>
      </c>
      <c r="E252" s="19">
        <f t="shared" si="41"/>
        <v>-300</v>
      </c>
      <c r="F252" s="19">
        <f t="shared" si="30"/>
        <v>689</v>
      </c>
      <c r="G252" s="112" t="str">
        <f t="shared" si="31"/>
        <v>是</v>
      </c>
      <c r="H252" s="106" t="str">
        <f t="shared" si="33"/>
        <v>类</v>
      </c>
      <c r="I252" s="113">
        <f>SUM(I253,I255,I257,I259,I269)</f>
        <v>0</v>
      </c>
      <c r="J252" s="121">
        <v>989</v>
      </c>
      <c r="O252" s="120"/>
    </row>
    <row r="253" ht="21.95" hidden="1" customHeight="1" spans="1:15">
      <c r="A253" s="123">
        <v>20301</v>
      </c>
      <c r="B253" s="18" t="s">
        <v>304</v>
      </c>
      <c r="C253" s="19">
        <f t="shared" ref="C253:E253" si="42">SUM(C254)</f>
        <v>0</v>
      </c>
      <c r="D253" s="19">
        <f t="shared" si="42"/>
        <v>0</v>
      </c>
      <c r="E253" s="19">
        <f t="shared" si="42"/>
        <v>0</v>
      </c>
      <c r="F253" s="19">
        <f t="shared" si="30"/>
        <v>0</v>
      </c>
      <c r="G253" s="112" t="str">
        <f t="shared" si="31"/>
        <v>否</v>
      </c>
      <c r="H253" s="106" t="str">
        <f t="shared" si="33"/>
        <v>款</v>
      </c>
      <c r="I253" s="113">
        <f>SUM(I254)</f>
        <v>0</v>
      </c>
      <c r="J253" s="121">
        <v>0</v>
      </c>
      <c r="O253" s="120"/>
    </row>
    <row r="254" s="103" customFormat="1" ht="21.95" hidden="1" customHeight="1" spans="1:15">
      <c r="A254" s="124">
        <v>2030101</v>
      </c>
      <c r="B254" s="23" t="s">
        <v>305</v>
      </c>
      <c r="C254" s="24">
        <v>0</v>
      </c>
      <c r="D254" s="24"/>
      <c r="E254" s="24">
        <v>0</v>
      </c>
      <c r="F254" s="24">
        <f t="shared" si="30"/>
        <v>0</v>
      </c>
      <c r="G254" s="112" t="str">
        <f t="shared" si="31"/>
        <v>否</v>
      </c>
      <c r="H254" s="103" t="str">
        <f t="shared" si="33"/>
        <v>项</v>
      </c>
      <c r="I254" s="106"/>
      <c r="J254" s="121">
        <v>0</v>
      </c>
      <c r="O254" s="120"/>
    </row>
    <row r="255" ht="21.95" hidden="1" customHeight="1" spans="1:15">
      <c r="A255" s="123">
        <v>20304</v>
      </c>
      <c r="B255" s="18" t="s">
        <v>306</v>
      </c>
      <c r="C255" s="19">
        <f t="shared" ref="C255:E255" si="43">SUM(C256)</f>
        <v>0</v>
      </c>
      <c r="D255" s="19">
        <f t="shared" si="43"/>
        <v>0</v>
      </c>
      <c r="E255" s="19">
        <f t="shared" si="43"/>
        <v>0</v>
      </c>
      <c r="F255" s="19">
        <f t="shared" si="30"/>
        <v>0</v>
      </c>
      <c r="G255" s="112" t="str">
        <f t="shared" si="31"/>
        <v>否</v>
      </c>
      <c r="H255" s="106" t="str">
        <f t="shared" si="33"/>
        <v>款</v>
      </c>
      <c r="I255" s="106">
        <f>SUM(I256)</f>
        <v>0</v>
      </c>
      <c r="J255" s="121">
        <v>0</v>
      </c>
      <c r="O255" s="120"/>
    </row>
    <row r="256" s="103" customFormat="1" ht="21.95" hidden="1" customHeight="1" spans="1:15">
      <c r="A256" s="124">
        <v>2030401</v>
      </c>
      <c r="B256" s="23" t="s">
        <v>307</v>
      </c>
      <c r="C256" s="24">
        <v>0</v>
      </c>
      <c r="D256" s="24"/>
      <c r="E256" s="24">
        <v>0</v>
      </c>
      <c r="F256" s="24">
        <f t="shared" si="30"/>
        <v>0</v>
      </c>
      <c r="G256" s="112" t="str">
        <f t="shared" si="31"/>
        <v>否</v>
      </c>
      <c r="H256" s="103" t="str">
        <f t="shared" si="33"/>
        <v>项</v>
      </c>
      <c r="I256" s="106"/>
      <c r="J256" s="121">
        <v>0</v>
      </c>
      <c r="O256" s="120"/>
    </row>
    <row r="257" ht="21.95" customHeight="1" spans="1:15">
      <c r="A257" s="123">
        <v>20305</v>
      </c>
      <c r="B257" s="18" t="s">
        <v>308</v>
      </c>
      <c r="C257" s="19">
        <f t="shared" ref="C257:E257" si="44">SUM(C258)</f>
        <v>50</v>
      </c>
      <c r="D257" s="19">
        <f t="shared" si="44"/>
        <v>0</v>
      </c>
      <c r="E257" s="19">
        <f t="shared" si="44"/>
        <v>0</v>
      </c>
      <c r="F257" s="19">
        <f t="shared" si="30"/>
        <v>50</v>
      </c>
      <c r="G257" s="112" t="str">
        <f t="shared" si="31"/>
        <v>是</v>
      </c>
      <c r="H257" s="106" t="str">
        <f t="shared" si="33"/>
        <v>款</v>
      </c>
      <c r="I257" s="105">
        <f>SUM(I258)</f>
        <v>0</v>
      </c>
      <c r="J257" s="121">
        <v>50</v>
      </c>
      <c r="O257" s="120"/>
    </row>
    <row r="258" s="103" customFormat="1" ht="21.95" customHeight="1" spans="1:15">
      <c r="A258" s="124">
        <v>2030501</v>
      </c>
      <c r="B258" s="23" t="s">
        <v>309</v>
      </c>
      <c r="C258" s="24">
        <v>50</v>
      </c>
      <c r="D258" s="24"/>
      <c r="E258" s="24">
        <v>0</v>
      </c>
      <c r="F258" s="24">
        <f t="shared" si="30"/>
        <v>50</v>
      </c>
      <c r="G258" s="112" t="str">
        <f t="shared" si="31"/>
        <v>是</v>
      </c>
      <c r="H258" s="103" t="str">
        <f t="shared" si="33"/>
        <v>项</v>
      </c>
      <c r="I258" s="106"/>
      <c r="J258" s="121">
        <v>50</v>
      </c>
      <c r="O258" s="120"/>
    </row>
    <row r="259" ht="21.95" customHeight="1" spans="1:15">
      <c r="A259" s="111">
        <v>20306</v>
      </c>
      <c r="B259" s="18" t="s">
        <v>310</v>
      </c>
      <c r="C259" s="19">
        <f t="shared" ref="C259:E259" si="45">SUM(C260:C268)</f>
        <v>707</v>
      </c>
      <c r="D259" s="19">
        <f t="shared" si="45"/>
        <v>0</v>
      </c>
      <c r="E259" s="19">
        <f t="shared" si="45"/>
        <v>-100</v>
      </c>
      <c r="F259" s="19">
        <f t="shared" si="30"/>
        <v>607</v>
      </c>
      <c r="G259" s="112" t="str">
        <f t="shared" si="31"/>
        <v>是</v>
      </c>
      <c r="H259" s="106" t="str">
        <f t="shared" si="33"/>
        <v>款</v>
      </c>
      <c r="I259" s="105">
        <f>SUM(I260:I268)</f>
        <v>0</v>
      </c>
      <c r="J259" s="121">
        <v>707</v>
      </c>
      <c r="O259" s="120"/>
    </row>
    <row r="260" s="103" customFormat="1" ht="21.95" hidden="1" customHeight="1" spans="1:15">
      <c r="A260" s="114">
        <v>2030601</v>
      </c>
      <c r="B260" s="23" t="s">
        <v>311</v>
      </c>
      <c r="C260" s="24">
        <v>0</v>
      </c>
      <c r="D260" s="24"/>
      <c r="E260" s="24">
        <v>0</v>
      </c>
      <c r="F260" s="24">
        <f t="shared" ref="F260:F323" si="46">C260+D260+E260</f>
        <v>0</v>
      </c>
      <c r="G260" s="112" t="str">
        <f t="shared" ref="G260:G323" si="47">IF(LEN(A260)=3,"是",IF(B260&lt;&gt;"",IF(SUM(C260:C260)&lt;&gt;0,"是","否"),"是"))</f>
        <v>否</v>
      </c>
      <c r="H260" s="103" t="str">
        <f t="shared" si="33"/>
        <v>项</v>
      </c>
      <c r="I260" s="106"/>
      <c r="J260" s="121">
        <v>0</v>
      </c>
      <c r="O260" s="120"/>
    </row>
    <row r="261" s="103" customFormat="1" ht="21.95" hidden="1" customHeight="1" spans="1:15">
      <c r="A261" s="114">
        <v>2030602</v>
      </c>
      <c r="B261" s="23" t="s">
        <v>312</v>
      </c>
      <c r="C261" s="24">
        <v>0</v>
      </c>
      <c r="D261" s="24"/>
      <c r="E261" s="24">
        <v>0</v>
      </c>
      <c r="F261" s="24">
        <f t="shared" si="46"/>
        <v>0</v>
      </c>
      <c r="G261" s="112" t="str">
        <f t="shared" si="47"/>
        <v>否</v>
      </c>
      <c r="H261" s="103" t="str">
        <f t="shared" ref="H261:H324" si="48">IF(LEN(A261)=3,"类",IF(LEN(A261)=5,"款","项"))</f>
        <v>项</v>
      </c>
      <c r="I261" s="113"/>
      <c r="J261" s="121">
        <v>0</v>
      </c>
      <c r="O261" s="120"/>
    </row>
    <row r="262" s="103" customFormat="1" ht="21.95" customHeight="1" spans="1:15">
      <c r="A262" s="114">
        <v>2030603</v>
      </c>
      <c r="B262" s="23" t="s">
        <v>313</v>
      </c>
      <c r="C262" s="24">
        <v>707</v>
      </c>
      <c r="D262" s="24"/>
      <c r="E262" s="24">
        <v>-100</v>
      </c>
      <c r="F262" s="24">
        <f t="shared" si="46"/>
        <v>607</v>
      </c>
      <c r="G262" s="112" t="str">
        <f t="shared" si="47"/>
        <v>是</v>
      </c>
      <c r="H262" s="103" t="str">
        <f t="shared" si="48"/>
        <v>项</v>
      </c>
      <c r="I262" s="106"/>
      <c r="J262" s="121">
        <v>707</v>
      </c>
      <c r="O262" s="120"/>
    </row>
    <row r="263" s="103" customFormat="1" ht="21.95" hidden="1" customHeight="1" spans="1:15">
      <c r="A263" s="114">
        <v>2030604</v>
      </c>
      <c r="B263" s="23" t="s">
        <v>314</v>
      </c>
      <c r="C263" s="24">
        <v>0</v>
      </c>
      <c r="D263" s="24"/>
      <c r="E263" s="24">
        <v>0</v>
      </c>
      <c r="F263" s="24">
        <f t="shared" si="46"/>
        <v>0</v>
      </c>
      <c r="G263" s="112" t="str">
        <f t="shared" si="47"/>
        <v>否</v>
      </c>
      <c r="H263" s="103" t="str">
        <f t="shared" si="48"/>
        <v>项</v>
      </c>
      <c r="I263" s="106"/>
      <c r="J263" s="121">
        <v>0</v>
      </c>
      <c r="O263" s="120"/>
    </row>
    <row r="264" s="103" customFormat="1" ht="21.95" hidden="1" customHeight="1" spans="1:15">
      <c r="A264" s="114">
        <v>2030605</v>
      </c>
      <c r="B264" s="23" t="s">
        <v>315</v>
      </c>
      <c r="C264" s="24">
        <v>0</v>
      </c>
      <c r="D264" s="24"/>
      <c r="E264" s="24">
        <v>0</v>
      </c>
      <c r="F264" s="24">
        <f t="shared" si="46"/>
        <v>0</v>
      </c>
      <c r="G264" s="112" t="str">
        <f t="shared" si="47"/>
        <v>否</v>
      </c>
      <c r="H264" s="103" t="str">
        <f t="shared" si="48"/>
        <v>项</v>
      </c>
      <c r="I264" s="106"/>
      <c r="J264" s="121">
        <v>0</v>
      </c>
      <c r="O264" s="120"/>
    </row>
    <row r="265" s="103" customFormat="1" ht="21.95" hidden="1" customHeight="1" spans="1:15">
      <c r="A265" s="114">
        <v>2030606</v>
      </c>
      <c r="B265" s="23" t="s">
        <v>316</v>
      </c>
      <c r="C265" s="24">
        <v>0</v>
      </c>
      <c r="D265" s="24"/>
      <c r="E265" s="24">
        <v>0</v>
      </c>
      <c r="F265" s="24">
        <f t="shared" si="46"/>
        <v>0</v>
      </c>
      <c r="G265" s="112" t="str">
        <f t="shared" si="47"/>
        <v>否</v>
      </c>
      <c r="H265" s="103" t="str">
        <f t="shared" si="48"/>
        <v>项</v>
      </c>
      <c r="I265" s="106"/>
      <c r="J265" s="121">
        <v>0</v>
      </c>
      <c r="O265" s="120"/>
    </row>
    <row r="266" s="103" customFormat="1" ht="21.95" hidden="1" customHeight="1" spans="1:15">
      <c r="A266" s="114">
        <v>2030607</v>
      </c>
      <c r="B266" s="23" t="s">
        <v>317</v>
      </c>
      <c r="C266" s="24">
        <v>0</v>
      </c>
      <c r="D266" s="24"/>
      <c r="E266" s="24">
        <v>0</v>
      </c>
      <c r="F266" s="24">
        <f t="shared" si="46"/>
        <v>0</v>
      </c>
      <c r="G266" s="112" t="str">
        <f t="shared" si="47"/>
        <v>否</v>
      </c>
      <c r="H266" s="103" t="str">
        <f t="shared" si="48"/>
        <v>项</v>
      </c>
      <c r="I266" s="106"/>
      <c r="J266" s="121">
        <v>0</v>
      </c>
      <c r="O266" s="120"/>
    </row>
    <row r="267" s="103" customFormat="1" ht="21.95" hidden="1" customHeight="1" spans="1:15">
      <c r="A267" s="114">
        <v>2030608</v>
      </c>
      <c r="B267" s="23" t="s">
        <v>318</v>
      </c>
      <c r="C267" s="24">
        <v>0</v>
      </c>
      <c r="D267" s="24"/>
      <c r="E267" s="24">
        <v>0</v>
      </c>
      <c r="F267" s="24">
        <f t="shared" si="46"/>
        <v>0</v>
      </c>
      <c r="G267" s="112" t="str">
        <f t="shared" si="47"/>
        <v>否</v>
      </c>
      <c r="H267" s="103" t="str">
        <f t="shared" si="48"/>
        <v>项</v>
      </c>
      <c r="I267" s="106"/>
      <c r="J267" s="121">
        <v>0</v>
      </c>
      <c r="O267" s="120"/>
    </row>
    <row r="268" s="103" customFormat="1" ht="21.95" hidden="1" customHeight="1" spans="1:15">
      <c r="A268" s="114">
        <v>2030699</v>
      </c>
      <c r="B268" s="23" t="s">
        <v>319</v>
      </c>
      <c r="C268" s="24">
        <v>0</v>
      </c>
      <c r="D268" s="24"/>
      <c r="E268" s="24">
        <v>0</v>
      </c>
      <c r="F268" s="24">
        <f t="shared" si="46"/>
        <v>0</v>
      </c>
      <c r="G268" s="112" t="str">
        <f t="shared" si="47"/>
        <v>否</v>
      </c>
      <c r="H268" s="103" t="str">
        <f t="shared" si="48"/>
        <v>项</v>
      </c>
      <c r="I268" s="106"/>
      <c r="J268" s="121">
        <v>0</v>
      </c>
      <c r="O268" s="120"/>
    </row>
    <row r="269" ht="21.95" customHeight="1" spans="1:15">
      <c r="A269" s="111">
        <v>20399</v>
      </c>
      <c r="B269" s="18" t="s">
        <v>320</v>
      </c>
      <c r="C269" s="19">
        <f t="shared" ref="C269:E269" si="49">SUM(C270)</f>
        <v>232</v>
      </c>
      <c r="D269" s="19">
        <f t="shared" si="49"/>
        <v>0</v>
      </c>
      <c r="E269" s="19">
        <f t="shared" si="49"/>
        <v>-200</v>
      </c>
      <c r="F269" s="19">
        <f t="shared" si="46"/>
        <v>32</v>
      </c>
      <c r="G269" s="112" t="str">
        <f t="shared" si="47"/>
        <v>是</v>
      </c>
      <c r="H269" s="106" t="str">
        <f t="shared" si="48"/>
        <v>款</v>
      </c>
      <c r="I269" s="106">
        <f>SUM(I270)</f>
        <v>0</v>
      </c>
      <c r="J269" s="121">
        <v>232</v>
      </c>
      <c r="O269" s="120"/>
    </row>
    <row r="270" s="103" customFormat="1" ht="21.95" customHeight="1" spans="1:15">
      <c r="A270" s="114">
        <v>2039999</v>
      </c>
      <c r="B270" s="23" t="s">
        <v>321</v>
      </c>
      <c r="C270" s="24">
        <v>232</v>
      </c>
      <c r="D270" s="24"/>
      <c r="E270" s="24">
        <v>-200</v>
      </c>
      <c r="F270" s="24">
        <f t="shared" si="46"/>
        <v>32</v>
      </c>
      <c r="G270" s="112" t="str">
        <f t="shared" si="47"/>
        <v>是</v>
      </c>
      <c r="H270" s="103" t="str">
        <f t="shared" si="48"/>
        <v>项</v>
      </c>
      <c r="I270" s="106"/>
      <c r="J270" s="121">
        <v>232</v>
      </c>
      <c r="O270" s="120"/>
    </row>
    <row r="271" ht="21.95" customHeight="1" spans="1:15">
      <c r="A271" s="111">
        <v>204</v>
      </c>
      <c r="B271" s="18" t="s">
        <v>92</v>
      </c>
      <c r="C271" s="19">
        <f t="shared" ref="C271:E271" si="50">SUM(C272,C275,C286,C293,C301,C310,C326,C336,C346,C354,C360)</f>
        <v>19309</v>
      </c>
      <c r="D271" s="19">
        <f t="shared" si="50"/>
        <v>0</v>
      </c>
      <c r="E271" s="19">
        <f t="shared" si="50"/>
        <v>11976</v>
      </c>
      <c r="F271" s="19">
        <f t="shared" si="46"/>
        <v>31285</v>
      </c>
      <c r="G271" s="112" t="str">
        <f t="shared" si="47"/>
        <v>是</v>
      </c>
      <c r="H271" s="106" t="str">
        <f t="shared" si="48"/>
        <v>类</v>
      </c>
      <c r="I271" s="113">
        <f>SUM(I272,I275,I286,I293,I301,I310,I326,I336,I346,I354,I360)</f>
        <v>0</v>
      </c>
      <c r="J271" s="121">
        <v>19265</v>
      </c>
      <c r="O271" s="120"/>
    </row>
    <row r="272" ht="21.95" customHeight="1" spans="1:15">
      <c r="A272" s="111">
        <v>20401</v>
      </c>
      <c r="B272" s="18" t="s">
        <v>322</v>
      </c>
      <c r="C272" s="19">
        <f t="shared" ref="C272:E272" si="51">SUM(C273:C274)</f>
        <v>185</v>
      </c>
      <c r="D272" s="19">
        <f t="shared" si="51"/>
        <v>0</v>
      </c>
      <c r="E272" s="19">
        <f t="shared" si="51"/>
        <v>0</v>
      </c>
      <c r="F272" s="19">
        <f t="shared" si="46"/>
        <v>185</v>
      </c>
      <c r="G272" s="112" t="str">
        <f t="shared" si="47"/>
        <v>是</v>
      </c>
      <c r="H272" s="106" t="str">
        <f t="shared" si="48"/>
        <v>款</v>
      </c>
      <c r="I272" s="106">
        <f>SUM(I273:I274)</f>
        <v>0</v>
      </c>
      <c r="J272" s="121">
        <v>185</v>
      </c>
      <c r="O272" s="120"/>
    </row>
    <row r="273" s="103" customFormat="1" ht="21.95" customHeight="1" spans="1:15">
      <c r="A273" s="114">
        <v>2040101</v>
      </c>
      <c r="B273" s="23" t="s">
        <v>323</v>
      </c>
      <c r="C273" s="24">
        <v>185</v>
      </c>
      <c r="D273" s="24"/>
      <c r="E273" s="24">
        <v>0</v>
      </c>
      <c r="F273" s="24">
        <f t="shared" si="46"/>
        <v>185</v>
      </c>
      <c r="G273" s="112" t="str">
        <f t="shared" si="47"/>
        <v>是</v>
      </c>
      <c r="H273" s="103" t="str">
        <f t="shared" si="48"/>
        <v>项</v>
      </c>
      <c r="I273" s="113"/>
      <c r="J273" s="121">
        <v>185</v>
      </c>
      <c r="O273" s="120"/>
    </row>
    <row r="274" s="103" customFormat="1" ht="21.95" hidden="1" customHeight="1" spans="1:15">
      <c r="A274" s="114">
        <v>2040199</v>
      </c>
      <c r="B274" s="23" t="s">
        <v>324</v>
      </c>
      <c r="C274" s="24">
        <v>0</v>
      </c>
      <c r="D274" s="24"/>
      <c r="E274" s="24">
        <v>0</v>
      </c>
      <c r="F274" s="24">
        <f t="shared" si="46"/>
        <v>0</v>
      </c>
      <c r="G274" s="112" t="str">
        <f t="shared" si="47"/>
        <v>否</v>
      </c>
      <c r="H274" s="103" t="str">
        <f t="shared" si="48"/>
        <v>项</v>
      </c>
      <c r="I274" s="113"/>
      <c r="J274" s="121">
        <v>0</v>
      </c>
      <c r="O274" s="120"/>
    </row>
    <row r="275" ht="21.95" customHeight="1" spans="1:15">
      <c r="A275" s="111">
        <v>20402</v>
      </c>
      <c r="B275" s="18" t="s">
        <v>325</v>
      </c>
      <c r="C275" s="19">
        <f t="shared" ref="C275:E275" si="52">SUM(C276:C285)</f>
        <v>16568</v>
      </c>
      <c r="D275" s="19">
        <f t="shared" si="52"/>
        <v>0</v>
      </c>
      <c r="E275" s="19">
        <f t="shared" si="52"/>
        <v>11713</v>
      </c>
      <c r="F275" s="19">
        <f t="shared" si="46"/>
        <v>28281</v>
      </c>
      <c r="G275" s="112" t="str">
        <f t="shared" si="47"/>
        <v>是</v>
      </c>
      <c r="H275" s="106" t="str">
        <f t="shared" si="48"/>
        <v>款</v>
      </c>
      <c r="I275" s="106">
        <f>SUM(I276:I285)</f>
        <v>0</v>
      </c>
      <c r="J275" s="121">
        <v>16568</v>
      </c>
      <c r="O275" s="120"/>
    </row>
    <row r="276" s="103" customFormat="1" ht="21.95" customHeight="1" spans="1:15">
      <c r="A276" s="114">
        <v>2040201</v>
      </c>
      <c r="B276" s="23" t="s">
        <v>163</v>
      </c>
      <c r="C276" s="24">
        <v>9221</v>
      </c>
      <c r="D276" s="24"/>
      <c r="E276" s="24">
        <v>150</v>
      </c>
      <c r="F276" s="24">
        <f t="shared" si="46"/>
        <v>9371</v>
      </c>
      <c r="G276" s="112" t="str">
        <f t="shared" si="47"/>
        <v>是</v>
      </c>
      <c r="H276" s="103" t="str">
        <f t="shared" si="48"/>
        <v>项</v>
      </c>
      <c r="I276" s="106"/>
      <c r="J276" s="121">
        <v>9221</v>
      </c>
      <c r="O276" s="120"/>
    </row>
    <row r="277" s="103" customFormat="1" ht="21.95" customHeight="1" spans="1:15">
      <c r="A277" s="114">
        <v>2040202</v>
      </c>
      <c r="B277" s="23" t="s">
        <v>164</v>
      </c>
      <c r="C277" s="24">
        <v>3328</v>
      </c>
      <c r="D277" s="24"/>
      <c r="E277" s="24">
        <v>0</v>
      </c>
      <c r="F277" s="24">
        <f t="shared" si="46"/>
        <v>3328</v>
      </c>
      <c r="G277" s="112" t="str">
        <f t="shared" si="47"/>
        <v>是</v>
      </c>
      <c r="H277" s="103" t="str">
        <f t="shared" si="48"/>
        <v>项</v>
      </c>
      <c r="I277" s="113"/>
      <c r="J277" s="121">
        <v>3328</v>
      </c>
      <c r="O277" s="120"/>
    </row>
    <row r="278" s="103" customFormat="1" ht="21.95" hidden="1" customHeight="1" spans="1:15">
      <c r="A278" s="114">
        <v>2040203</v>
      </c>
      <c r="B278" s="23" t="s">
        <v>165</v>
      </c>
      <c r="C278" s="24">
        <v>0</v>
      </c>
      <c r="D278" s="24"/>
      <c r="E278" s="24">
        <v>0</v>
      </c>
      <c r="F278" s="24">
        <f t="shared" si="46"/>
        <v>0</v>
      </c>
      <c r="G278" s="112" t="str">
        <f t="shared" si="47"/>
        <v>否</v>
      </c>
      <c r="H278" s="103" t="str">
        <f t="shared" si="48"/>
        <v>项</v>
      </c>
      <c r="I278" s="106"/>
      <c r="J278" s="121">
        <v>0</v>
      </c>
      <c r="O278" s="120"/>
    </row>
    <row r="279" s="103" customFormat="1" ht="21.95" customHeight="1" spans="1:15">
      <c r="A279" s="114">
        <v>2040219</v>
      </c>
      <c r="B279" s="23" t="s">
        <v>204</v>
      </c>
      <c r="C279" s="24">
        <v>649</v>
      </c>
      <c r="D279" s="24"/>
      <c r="E279" s="24">
        <v>0</v>
      </c>
      <c r="F279" s="24">
        <f t="shared" si="46"/>
        <v>649</v>
      </c>
      <c r="G279" s="112" t="str">
        <f t="shared" si="47"/>
        <v>是</v>
      </c>
      <c r="H279" s="103" t="str">
        <f t="shared" si="48"/>
        <v>项</v>
      </c>
      <c r="I279" s="106"/>
      <c r="J279" s="121">
        <v>649</v>
      </c>
      <c r="O279" s="120"/>
    </row>
    <row r="280" s="103" customFormat="1" ht="21.95" customHeight="1" spans="1:15">
      <c r="A280" s="114">
        <v>2040220</v>
      </c>
      <c r="B280" s="23" t="s">
        <v>326</v>
      </c>
      <c r="C280" s="24">
        <v>300</v>
      </c>
      <c r="D280" s="24"/>
      <c r="E280" s="24">
        <v>0</v>
      </c>
      <c r="F280" s="24">
        <f t="shared" si="46"/>
        <v>300</v>
      </c>
      <c r="G280" s="112" t="str">
        <f t="shared" si="47"/>
        <v>是</v>
      </c>
      <c r="H280" s="103" t="str">
        <f t="shared" si="48"/>
        <v>项</v>
      </c>
      <c r="I280" s="106"/>
      <c r="J280" s="121">
        <v>300</v>
      </c>
      <c r="O280" s="120"/>
    </row>
    <row r="281" s="103" customFormat="1" ht="21.95" hidden="1" customHeight="1" spans="1:15">
      <c r="A281" s="114">
        <v>2040221</v>
      </c>
      <c r="B281" s="23" t="s">
        <v>327</v>
      </c>
      <c r="C281" s="24">
        <v>0</v>
      </c>
      <c r="D281" s="24"/>
      <c r="E281" s="24">
        <v>0</v>
      </c>
      <c r="F281" s="24">
        <f t="shared" si="46"/>
        <v>0</v>
      </c>
      <c r="G281" s="112" t="str">
        <f t="shared" si="47"/>
        <v>否</v>
      </c>
      <c r="H281" s="103" t="str">
        <f t="shared" si="48"/>
        <v>项</v>
      </c>
      <c r="I281" s="106"/>
      <c r="J281" s="121">
        <v>0</v>
      </c>
      <c r="O281" s="120"/>
    </row>
    <row r="282" s="103" customFormat="1" ht="21.95" hidden="1" customHeight="1" spans="1:15">
      <c r="A282" s="114">
        <v>2040222</v>
      </c>
      <c r="B282" s="23" t="s">
        <v>328</v>
      </c>
      <c r="C282" s="24">
        <v>0</v>
      </c>
      <c r="D282" s="24"/>
      <c r="E282" s="24">
        <v>0</v>
      </c>
      <c r="F282" s="24">
        <f t="shared" si="46"/>
        <v>0</v>
      </c>
      <c r="G282" s="112" t="str">
        <f t="shared" si="47"/>
        <v>否</v>
      </c>
      <c r="H282" s="103" t="str">
        <f t="shared" si="48"/>
        <v>项</v>
      </c>
      <c r="I282" s="106"/>
      <c r="J282" s="121">
        <v>0</v>
      </c>
      <c r="O282" s="120"/>
    </row>
    <row r="283" s="103" customFormat="1" ht="21.95" hidden="1" customHeight="1" spans="1:15">
      <c r="A283" s="114">
        <v>2040223</v>
      </c>
      <c r="B283" s="23" t="s">
        <v>329</v>
      </c>
      <c r="C283" s="24">
        <v>0</v>
      </c>
      <c r="D283" s="24"/>
      <c r="E283" s="24">
        <v>0</v>
      </c>
      <c r="F283" s="24">
        <f t="shared" si="46"/>
        <v>0</v>
      </c>
      <c r="G283" s="112" t="str">
        <f t="shared" si="47"/>
        <v>否</v>
      </c>
      <c r="H283" s="103" t="str">
        <f t="shared" si="48"/>
        <v>项</v>
      </c>
      <c r="I283" s="106"/>
      <c r="J283" s="121">
        <v>0</v>
      </c>
      <c r="O283" s="120"/>
    </row>
    <row r="284" s="103" customFormat="1" ht="21.95" hidden="1" customHeight="1" spans="1:15">
      <c r="A284" s="114">
        <v>2040250</v>
      </c>
      <c r="B284" s="23" t="s">
        <v>172</v>
      </c>
      <c r="C284" s="24">
        <v>0</v>
      </c>
      <c r="D284" s="24"/>
      <c r="E284" s="24">
        <v>0</v>
      </c>
      <c r="F284" s="24">
        <f t="shared" si="46"/>
        <v>0</v>
      </c>
      <c r="G284" s="112" t="str">
        <f t="shared" si="47"/>
        <v>否</v>
      </c>
      <c r="H284" s="103" t="str">
        <f t="shared" si="48"/>
        <v>项</v>
      </c>
      <c r="I284" s="106"/>
      <c r="J284" s="121">
        <v>0</v>
      </c>
      <c r="O284" s="120"/>
    </row>
    <row r="285" s="103" customFormat="1" ht="21.95" customHeight="1" spans="1:15">
      <c r="A285" s="114">
        <v>2040299</v>
      </c>
      <c r="B285" s="23" t="s">
        <v>330</v>
      </c>
      <c r="C285" s="24">
        <v>3070</v>
      </c>
      <c r="D285" s="24"/>
      <c r="E285" s="24">
        <v>11563</v>
      </c>
      <c r="F285" s="24">
        <f t="shared" si="46"/>
        <v>14633</v>
      </c>
      <c r="G285" s="112" t="str">
        <f t="shared" si="47"/>
        <v>是</v>
      </c>
      <c r="H285" s="103" t="str">
        <f t="shared" si="48"/>
        <v>项</v>
      </c>
      <c r="I285" s="106"/>
      <c r="J285" s="121">
        <v>3070</v>
      </c>
      <c r="O285" s="120"/>
    </row>
    <row r="286" ht="21.95" hidden="1" customHeight="1" spans="1:15">
      <c r="A286" s="111">
        <v>20403</v>
      </c>
      <c r="B286" s="18" t="s">
        <v>331</v>
      </c>
      <c r="C286" s="19">
        <f t="shared" ref="C286:E286" si="53">SUM(C287:C292)</f>
        <v>0</v>
      </c>
      <c r="D286" s="19">
        <f t="shared" si="53"/>
        <v>0</v>
      </c>
      <c r="E286" s="19">
        <f t="shared" si="53"/>
        <v>0</v>
      </c>
      <c r="F286" s="19">
        <f t="shared" si="46"/>
        <v>0</v>
      </c>
      <c r="G286" s="112" t="str">
        <f t="shared" si="47"/>
        <v>否</v>
      </c>
      <c r="H286" s="106" t="str">
        <f t="shared" si="48"/>
        <v>款</v>
      </c>
      <c r="I286" s="106">
        <f>SUM(I287:I292)</f>
        <v>0</v>
      </c>
      <c r="J286" s="121">
        <v>0</v>
      </c>
      <c r="O286" s="120"/>
    </row>
    <row r="287" s="103" customFormat="1" ht="21.95" hidden="1" customHeight="1" spans="1:15">
      <c r="A287" s="114">
        <v>2040301</v>
      </c>
      <c r="B287" s="23" t="s">
        <v>163</v>
      </c>
      <c r="C287" s="24">
        <v>0</v>
      </c>
      <c r="D287" s="24"/>
      <c r="E287" s="24">
        <v>0</v>
      </c>
      <c r="F287" s="24">
        <f t="shared" si="46"/>
        <v>0</v>
      </c>
      <c r="G287" s="112" t="str">
        <f t="shared" si="47"/>
        <v>否</v>
      </c>
      <c r="H287" s="103" t="str">
        <f t="shared" si="48"/>
        <v>项</v>
      </c>
      <c r="I287" s="106"/>
      <c r="J287" s="121">
        <v>0</v>
      </c>
      <c r="O287" s="120"/>
    </row>
    <row r="288" s="103" customFormat="1" ht="21.95" hidden="1" customHeight="1" spans="1:15">
      <c r="A288" s="114">
        <v>2040302</v>
      </c>
      <c r="B288" s="23" t="s">
        <v>164</v>
      </c>
      <c r="C288" s="24">
        <v>0</v>
      </c>
      <c r="D288" s="24"/>
      <c r="E288" s="24">
        <v>0</v>
      </c>
      <c r="F288" s="24">
        <f t="shared" si="46"/>
        <v>0</v>
      </c>
      <c r="G288" s="112" t="str">
        <f t="shared" si="47"/>
        <v>否</v>
      </c>
      <c r="H288" s="103" t="str">
        <f t="shared" si="48"/>
        <v>项</v>
      </c>
      <c r="I288" s="113"/>
      <c r="J288" s="121">
        <v>0</v>
      </c>
      <c r="O288" s="120"/>
    </row>
    <row r="289" s="103" customFormat="1" ht="21.95" hidden="1" customHeight="1" spans="1:15">
      <c r="A289" s="114">
        <v>2040303</v>
      </c>
      <c r="B289" s="23" t="s">
        <v>165</v>
      </c>
      <c r="C289" s="24">
        <v>0</v>
      </c>
      <c r="D289" s="24"/>
      <c r="E289" s="24">
        <v>0</v>
      </c>
      <c r="F289" s="24">
        <f t="shared" si="46"/>
        <v>0</v>
      </c>
      <c r="G289" s="112" t="str">
        <f t="shared" si="47"/>
        <v>否</v>
      </c>
      <c r="H289" s="103" t="str">
        <f t="shared" si="48"/>
        <v>项</v>
      </c>
      <c r="I289" s="106"/>
      <c r="J289" s="121">
        <v>0</v>
      </c>
      <c r="O289" s="120"/>
    </row>
    <row r="290" s="103" customFormat="1" ht="21.95" hidden="1" customHeight="1" spans="1:15">
      <c r="A290" s="114">
        <v>2040304</v>
      </c>
      <c r="B290" s="23" t="s">
        <v>332</v>
      </c>
      <c r="C290" s="24">
        <v>0</v>
      </c>
      <c r="D290" s="24"/>
      <c r="E290" s="24">
        <v>0</v>
      </c>
      <c r="F290" s="24">
        <f t="shared" si="46"/>
        <v>0</v>
      </c>
      <c r="G290" s="112" t="str">
        <f t="shared" si="47"/>
        <v>否</v>
      </c>
      <c r="H290" s="103" t="str">
        <f t="shared" si="48"/>
        <v>项</v>
      </c>
      <c r="I290" s="106"/>
      <c r="J290" s="121">
        <v>0</v>
      </c>
      <c r="O290" s="120"/>
    </row>
    <row r="291" s="103" customFormat="1" ht="21.95" hidden="1" customHeight="1" spans="1:15">
      <c r="A291" s="114">
        <v>2040350</v>
      </c>
      <c r="B291" s="23" t="s">
        <v>172</v>
      </c>
      <c r="C291" s="24">
        <v>0</v>
      </c>
      <c r="D291" s="24"/>
      <c r="E291" s="24">
        <v>0</v>
      </c>
      <c r="F291" s="24">
        <f t="shared" si="46"/>
        <v>0</v>
      </c>
      <c r="G291" s="112" t="str">
        <f t="shared" si="47"/>
        <v>否</v>
      </c>
      <c r="H291" s="103" t="str">
        <f t="shared" si="48"/>
        <v>项</v>
      </c>
      <c r="I291" s="106"/>
      <c r="J291" s="121">
        <v>0</v>
      </c>
      <c r="O291" s="120"/>
    </row>
    <row r="292" s="103" customFormat="1" ht="21.95" hidden="1" customHeight="1" spans="1:15">
      <c r="A292" s="114">
        <v>2040399</v>
      </c>
      <c r="B292" s="23" t="s">
        <v>333</v>
      </c>
      <c r="C292" s="24">
        <v>0</v>
      </c>
      <c r="D292" s="24"/>
      <c r="E292" s="24">
        <v>0</v>
      </c>
      <c r="F292" s="24">
        <f t="shared" si="46"/>
        <v>0</v>
      </c>
      <c r="G292" s="112" t="str">
        <f t="shared" si="47"/>
        <v>否</v>
      </c>
      <c r="H292" s="103" t="str">
        <f t="shared" si="48"/>
        <v>项</v>
      </c>
      <c r="I292" s="106"/>
      <c r="J292" s="121">
        <v>0</v>
      </c>
      <c r="O292" s="120"/>
    </row>
    <row r="293" ht="21.95" hidden="1" customHeight="1" spans="1:15">
      <c r="A293" s="111">
        <v>20404</v>
      </c>
      <c r="B293" s="18" t="s">
        <v>334</v>
      </c>
      <c r="C293" s="19">
        <f t="shared" ref="C293:E293" si="54">SUM(C294:C300)</f>
        <v>0</v>
      </c>
      <c r="D293" s="19">
        <f t="shared" si="54"/>
        <v>0</v>
      </c>
      <c r="E293" s="19">
        <f t="shared" si="54"/>
        <v>100</v>
      </c>
      <c r="F293" s="19">
        <f t="shared" si="46"/>
        <v>100</v>
      </c>
      <c r="G293" s="112" t="str">
        <f t="shared" si="47"/>
        <v>否</v>
      </c>
      <c r="H293" s="106" t="str">
        <f t="shared" si="48"/>
        <v>款</v>
      </c>
      <c r="I293" s="106">
        <f>SUM(I294:I300)</f>
        <v>0</v>
      </c>
      <c r="J293" s="121">
        <v>0</v>
      </c>
      <c r="O293" s="120"/>
    </row>
    <row r="294" s="103" customFormat="1" ht="21.95" hidden="1" customHeight="1" spans="1:15">
      <c r="A294" s="114">
        <v>2040401</v>
      </c>
      <c r="B294" s="23" t="s">
        <v>163</v>
      </c>
      <c r="C294" s="24">
        <v>0</v>
      </c>
      <c r="D294" s="24"/>
      <c r="E294" s="24">
        <v>0</v>
      </c>
      <c r="F294" s="24">
        <f t="shared" si="46"/>
        <v>0</v>
      </c>
      <c r="G294" s="112" t="str">
        <f t="shared" si="47"/>
        <v>否</v>
      </c>
      <c r="H294" s="103" t="str">
        <f t="shared" si="48"/>
        <v>项</v>
      </c>
      <c r="I294" s="106"/>
      <c r="J294" s="121">
        <v>0</v>
      </c>
      <c r="O294" s="120"/>
    </row>
    <row r="295" s="103" customFormat="1" ht="21.95" hidden="1" customHeight="1" spans="1:15">
      <c r="A295" s="114">
        <v>2040402</v>
      </c>
      <c r="B295" s="23" t="s">
        <v>164</v>
      </c>
      <c r="C295" s="24">
        <v>0</v>
      </c>
      <c r="D295" s="24"/>
      <c r="E295" s="24">
        <v>0</v>
      </c>
      <c r="F295" s="24">
        <f t="shared" si="46"/>
        <v>0</v>
      </c>
      <c r="G295" s="112" t="str">
        <f t="shared" si="47"/>
        <v>否</v>
      </c>
      <c r="H295" s="103" t="str">
        <f t="shared" si="48"/>
        <v>项</v>
      </c>
      <c r="I295" s="113"/>
      <c r="J295" s="121">
        <v>0</v>
      </c>
      <c r="O295" s="120"/>
    </row>
    <row r="296" s="103" customFormat="1" ht="21.95" hidden="1" customHeight="1" spans="1:15">
      <c r="A296" s="114">
        <v>2040403</v>
      </c>
      <c r="B296" s="23" t="s">
        <v>165</v>
      </c>
      <c r="C296" s="24">
        <v>0</v>
      </c>
      <c r="D296" s="24"/>
      <c r="E296" s="24">
        <v>0</v>
      </c>
      <c r="F296" s="24">
        <f t="shared" si="46"/>
        <v>0</v>
      </c>
      <c r="G296" s="112" t="str">
        <f t="shared" si="47"/>
        <v>否</v>
      </c>
      <c r="H296" s="103" t="str">
        <f t="shared" si="48"/>
        <v>项</v>
      </c>
      <c r="I296" s="106"/>
      <c r="J296" s="121">
        <v>0</v>
      </c>
      <c r="O296" s="120"/>
    </row>
    <row r="297" s="103" customFormat="1" ht="21.95" hidden="1" customHeight="1" spans="1:15">
      <c r="A297" s="114">
        <v>2040409</v>
      </c>
      <c r="B297" s="23" t="s">
        <v>335</v>
      </c>
      <c r="C297" s="24">
        <v>0</v>
      </c>
      <c r="D297" s="24"/>
      <c r="E297" s="24">
        <v>0</v>
      </c>
      <c r="F297" s="24">
        <f t="shared" si="46"/>
        <v>0</v>
      </c>
      <c r="G297" s="112" t="str">
        <f t="shared" si="47"/>
        <v>否</v>
      </c>
      <c r="H297" s="103" t="str">
        <f t="shared" si="48"/>
        <v>项</v>
      </c>
      <c r="I297" s="106"/>
      <c r="J297" s="121">
        <v>0</v>
      </c>
      <c r="O297" s="120"/>
    </row>
    <row r="298" s="103" customFormat="1" ht="21.95" hidden="1" customHeight="1" spans="1:15">
      <c r="A298" s="114">
        <v>2040410</v>
      </c>
      <c r="B298" s="23" t="s">
        <v>336</v>
      </c>
      <c r="C298" s="24">
        <v>0</v>
      </c>
      <c r="D298" s="24"/>
      <c r="E298" s="24">
        <v>0</v>
      </c>
      <c r="F298" s="24">
        <f t="shared" si="46"/>
        <v>0</v>
      </c>
      <c r="G298" s="112" t="str">
        <f t="shared" si="47"/>
        <v>否</v>
      </c>
      <c r="H298" s="103" t="str">
        <f t="shared" si="48"/>
        <v>项</v>
      </c>
      <c r="I298" s="106"/>
      <c r="J298" s="121">
        <v>0</v>
      </c>
      <c r="O298" s="120"/>
    </row>
    <row r="299" s="103" customFormat="1" ht="21.95" hidden="1" customHeight="1" spans="1:15">
      <c r="A299" s="114">
        <v>2040450</v>
      </c>
      <c r="B299" s="23" t="s">
        <v>172</v>
      </c>
      <c r="C299" s="24">
        <v>0</v>
      </c>
      <c r="D299" s="24"/>
      <c r="E299" s="24">
        <v>0</v>
      </c>
      <c r="F299" s="24">
        <f t="shared" si="46"/>
        <v>0</v>
      </c>
      <c r="G299" s="112" t="str">
        <f t="shared" si="47"/>
        <v>否</v>
      </c>
      <c r="H299" s="103" t="str">
        <f t="shared" si="48"/>
        <v>项</v>
      </c>
      <c r="I299" s="106"/>
      <c r="J299" s="121">
        <v>0</v>
      </c>
      <c r="O299" s="120"/>
    </row>
    <row r="300" s="103" customFormat="1" ht="21.95" hidden="1" customHeight="1" spans="1:15">
      <c r="A300" s="114">
        <v>2040499</v>
      </c>
      <c r="B300" s="23" t="s">
        <v>337</v>
      </c>
      <c r="C300" s="24">
        <v>0</v>
      </c>
      <c r="D300" s="24"/>
      <c r="E300" s="24">
        <v>100</v>
      </c>
      <c r="F300" s="24">
        <f t="shared" si="46"/>
        <v>100</v>
      </c>
      <c r="G300" s="112" t="str">
        <f t="shared" si="47"/>
        <v>否</v>
      </c>
      <c r="H300" s="103" t="str">
        <f t="shared" si="48"/>
        <v>项</v>
      </c>
      <c r="I300" s="106"/>
      <c r="J300" s="121">
        <v>0</v>
      </c>
      <c r="O300" s="120"/>
    </row>
    <row r="301" ht="21.95" hidden="1" customHeight="1" spans="1:15">
      <c r="A301" s="111">
        <v>20405</v>
      </c>
      <c r="B301" s="18" t="s">
        <v>338</v>
      </c>
      <c r="C301" s="19">
        <f t="shared" ref="C301:E301" si="55">SUM(C302:C309)</f>
        <v>0</v>
      </c>
      <c r="D301" s="19">
        <f t="shared" si="55"/>
        <v>0</v>
      </c>
      <c r="E301" s="19">
        <f t="shared" si="55"/>
        <v>0</v>
      </c>
      <c r="F301" s="19">
        <f t="shared" si="46"/>
        <v>0</v>
      </c>
      <c r="G301" s="112" t="str">
        <f t="shared" si="47"/>
        <v>否</v>
      </c>
      <c r="H301" s="106" t="str">
        <f t="shared" si="48"/>
        <v>款</v>
      </c>
      <c r="I301" s="106">
        <f>SUM(I302:I309)</f>
        <v>0</v>
      </c>
      <c r="J301" s="121">
        <v>0</v>
      </c>
      <c r="O301" s="120"/>
    </row>
    <row r="302" s="103" customFormat="1" ht="21.95" hidden="1" customHeight="1" spans="1:15">
      <c r="A302" s="114">
        <v>2040501</v>
      </c>
      <c r="B302" s="23" t="s">
        <v>163</v>
      </c>
      <c r="C302" s="24">
        <v>0</v>
      </c>
      <c r="D302" s="24"/>
      <c r="E302" s="24">
        <v>0</v>
      </c>
      <c r="F302" s="24">
        <f t="shared" si="46"/>
        <v>0</v>
      </c>
      <c r="G302" s="112" t="str">
        <f t="shared" si="47"/>
        <v>否</v>
      </c>
      <c r="H302" s="103" t="str">
        <f t="shared" si="48"/>
        <v>项</v>
      </c>
      <c r="I302" s="106"/>
      <c r="J302" s="121">
        <v>0</v>
      </c>
      <c r="O302" s="120"/>
    </row>
    <row r="303" s="103" customFormat="1" ht="21.95" hidden="1" customHeight="1" spans="1:15">
      <c r="A303" s="114">
        <v>2040502</v>
      </c>
      <c r="B303" s="23" t="s">
        <v>164</v>
      </c>
      <c r="C303" s="24">
        <v>0</v>
      </c>
      <c r="D303" s="24"/>
      <c r="E303" s="24">
        <v>0</v>
      </c>
      <c r="F303" s="24">
        <f t="shared" si="46"/>
        <v>0</v>
      </c>
      <c r="G303" s="112" t="str">
        <f t="shared" si="47"/>
        <v>否</v>
      </c>
      <c r="H303" s="103" t="str">
        <f t="shared" si="48"/>
        <v>项</v>
      </c>
      <c r="I303" s="113"/>
      <c r="J303" s="121">
        <v>0</v>
      </c>
      <c r="O303" s="120"/>
    </row>
    <row r="304" s="103" customFormat="1" ht="21.95" hidden="1" customHeight="1" spans="1:15">
      <c r="A304" s="114">
        <v>2040503</v>
      </c>
      <c r="B304" s="23" t="s">
        <v>165</v>
      </c>
      <c r="C304" s="24">
        <v>0</v>
      </c>
      <c r="D304" s="24"/>
      <c r="E304" s="24">
        <v>0</v>
      </c>
      <c r="F304" s="24">
        <f t="shared" si="46"/>
        <v>0</v>
      </c>
      <c r="G304" s="112" t="str">
        <f t="shared" si="47"/>
        <v>否</v>
      </c>
      <c r="H304" s="103" t="str">
        <f t="shared" si="48"/>
        <v>项</v>
      </c>
      <c r="I304" s="106"/>
      <c r="J304" s="121">
        <v>0</v>
      </c>
      <c r="O304" s="120"/>
    </row>
    <row r="305" s="103" customFormat="1" ht="21.95" hidden="1" customHeight="1" spans="1:15">
      <c r="A305" s="114">
        <v>2040504</v>
      </c>
      <c r="B305" s="23" t="s">
        <v>339</v>
      </c>
      <c r="C305" s="24">
        <v>0</v>
      </c>
      <c r="D305" s="24"/>
      <c r="E305" s="24">
        <v>0</v>
      </c>
      <c r="F305" s="24">
        <f t="shared" si="46"/>
        <v>0</v>
      </c>
      <c r="G305" s="112" t="str">
        <f t="shared" si="47"/>
        <v>否</v>
      </c>
      <c r="H305" s="103" t="str">
        <f t="shared" si="48"/>
        <v>项</v>
      </c>
      <c r="I305" s="106"/>
      <c r="J305" s="121">
        <v>0</v>
      </c>
      <c r="O305" s="120"/>
    </row>
    <row r="306" s="103" customFormat="1" ht="21.95" hidden="1" customHeight="1" spans="1:15">
      <c r="A306" s="114">
        <v>2040505</v>
      </c>
      <c r="B306" s="23" t="s">
        <v>340</v>
      </c>
      <c r="C306" s="24">
        <v>0</v>
      </c>
      <c r="D306" s="24"/>
      <c r="E306" s="24">
        <v>0</v>
      </c>
      <c r="F306" s="24">
        <f t="shared" si="46"/>
        <v>0</v>
      </c>
      <c r="G306" s="112" t="str">
        <f t="shared" si="47"/>
        <v>否</v>
      </c>
      <c r="H306" s="103" t="str">
        <f t="shared" si="48"/>
        <v>项</v>
      </c>
      <c r="I306" s="106"/>
      <c r="J306" s="121">
        <v>0</v>
      </c>
      <c r="O306" s="120"/>
    </row>
    <row r="307" s="103" customFormat="1" ht="21.95" hidden="1" customHeight="1" spans="1:15">
      <c r="A307" s="114">
        <v>2040506</v>
      </c>
      <c r="B307" s="23" t="s">
        <v>341</v>
      </c>
      <c r="C307" s="24">
        <v>0</v>
      </c>
      <c r="D307" s="24"/>
      <c r="E307" s="24">
        <v>0</v>
      </c>
      <c r="F307" s="24">
        <f t="shared" si="46"/>
        <v>0</v>
      </c>
      <c r="G307" s="112" t="str">
        <f t="shared" si="47"/>
        <v>否</v>
      </c>
      <c r="H307" s="103" t="str">
        <f t="shared" si="48"/>
        <v>项</v>
      </c>
      <c r="I307" s="106"/>
      <c r="J307" s="121">
        <v>0</v>
      </c>
      <c r="O307" s="120"/>
    </row>
    <row r="308" s="103" customFormat="1" ht="21.95" hidden="1" customHeight="1" spans="1:15">
      <c r="A308" s="114">
        <v>2040550</v>
      </c>
      <c r="B308" s="23" t="s">
        <v>172</v>
      </c>
      <c r="C308" s="24">
        <v>0</v>
      </c>
      <c r="D308" s="24"/>
      <c r="E308" s="24">
        <v>0</v>
      </c>
      <c r="F308" s="24">
        <f t="shared" si="46"/>
        <v>0</v>
      </c>
      <c r="G308" s="112" t="str">
        <f t="shared" si="47"/>
        <v>否</v>
      </c>
      <c r="H308" s="103" t="str">
        <f t="shared" si="48"/>
        <v>项</v>
      </c>
      <c r="I308" s="106"/>
      <c r="J308" s="121">
        <v>0</v>
      </c>
      <c r="O308" s="120"/>
    </row>
    <row r="309" s="103" customFormat="1" ht="21.95" hidden="1" customHeight="1" spans="1:15">
      <c r="A309" s="114">
        <v>2040599</v>
      </c>
      <c r="B309" s="23" t="s">
        <v>342</v>
      </c>
      <c r="C309" s="24">
        <v>0</v>
      </c>
      <c r="D309" s="24"/>
      <c r="E309" s="24">
        <v>0</v>
      </c>
      <c r="F309" s="24">
        <f t="shared" si="46"/>
        <v>0</v>
      </c>
      <c r="G309" s="112" t="str">
        <f t="shared" si="47"/>
        <v>否</v>
      </c>
      <c r="H309" s="103" t="str">
        <f t="shared" si="48"/>
        <v>项</v>
      </c>
      <c r="I309" s="106"/>
      <c r="J309" s="121">
        <v>0</v>
      </c>
      <c r="O309" s="120"/>
    </row>
    <row r="310" ht="21.95" customHeight="1" spans="1:15">
      <c r="A310" s="111">
        <v>20406</v>
      </c>
      <c r="B310" s="18" t="s">
        <v>343</v>
      </c>
      <c r="C310" s="19">
        <f t="shared" ref="C310:E310" si="56">SUM(C311:C325)</f>
        <v>827</v>
      </c>
      <c r="D310" s="19">
        <f t="shared" si="56"/>
        <v>0</v>
      </c>
      <c r="E310" s="19">
        <f t="shared" si="56"/>
        <v>18</v>
      </c>
      <c r="F310" s="19">
        <f t="shared" si="46"/>
        <v>845</v>
      </c>
      <c r="G310" s="112" t="str">
        <f t="shared" si="47"/>
        <v>是</v>
      </c>
      <c r="H310" s="106" t="str">
        <f t="shared" si="48"/>
        <v>款</v>
      </c>
      <c r="I310" s="106">
        <f>SUM(I311:I325)</f>
        <v>0</v>
      </c>
      <c r="J310" s="121">
        <v>827</v>
      </c>
      <c r="O310" s="120"/>
    </row>
    <row r="311" s="103" customFormat="1" ht="21.95" customHeight="1" spans="1:15">
      <c r="A311" s="114">
        <v>2040601</v>
      </c>
      <c r="B311" s="23" t="s">
        <v>163</v>
      </c>
      <c r="C311" s="24">
        <v>657</v>
      </c>
      <c r="D311" s="24"/>
      <c r="E311" s="24">
        <v>18</v>
      </c>
      <c r="F311" s="24">
        <f t="shared" si="46"/>
        <v>675</v>
      </c>
      <c r="G311" s="112" t="str">
        <f t="shared" si="47"/>
        <v>是</v>
      </c>
      <c r="H311" s="103" t="str">
        <f t="shared" si="48"/>
        <v>项</v>
      </c>
      <c r="I311" s="106"/>
      <c r="J311" s="121">
        <v>657</v>
      </c>
      <c r="O311" s="120"/>
    </row>
    <row r="312" s="103" customFormat="1" ht="21.95" customHeight="1" spans="1:15">
      <c r="A312" s="114">
        <v>2040602</v>
      </c>
      <c r="B312" s="23" t="s">
        <v>164</v>
      </c>
      <c r="C312" s="24">
        <v>36</v>
      </c>
      <c r="D312" s="24"/>
      <c r="E312" s="24">
        <v>0</v>
      </c>
      <c r="F312" s="24">
        <f t="shared" si="46"/>
        <v>36</v>
      </c>
      <c r="G312" s="112" t="str">
        <f t="shared" si="47"/>
        <v>是</v>
      </c>
      <c r="H312" s="103" t="str">
        <f t="shared" si="48"/>
        <v>项</v>
      </c>
      <c r="I312" s="113"/>
      <c r="J312" s="121">
        <v>36</v>
      </c>
      <c r="O312" s="120"/>
    </row>
    <row r="313" s="103" customFormat="1" ht="21.95" hidden="1" customHeight="1" spans="1:15">
      <c r="A313" s="114">
        <v>2040603</v>
      </c>
      <c r="B313" s="23" t="s">
        <v>165</v>
      </c>
      <c r="C313" s="24">
        <v>0</v>
      </c>
      <c r="D313" s="24"/>
      <c r="E313" s="24">
        <v>0</v>
      </c>
      <c r="F313" s="24">
        <f t="shared" si="46"/>
        <v>0</v>
      </c>
      <c r="G313" s="112" t="str">
        <f t="shared" si="47"/>
        <v>否</v>
      </c>
      <c r="H313" s="103" t="str">
        <f t="shared" si="48"/>
        <v>项</v>
      </c>
      <c r="I313" s="106"/>
      <c r="J313" s="121">
        <v>0</v>
      </c>
      <c r="O313" s="120"/>
    </row>
    <row r="314" s="103" customFormat="1" ht="21.95" customHeight="1" spans="1:15">
      <c r="A314" s="114">
        <v>2040604</v>
      </c>
      <c r="B314" s="23" t="s">
        <v>344</v>
      </c>
      <c r="C314" s="24">
        <v>19</v>
      </c>
      <c r="D314" s="24"/>
      <c r="E314" s="24">
        <v>0</v>
      </c>
      <c r="F314" s="24">
        <f t="shared" si="46"/>
        <v>19</v>
      </c>
      <c r="G314" s="112" t="str">
        <f t="shared" si="47"/>
        <v>是</v>
      </c>
      <c r="H314" s="103" t="str">
        <f t="shared" si="48"/>
        <v>项</v>
      </c>
      <c r="I314" s="106"/>
      <c r="J314" s="121">
        <v>19</v>
      </c>
      <c r="O314" s="120"/>
    </row>
    <row r="315" s="103" customFormat="1" ht="21.95" customHeight="1" spans="1:15">
      <c r="A315" s="114">
        <v>2040605</v>
      </c>
      <c r="B315" s="23" t="s">
        <v>345</v>
      </c>
      <c r="C315" s="24">
        <v>20</v>
      </c>
      <c r="D315" s="24"/>
      <c r="E315" s="24">
        <v>0</v>
      </c>
      <c r="F315" s="24">
        <f t="shared" si="46"/>
        <v>20</v>
      </c>
      <c r="G315" s="112" t="str">
        <f t="shared" si="47"/>
        <v>是</v>
      </c>
      <c r="H315" s="103" t="str">
        <f t="shared" si="48"/>
        <v>项</v>
      </c>
      <c r="I315" s="106"/>
      <c r="J315" s="121">
        <v>20</v>
      </c>
      <c r="O315" s="120"/>
    </row>
    <row r="316" s="103" customFormat="1" ht="21.95" hidden="1" customHeight="1" spans="1:15">
      <c r="A316" s="114">
        <v>2040606</v>
      </c>
      <c r="B316" s="23" t="s">
        <v>346</v>
      </c>
      <c r="C316" s="24">
        <v>0</v>
      </c>
      <c r="D316" s="24"/>
      <c r="E316" s="24">
        <v>0</v>
      </c>
      <c r="F316" s="24">
        <f t="shared" si="46"/>
        <v>0</v>
      </c>
      <c r="G316" s="112" t="str">
        <f t="shared" si="47"/>
        <v>否</v>
      </c>
      <c r="H316" s="103" t="str">
        <f t="shared" si="48"/>
        <v>项</v>
      </c>
      <c r="I316" s="106"/>
      <c r="J316" s="121">
        <v>0</v>
      </c>
      <c r="O316" s="120"/>
    </row>
    <row r="317" s="103" customFormat="1" ht="21.95" customHeight="1" spans="1:15">
      <c r="A317" s="114">
        <v>2040607</v>
      </c>
      <c r="B317" s="23" t="s">
        <v>347</v>
      </c>
      <c r="C317" s="24">
        <v>40</v>
      </c>
      <c r="D317" s="24"/>
      <c r="E317" s="24">
        <v>0</v>
      </c>
      <c r="F317" s="24">
        <f t="shared" si="46"/>
        <v>40</v>
      </c>
      <c r="G317" s="112" t="str">
        <f t="shared" si="47"/>
        <v>是</v>
      </c>
      <c r="H317" s="103" t="str">
        <f t="shared" si="48"/>
        <v>项</v>
      </c>
      <c r="I317" s="106"/>
      <c r="J317" s="121">
        <v>40</v>
      </c>
      <c r="O317" s="120"/>
    </row>
    <row r="318" s="103" customFormat="1" ht="21.95" customHeight="1" spans="1:15">
      <c r="A318" s="114">
        <v>2040608</v>
      </c>
      <c r="B318" s="23" t="s">
        <v>348</v>
      </c>
      <c r="C318" s="24">
        <v>10</v>
      </c>
      <c r="D318" s="24"/>
      <c r="E318" s="24">
        <v>0</v>
      </c>
      <c r="F318" s="24">
        <f t="shared" si="46"/>
        <v>10</v>
      </c>
      <c r="G318" s="112" t="str">
        <f t="shared" si="47"/>
        <v>是</v>
      </c>
      <c r="H318" s="103" t="str">
        <f t="shared" si="48"/>
        <v>项</v>
      </c>
      <c r="I318" s="106"/>
      <c r="J318" s="121">
        <v>10</v>
      </c>
      <c r="O318" s="120"/>
    </row>
    <row r="319" s="103" customFormat="1" ht="21.95" hidden="1" customHeight="1" spans="1:15">
      <c r="A319" s="114">
        <v>2040609</v>
      </c>
      <c r="B319" s="23" t="s">
        <v>349</v>
      </c>
      <c r="C319" s="24">
        <v>0</v>
      </c>
      <c r="D319" s="24"/>
      <c r="E319" s="24">
        <v>0</v>
      </c>
      <c r="F319" s="24">
        <f t="shared" si="46"/>
        <v>0</v>
      </c>
      <c r="G319" s="112" t="str">
        <f t="shared" si="47"/>
        <v>否</v>
      </c>
      <c r="H319" s="103" t="str">
        <f t="shared" si="48"/>
        <v>项</v>
      </c>
      <c r="I319" s="106"/>
      <c r="J319" s="121">
        <v>0</v>
      </c>
      <c r="O319" s="120"/>
    </row>
    <row r="320" s="103" customFormat="1" ht="21.95" customHeight="1" spans="1:15">
      <c r="A320" s="114">
        <v>2040610</v>
      </c>
      <c r="B320" s="23" t="s">
        <v>350</v>
      </c>
      <c r="C320" s="24">
        <v>10</v>
      </c>
      <c r="D320" s="24"/>
      <c r="E320" s="24">
        <v>0</v>
      </c>
      <c r="F320" s="24">
        <f t="shared" si="46"/>
        <v>10</v>
      </c>
      <c r="G320" s="112" t="str">
        <f t="shared" si="47"/>
        <v>是</v>
      </c>
      <c r="H320" s="103" t="str">
        <f t="shared" si="48"/>
        <v>项</v>
      </c>
      <c r="I320" s="106"/>
      <c r="J320" s="121">
        <v>10</v>
      </c>
      <c r="O320" s="120"/>
    </row>
    <row r="321" s="103" customFormat="1" ht="21.95" hidden="1" customHeight="1" spans="1:15">
      <c r="A321" s="114">
        <v>2040611</v>
      </c>
      <c r="B321" s="23" t="s">
        <v>351</v>
      </c>
      <c r="C321" s="24">
        <v>0</v>
      </c>
      <c r="D321" s="24"/>
      <c r="E321" s="24">
        <v>0</v>
      </c>
      <c r="F321" s="24">
        <f t="shared" si="46"/>
        <v>0</v>
      </c>
      <c r="G321" s="112" t="str">
        <f t="shared" si="47"/>
        <v>否</v>
      </c>
      <c r="H321" s="103" t="str">
        <f t="shared" si="48"/>
        <v>项</v>
      </c>
      <c r="I321" s="106"/>
      <c r="J321" s="121">
        <v>0</v>
      </c>
      <c r="O321" s="120"/>
    </row>
    <row r="322" s="103" customFormat="1" ht="21.95" customHeight="1" spans="1:15">
      <c r="A322" s="114">
        <v>2040612</v>
      </c>
      <c r="B322" s="23" t="s">
        <v>352</v>
      </c>
      <c r="C322" s="24">
        <v>10</v>
      </c>
      <c r="D322" s="24"/>
      <c r="E322" s="24">
        <v>0</v>
      </c>
      <c r="F322" s="24">
        <f t="shared" si="46"/>
        <v>10</v>
      </c>
      <c r="G322" s="112" t="str">
        <f t="shared" si="47"/>
        <v>是</v>
      </c>
      <c r="H322" s="103" t="str">
        <f t="shared" si="48"/>
        <v>项</v>
      </c>
      <c r="I322" s="106"/>
      <c r="J322" s="121">
        <v>10</v>
      </c>
      <c r="O322" s="120"/>
    </row>
    <row r="323" s="103" customFormat="1" ht="21.95" hidden="1" customHeight="1" spans="1:15">
      <c r="A323" s="114">
        <v>2040613</v>
      </c>
      <c r="B323" s="23" t="s">
        <v>204</v>
      </c>
      <c r="C323" s="24">
        <v>0</v>
      </c>
      <c r="D323" s="24"/>
      <c r="E323" s="24">
        <v>0</v>
      </c>
      <c r="F323" s="24">
        <f t="shared" si="46"/>
        <v>0</v>
      </c>
      <c r="G323" s="112" t="str">
        <f t="shared" si="47"/>
        <v>否</v>
      </c>
      <c r="H323" s="103" t="str">
        <f t="shared" si="48"/>
        <v>项</v>
      </c>
      <c r="I323" s="106"/>
      <c r="J323" s="121">
        <v>0</v>
      </c>
      <c r="O323" s="120"/>
    </row>
    <row r="324" s="103" customFormat="1" ht="21.95" hidden="1" customHeight="1" spans="1:15">
      <c r="A324" s="114">
        <v>2040650</v>
      </c>
      <c r="B324" s="23" t="s">
        <v>172</v>
      </c>
      <c r="C324" s="24">
        <v>0</v>
      </c>
      <c r="D324" s="24"/>
      <c r="E324" s="24">
        <v>0</v>
      </c>
      <c r="F324" s="24">
        <f t="shared" ref="F324:F387" si="57">C324+D324+E324</f>
        <v>0</v>
      </c>
      <c r="G324" s="112" t="str">
        <f t="shared" ref="G324:G387" si="58">IF(LEN(A324)=3,"是",IF(B324&lt;&gt;"",IF(SUM(C324:C324)&lt;&gt;0,"是","否"),"是"))</f>
        <v>否</v>
      </c>
      <c r="H324" s="103" t="str">
        <f t="shared" si="48"/>
        <v>项</v>
      </c>
      <c r="I324" s="106"/>
      <c r="J324" s="121">
        <v>0</v>
      </c>
      <c r="O324" s="120"/>
    </row>
    <row r="325" s="103" customFormat="1" ht="21.95" customHeight="1" spans="1:15">
      <c r="A325" s="114">
        <v>2040699</v>
      </c>
      <c r="B325" s="23" t="s">
        <v>353</v>
      </c>
      <c r="C325" s="24">
        <v>25</v>
      </c>
      <c r="D325" s="24"/>
      <c r="E325" s="24">
        <v>0</v>
      </c>
      <c r="F325" s="24">
        <f t="shared" si="57"/>
        <v>25</v>
      </c>
      <c r="G325" s="112" t="str">
        <f t="shared" si="58"/>
        <v>是</v>
      </c>
      <c r="H325" s="103" t="str">
        <f t="shared" ref="H325:H388" si="59">IF(LEN(A325)=3,"类",IF(LEN(A325)=5,"款","项"))</f>
        <v>项</v>
      </c>
      <c r="I325" s="106"/>
      <c r="J325" s="121">
        <v>25</v>
      </c>
      <c r="O325" s="120"/>
    </row>
    <row r="326" ht="21.95" hidden="1" customHeight="1" spans="1:15">
      <c r="A326" s="111">
        <v>20407</v>
      </c>
      <c r="B326" s="18" t="s">
        <v>354</v>
      </c>
      <c r="C326" s="19">
        <f t="shared" ref="C326:E326" si="60">SUM(C327:C335)</f>
        <v>0</v>
      </c>
      <c r="D326" s="19">
        <f t="shared" si="60"/>
        <v>0</v>
      </c>
      <c r="E326" s="19">
        <f t="shared" si="60"/>
        <v>0</v>
      </c>
      <c r="F326" s="19">
        <f t="shared" si="57"/>
        <v>0</v>
      </c>
      <c r="G326" s="112" t="str">
        <f t="shared" si="58"/>
        <v>否</v>
      </c>
      <c r="H326" s="106" t="str">
        <f t="shared" si="59"/>
        <v>款</v>
      </c>
      <c r="I326" s="113">
        <f>SUM(I327:I335)</f>
        <v>0</v>
      </c>
      <c r="J326" s="121">
        <v>0</v>
      </c>
      <c r="O326" s="120"/>
    </row>
    <row r="327" s="103" customFormat="1" ht="21.95" hidden="1" customHeight="1" spans="1:15">
      <c r="A327" s="114">
        <v>2040701</v>
      </c>
      <c r="B327" s="23" t="s">
        <v>163</v>
      </c>
      <c r="C327" s="24">
        <v>0</v>
      </c>
      <c r="D327" s="24"/>
      <c r="E327" s="24">
        <v>0</v>
      </c>
      <c r="F327" s="24">
        <f t="shared" si="57"/>
        <v>0</v>
      </c>
      <c r="G327" s="112" t="str">
        <f t="shared" si="58"/>
        <v>否</v>
      </c>
      <c r="H327" s="103" t="str">
        <f t="shared" si="59"/>
        <v>项</v>
      </c>
      <c r="I327" s="106"/>
      <c r="J327" s="121">
        <v>0</v>
      </c>
      <c r="O327" s="120"/>
    </row>
    <row r="328" s="103" customFormat="1" ht="21.95" hidden="1" customHeight="1" spans="1:15">
      <c r="A328" s="114">
        <v>2040702</v>
      </c>
      <c r="B328" s="23" t="s">
        <v>164</v>
      </c>
      <c r="C328" s="24">
        <v>0</v>
      </c>
      <c r="D328" s="24"/>
      <c r="E328" s="24">
        <v>0</v>
      </c>
      <c r="F328" s="24">
        <f t="shared" si="57"/>
        <v>0</v>
      </c>
      <c r="G328" s="112" t="str">
        <f t="shared" si="58"/>
        <v>否</v>
      </c>
      <c r="H328" s="103" t="str">
        <f t="shared" si="59"/>
        <v>项</v>
      </c>
      <c r="I328" s="106"/>
      <c r="J328" s="121">
        <v>0</v>
      </c>
      <c r="O328" s="120"/>
    </row>
    <row r="329" s="103" customFormat="1" ht="21.95" hidden="1" customHeight="1" spans="1:15">
      <c r="A329" s="114">
        <v>2040703</v>
      </c>
      <c r="B329" s="23" t="s">
        <v>165</v>
      </c>
      <c r="C329" s="24">
        <v>0</v>
      </c>
      <c r="D329" s="24"/>
      <c r="E329" s="24">
        <v>0</v>
      </c>
      <c r="F329" s="24">
        <f t="shared" si="57"/>
        <v>0</v>
      </c>
      <c r="G329" s="112" t="str">
        <f t="shared" si="58"/>
        <v>否</v>
      </c>
      <c r="H329" s="103" t="str">
        <f t="shared" si="59"/>
        <v>项</v>
      </c>
      <c r="I329" s="106"/>
      <c r="J329" s="121">
        <v>0</v>
      </c>
      <c r="O329" s="120"/>
    </row>
    <row r="330" s="103" customFormat="1" ht="21.95" hidden="1" customHeight="1" spans="1:15">
      <c r="A330" s="114">
        <v>2040704</v>
      </c>
      <c r="B330" s="23" t="s">
        <v>355</v>
      </c>
      <c r="C330" s="24">
        <v>0</v>
      </c>
      <c r="D330" s="24"/>
      <c r="E330" s="24">
        <v>0</v>
      </c>
      <c r="F330" s="24">
        <f t="shared" si="57"/>
        <v>0</v>
      </c>
      <c r="G330" s="112" t="str">
        <f t="shared" si="58"/>
        <v>否</v>
      </c>
      <c r="H330" s="103" t="str">
        <f t="shared" si="59"/>
        <v>项</v>
      </c>
      <c r="I330" s="106"/>
      <c r="J330" s="121">
        <v>0</v>
      </c>
      <c r="O330" s="120"/>
    </row>
    <row r="331" s="103" customFormat="1" ht="21.95" hidden="1" customHeight="1" spans="1:15">
      <c r="A331" s="114">
        <v>2040705</v>
      </c>
      <c r="B331" s="23" t="s">
        <v>356</v>
      </c>
      <c r="C331" s="24">
        <v>0</v>
      </c>
      <c r="D331" s="24"/>
      <c r="E331" s="24">
        <v>0</v>
      </c>
      <c r="F331" s="24">
        <f t="shared" si="57"/>
        <v>0</v>
      </c>
      <c r="G331" s="112" t="str">
        <f t="shared" si="58"/>
        <v>否</v>
      </c>
      <c r="H331" s="103" t="str">
        <f t="shared" si="59"/>
        <v>项</v>
      </c>
      <c r="I331" s="106"/>
      <c r="J331" s="121">
        <v>0</v>
      </c>
      <c r="O331" s="120"/>
    </row>
    <row r="332" s="103" customFormat="1" ht="21.95" hidden="1" customHeight="1" spans="1:15">
      <c r="A332" s="114">
        <v>2040706</v>
      </c>
      <c r="B332" s="23" t="s">
        <v>357</v>
      </c>
      <c r="C332" s="24">
        <v>0</v>
      </c>
      <c r="D332" s="24"/>
      <c r="E332" s="24">
        <v>0</v>
      </c>
      <c r="F332" s="24">
        <f t="shared" si="57"/>
        <v>0</v>
      </c>
      <c r="G332" s="112" t="str">
        <f t="shared" si="58"/>
        <v>否</v>
      </c>
      <c r="H332" s="103" t="str">
        <f t="shared" si="59"/>
        <v>项</v>
      </c>
      <c r="I332" s="106"/>
      <c r="J332" s="121">
        <v>0</v>
      </c>
      <c r="O332" s="120"/>
    </row>
    <row r="333" s="103" customFormat="1" ht="21.95" hidden="1" customHeight="1" spans="1:15">
      <c r="A333" s="114">
        <v>2040707</v>
      </c>
      <c r="B333" s="23" t="s">
        <v>204</v>
      </c>
      <c r="C333" s="24">
        <v>0</v>
      </c>
      <c r="D333" s="24"/>
      <c r="E333" s="24">
        <v>0</v>
      </c>
      <c r="F333" s="24">
        <f t="shared" si="57"/>
        <v>0</v>
      </c>
      <c r="G333" s="112" t="str">
        <f t="shared" si="58"/>
        <v>否</v>
      </c>
      <c r="H333" s="103" t="str">
        <f t="shared" si="59"/>
        <v>项</v>
      </c>
      <c r="I333" s="106"/>
      <c r="J333" s="121">
        <v>0</v>
      </c>
      <c r="O333" s="120"/>
    </row>
    <row r="334" s="103" customFormat="1" ht="21.95" hidden="1" customHeight="1" spans="1:15">
      <c r="A334" s="114">
        <v>2040750</v>
      </c>
      <c r="B334" s="23" t="s">
        <v>172</v>
      </c>
      <c r="C334" s="24">
        <v>0</v>
      </c>
      <c r="D334" s="24"/>
      <c r="E334" s="24">
        <v>0</v>
      </c>
      <c r="F334" s="24">
        <f t="shared" si="57"/>
        <v>0</v>
      </c>
      <c r="G334" s="112" t="str">
        <f t="shared" si="58"/>
        <v>否</v>
      </c>
      <c r="H334" s="103" t="str">
        <f t="shared" si="59"/>
        <v>项</v>
      </c>
      <c r="I334" s="106"/>
      <c r="J334" s="121">
        <v>0</v>
      </c>
      <c r="O334" s="120"/>
    </row>
    <row r="335" s="103" customFormat="1" ht="21.95" hidden="1" customHeight="1" spans="1:15">
      <c r="A335" s="114">
        <v>2040799</v>
      </c>
      <c r="B335" s="23" t="s">
        <v>358</v>
      </c>
      <c r="C335" s="24">
        <v>0</v>
      </c>
      <c r="D335" s="24"/>
      <c r="E335" s="24">
        <v>0</v>
      </c>
      <c r="F335" s="24">
        <f t="shared" si="57"/>
        <v>0</v>
      </c>
      <c r="G335" s="112" t="str">
        <f t="shared" si="58"/>
        <v>否</v>
      </c>
      <c r="H335" s="103" t="str">
        <f t="shared" si="59"/>
        <v>项</v>
      </c>
      <c r="I335" s="106"/>
      <c r="J335" s="121">
        <v>0</v>
      </c>
      <c r="O335" s="120"/>
    </row>
    <row r="336" ht="21.95" customHeight="1" spans="1:15">
      <c r="A336" s="111">
        <v>20408</v>
      </c>
      <c r="B336" s="18" t="s">
        <v>359</v>
      </c>
      <c r="C336" s="19">
        <f t="shared" ref="C336:E336" si="61">SUM(C337:C345)</f>
        <v>1685</v>
      </c>
      <c r="D336" s="19">
        <f t="shared" si="61"/>
        <v>0</v>
      </c>
      <c r="E336" s="19">
        <f t="shared" si="61"/>
        <v>145</v>
      </c>
      <c r="F336" s="19">
        <f t="shared" si="57"/>
        <v>1830</v>
      </c>
      <c r="G336" s="112" t="str">
        <f t="shared" si="58"/>
        <v>是</v>
      </c>
      <c r="H336" s="106" t="str">
        <f t="shared" si="59"/>
        <v>款</v>
      </c>
      <c r="I336" s="113">
        <f>SUM(I337:I345)</f>
        <v>0</v>
      </c>
      <c r="J336" s="121">
        <v>1685</v>
      </c>
      <c r="O336" s="120"/>
    </row>
    <row r="337" s="103" customFormat="1" ht="21.95" customHeight="1" spans="1:15">
      <c r="A337" s="114">
        <v>2040801</v>
      </c>
      <c r="B337" s="23" t="s">
        <v>163</v>
      </c>
      <c r="C337" s="24">
        <v>738</v>
      </c>
      <c r="D337" s="24"/>
      <c r="E337" s="24">
        <v>25</v>
      </c>
      <c r="F337" s="24">
        <f t="shared" si="57"/>
        <v>763</v>
      </c>
      <c r="G337" s="112" t="str">
        <f t="shared" si="58"/>
        <v>是</v>
      </c>
      <c r="H337" s="103" t="str">
        <f t="shared" si="59"/>
        <v>项</v>
      </c>
      <c r="I337" s="106"/>
      <c r="J337" s="121">
        <v>738</v>
      </c>
      <c r="O337" s="120"/>
    </row>
    <row r="338" s="103" customFormat="1" ht="21.95" hidden="1" customHeight="1" spans="1:15">
      <c r="A338" s="114">
        <v>2040802</v>
      </c>
      <c r="B338" s="23" t="s">
        <v>164</v>
      </c>
      <c r="C338" s="24">
        <v>0</v>
      </c>
      <c r="D338" s="24"/>
      <c r="E338" s="24">
        <v>0</v>
      </c>
      <c r="F338" s="24">
        <f t="shared" si="57"/>
        <v>0</v>
      </c>
      <c r="G338" s="112" t="str">
        <f t="shared" si="58"/>
        <v>否</v>
      </c>
      <c r="H338" s="103" t="str">
        <f t="shared" si="59"/>
        <v>项</v>
      </c>
      <c r="I338" s="106"/>
      <c r="J338" s="121">
        <v>0</v>
      </c>
      <c r="O338" s="120"/>
    </row>
    <row r="339" s="103" customFormat="1" ht="21.95" hidden="1" customHeight="1" spans="1:15">
      <c r="A339" s="114">
        <v>2040803</v>
      </c>
      <c r="B339" s="23" t="s">
        <v>165</v>
      </c>
      <c r="C339" s="24">
        <v>0</v>
      </c>
      <c r="D339" s="24"/>
      <c r="E339" s="24">
        <v>0</v>
      </c>
      <c r="F339" s="24">
        <f t="shared" si="57"/>
        <v>0</v>
      </c>
      <c r="G339" s="112" t="str">
        <f t="shared" si="58"/>
        <v>否</v>
      </c>
      <c r="H339" s="103" t="str">
        <f t="shared" si="59"/>
        <v>项</v>
      </c>
      <c r="I339" s="106"/>
      <c r="J339" s="121">
        <v>0</v>
      </c>
      <c r="O339" s="120"/>
    </row>
    <row r="340" s="103" customFormat="1" ht="21.95" customHeight="1" spans="1:15">
      <c r="A340" s="114">
        <v>2040804</v>
      </c>
      <c r="B340" s="23" t="s">
        <v>360</v>
      </c>
      <c r="C340" s="24">
        <v>765</v>
      </c>
      <c r="D340" s="24"/>
      <c r="E340" s="24">
        <v>0</v>
      </c>
      <c r="F340" s="24">
        <f t="shared" si="57"/>
        <v>765</v>
      </c>
      <c r="G340" s="112" t="str">
        <f t="shared" si="58"/>
        <v>是</v>
      </c>
      <c r="H340" s="103" t="str">
        <f t="shared" si="59"/>
        <v>项</v>
      </c>
      <c r="I340" s="106"/>
      <c r="J340" s="121">
        <v>765</v>
      </c>
      <c r="O340" s="120"/>
    </row>
    <row r="341" s="103" customFormat="1" ht="21.95" hidden="1" customHeight="1" spans="1:15">
      <c r="A341" s="114">
        <v>2040805</v>
      </c>
      <c r="B341" s="23" t="s">
        <v>361</v>
      </c>
      <c r="C341" s="24">
        <v>0</v>
      </c>
      <c r="D341" s="24"/>
      <c r="E341" s="24">
        <v>0</v>
      </c>
      <c r="F341" s="24">
        <f t="shared" si="57"/>
        <v>0</v>
      </c>
      <c r="G341" s="112" t="str">
        <f t="shared" si="58"/>
        <v>否</v>
      </c>
      <c r="H341" s="103" t="str">
        <f t="shared" si="59"/>
        <v>项</v>
      </c>
      <c r="I341" s="106"/>
      <c r="J341" s="121">
        <v>0</v>
      </c>
      <c r="O341" s="120"/>
    </row>
    <row r="342" s="103" customFormat="1" ht="21.95" customHeight="1" spans="1:15">
      <c r="A342" s="114">
        <v>2040806</v>
      </c>
      <c r="B342" s="23" t="s">
        <v>362</v>
      </c>
      <c r="C342" s="24">
        <v>150</v>
      </c>
      <c r="D342" s="24"/>
      <c r="E342" s="24">
        <v>0</v>
      </c>
      <c r="F342" s="24">
        <f t="shared" si="57"/>
        <v>150</v>
      </c>
      <c r="G342" s="112" t="str">
        <f t="shared" si="58"/>
        <v>是</v>
      </c>
      <c r="H342" s="103" t="str">
        <f t="shared" si="59"/>
        <v>项</v>
      </c>
      <c r="I342" s="106"/>
      <c r="J342" s="121">
        <v>150</v>
      </c>
      <c r="O342" s="120"/>
    </row>
    <row r="343" s="103" customFormat="1" ht="21.95" hidden="1" customHeight="1" spans="1:15">
      <c r="A343" s="114">
        <v>2040807</v>
      </c>
      <c r="B343" s="23" t="s">
        <v>204</v>
      </c>
      <c r="C343" s="24">
        <v>0</v>
      </c>
      <c r="D343" s="24"/>
      <c r="E343" s="24">
        <v>0</v>
      </c>
      <c r="F343" s="24">
        <f t="shared" si="57"/>
        <v>0</v>
      </c>
      <c r="G343" s="112" t="str">
        <f t="shared" si="58"/>
        <v>否</v>
      </c>
      <c r="H343" s="103" t="str">
        <f t="shared" si="59"/>
        <v>项</v>
      </c>
      <c r="I343" s="106"/>
      <c r="J343" s="121">
        <v>0</v>
      </c>
      <c r="O343" s="120"/>
    </row>
    <row r="344" s="103" customFormat="1" ht="21.95" hidden="1" customHeight="1" spans="1:15">
      <c r="A344" s="114">
        <v>2040850</v>
      </c>
      <c r="B344" s="23" t="s">
        <v>172</v>
      </c>
      <c r="C344" s="24">
        <v>0</v>
      </c>
      <c r="D344" s="24"/>
      <c r="E344" s="24">
        <v>0</v>
      </c>
      <c r="F344" s="24">
        <f t="shared" si="57"/>
        <v>0</v>
      </c>
      <c r="G344" s="112" t="str">
        <f t="shared" si="58"/>
        <v>否</v>
      </c>
      <c r="H344" s="103" t="str">
        <f t="shared" si="59"/>
        <v>项</v>
      </c>
      <c r="I344" s="106"/>
      <c r="J344" s="121">
        <v>0</v>
      </c>
      <c r="O344" s="120"/>
    </row>
    <row r="345" s="103" customFormat="1" ht="21.95" customHeight="1" spans="1:15">
      <c r="A345" s="114">
        <v>2040899</v>
      </c>
      <c r="B345" s="23" t="s">
        <v>363</v>
      </c>
      <c r="C345" s="24">
        <v>32</v>
      </c>
      <c r="D345" s="24"/>
      <c r="E345" s="24">
        <v>120</v>
      </c>
      <c r="F345" s="24">
        <f t="shared" si="57"/>
        <v>152</v>
      </c>
      <c r="G345" s="112" t="str">
        <f t="shared" si="58"/>
        <v>是</v>
      </c>
      <c r="H345" s="103" t="str">
        <f t="shared" si="59"/>
        <v>项</v>
      </c>
      <c r="I345" s="106"/>
      <c r="J345" s="121">
        <v>32</v>
      </c>
      <c r="O345" s="120"/>
    </row>
    <row r="346" ht="21.95" hidden="1" customHeight="1" spans="1:15">
      <c r="A346" s="111">
        <v>20409</v>
      </c>
      <c r="B346" s="18" t="s">
        <v>364</v>
      </c>
      <c r="C346" s="19">
        <f t="shared" ref="C346:E346" si="62">SUM(C347:C353)</f>
        <v>0</v>
      </c>
      <c r="D346" s="19">
        <f t="shared" si="62"/>
        <v>0</v>
      </c>
      <c r="E346" s="19">
        <f t="shared" si="62"/>
        <v>0</v>
      </c>
      <c r="F346" s="19">
        <f t="shared" si="57"/>
        <v>0</v>
      </c>
      <c r="G346" s="112" t="str">
        <f t="shared" si="58"/>
        <v>否</v>
      </c>
      <c r="H346" s="106" t="str">
        <f t="shared" si="59"/>
        <v>款</v>
      </c>
      <c r="I346" s="113">
        <f>SUM(I347:I353)</f>
        <v>0</v>
      </c>
      <c r="J346" s="121">
        <v>0</v>
      </c>
      <c r="O346" s="120"/>
    </row>
    <row r="347" s="103" customFormat="1" ht="21.95" hidden="1" customHeight="1" spans="1:15">
      <c r="A347" s="114">
        <v>2040901</v>
      </c>
      <c r="B347" s="23" t="s">
        <v>163</v>
      </c>
      <c r="C347" s="24">
        <v>0</v>
      </c>
      <c r="D347" s="24"/>
      <c r="E347" s="24">
        <v>0</v>
      </c>
      <c r="F347" s="24">
        <f t="shared" si="57"/>
        <v>0</v>
      </c>
      <c r="G347" s="112" t="str">
        <f t="shared" si="58"/>
        <v>否</v>
      </c>
      <c r="H347" s="103" t="str">
        <f t="shared" si="59"/>
        <v>项</v>
      </c>
      <c r="I347" s="106"/>
      <c r="J347" s="121">
        <v>0</v>
      </c>
      <c r="O347" s="120"/>
    </row>
    <row r="348" s="103" customFormat="1" ht="21.95" hidden="1" customHeight="1" spans="1:15">
      <c r="A348" s="114">
        <v>2040902</v>
      </c>
      <c r="B348" s="23" t="s">
        <v>164</v>
      </c>
      <c r="C348" s="24">
        <v>0</v>
      </c>
      <c r="D348" s="24"/>
      <c r="E348" s="24">
        <v>0</v>
      </c>
      <c r="F348" s="24">
        <f t="shared" si="57"/>
        <v>0</v>
      </c>
      <c r="G348" s="112" t="str">
        <f t="shared" si="58"/>
        <v>否</v>
      </c>
      <c r="H348" s="103" t="str">
        <f t="shared" si="59"/>
        <v>项</v>
      </c>
      <c r="I348" s="106"/>
      <c r="J348" s="121">
        <v>0</v>
      </c>
      <c r="O348" s="120"/>
    </row>
    <row r="349" s="103" customFormat="1" ht="21.95" hidden="1" customHeight="1" spans="1:15">
      <c r="A349" s="114">
        <v>2040903</v>
      </c>
      <c r="B349" s="23" t="s">
        <v>165</v>
      </c>
      <c r="C349" s="24">
        <v>0</v>
      </c>
      <c r="D349" s="24"/>
      <c r="E349" s="24">
        <v>0</v>
      </c>
      <c r="F349" s="24">
        <f t="shared" si="57"/>
        <v>0</v>
      </c>
      <c r="G349" s="112" t="str">
        <f t="shared" si="58"/>
        <v>否</v>
      </c>
      <c r="H349" s="103" t="str">
        <f t="shared" si="59"/>
        <v>项</v>
      </c>
      <c r="I349" s="106"/>
      <c r="J349" s="121">
        <v>0</v>
      </c>
      <c r="O349" s="120"/>
    </row>
    <row r="350" s="103" customFormat="1" ht="21.95" hidden="1" customHeight="1" spans="1:15">
      <c r="A350" s="114">
        <v>2040904</v>
      </c>
      <c r="B350" s="23" t="s">
        <v>365</v>
      </c>
      <c r="C350" s="24">
        <v>0</v>
      </c>
      <c r="D350" s="24"/>
      <c r="E350" s="24">
        <v>0</v>
      </c>
      <c r="F350" s="24">
        <f t="shared" si="57"/>
        <v>0</v>
      </c>
      <c r="G350" s="112" t="str">
        <f t="shared" si="58"/>
        <v>否</v>
      </c>
      <c r="H350" s="103" t="str">
        <f t="shared" si="59"/>
        <v>项</v>
      </c>
      <c r="I350" s="106"/>
      <c r="J350" s="121">
        <v>0</v>
      </c>
      <c r="O350" s="120"/>
    </row>
    <row r="351" s="103" customFormat="1" ht="21.95" hidden="1" customHeight="1" spans="1:15">
      <c r="A351" s="114">
        <v>2040905</v>
      </c>
      <c r="B351" s="23" t="s">
        <v>366</v>
      </c>
      <c r="C351" s="24">
        <v>0</v>
      </c>
      <c r="D351" s="24"/>
      <c r="E351" s="24">
        <v>0</v>
      </c>
      <c r="F351" s="24">
        <f t="shared" si="57"/>
        <v>0</v>
      </c>
      <c r="G351" s="112" t="str">
        <f t="shared" si="58"/>
        <v>否</v>
      </c>
      <c r="H351" s="103" t="str">
        <f t="shared" si="59"/>
        <v>项</v>
      </c>
      <c r="I351" s="106"/>
      <c r="J351" s="121">
        <v>0</v>
      </c>
      <c r="O351" s="120"/>
    </row>
    <row r="352" s="103" customFormat="1" ht="21.95" hidden="1" customHeight="1" spans="1:15">
      <c r="A352" s="114">
        <v>2040950</v>
      </c>
      <c r="B352" s="23" t="s">
        <v>172</v>
      </c>
      <c r="C352" s="24">
        <v>0</v>
      </c>
      <c r="D352" s="24"/>
      <c r="E352" s="24">
        <v>0</v>
      </c>
      <c r="F352" s="24">
        <f t="shared" si="57"/>
        <v>0</v>
      </c>
      <c r="G352" s="112" t="str">
        <f t="shared" si="58"/>
        <v>否</v>
      </c>
      <c r="H352" s="103" t="str">
        <f t="shared" si="59"/>
        <v>项</v>
      </c>
      <c r="I352" s="106"/>
      <c r="J352" s="121">
        <v>0</v>
      </c>
      <c r="O352" s="120"/>
    </row>
    <row r="353" s="103" customFormat="1" ht="21.95" hidden="1" customHeight="1" spans="1:15">
      <c r="A353" s="114">
        <v>2040999</v>
      </c>
      <c r="B353" s="23" t="s">
        <v>367</v>
      </c>
      <c r="C353" s="24">
        <v>0</v>
      </c>
      <c r="D353" s="24"/>
      <c r="E353" s="24">
        <v>0</v>
      </c>
      <c r="F353" s="24">
        <f t="shared" si="57"/>
        <v>0</v>
      </c>
      <c r="G353" s="112" t="str">
        <f t="shared" si="58"/>
        <v>否</v>
      </c>
      <c r="H353" s="103" t="str">
        <f t="shared" si="59"/>
        <v>项</v>
      </c>
      <c r="I353" s="106"/>
      <c r="J353" s="121">
        <v>0</v>
      </c>
      <c r="O353" s="120"/>
    </row>
    <row r="354" ht="21.95" hidden="1" customHeight="1" spans="1:15">
      <c r="A354" s="111">
        <v>20410</v>
      </c>
      <c r="B354" s="18" t="s">
        <v>368</v>
      </c>
      <c r="C354" s="19">
        <f t="shared" ref="C354:E354" si="63">SUM(C355:C359)</f>
        <v>0</v>
      </c>
      <c r="D354" s="19">
        <f t="shared" si="63"/>
        <v>0</v>
      </c>
      <c r="E354" s="19">
        <f t="shared" si="63"/>
        <v>0</v>
      </c>
      <c r="F354" s="19">
        <f t="shared" si="57"/>
        <v>0</v>
      </c>
      <c r="G354" s="112" t="str">
        <f t="shared" si="58"/>
        <v>否</v>
      </c>
      <c r="H354" s="106" t="str">
        <f t="shared" si="59"/>
        <v>款</v>
      </c>
      <c r="I354" s="113">
        <f>SUM(I355:I359)</f>
        <v>0</v>
      </c>
      <c r="J354" s="121">
        <v>0</v>
      </c>
      <c r="O354" s="120"/>
    </row>
    <row r="355" s="103" customFormat="1" ht="21.95" hidden="1" customHeight="1" spans="1:15">
      <c r="A355" s="114">
        <v>2041001</v>
      </c>
      <c r="B355" s="23" t="s">
        <v>163</v>
      </c>
      <c r="C355" s="24">
        <v>0</v>
      </c>
      <c r="D355" s="24"/>
      <c r="E355" s="24">
        <v>0</v>
      </c>
      <c r="F355" s="24">
        <f t="shared" si="57"/>
        <v>0</v>
      </c>
      <c r="G355" s="112" t="str">
        <f t="shared" si="58"/>
        <v>否</v>
      </c>
      <c r="H355" s="103" t="str">
        <f t="shared" si="59"/>
        <v>项</v>
      </c>
      <c r="I355" s="106"/>
      <c r="J355" s="121">
        <v>0</v>
      </c>
      <c r="O355" s="120"/>
    </row>
    <row r="356" s="103" customFormat="1" ht="21.95" hidden="1" customHeight="1" spans="1:15">
      <c r="A356" s="114">
        <v>2041002</v>
      </c>
      <c r="B356" s="23" t="s">
        <v>164</v>
      </c>
      <c r="C356" s="24">
        <v>0</v>
      </c>
      <c r="D356" s="24"/>
      <c r="E356" s="24">
        <v>0</v>
      </c>
      <c r="F356" s="24">
        <f t="shared" si="57"/>
        <v>0</v>
      </c>
      <c r="G356" s="112" t="str">
        <f t="shared" si="58"/>
        <v>否</v>
      </c>
      <c r="H356" s="103" t="str">
        <f t="shared" si="59"/>
        <v>项</v>
      </c>
      <c r="I356" s="106"/>
      <c r="J356" s="121">
        <v>0</v>
      </c>
      <c r="O356" s="120"/>
    </row>
    <row r="357" s="103" customFormat="1" ht="21.95" hidden="1" customHeight="1" spans="1:15">
      <c r="A357" s="114">
        <v>2041006</v>
      </c>
      <c r="B357" s="23" t="s">
        <v>204</v>
      </c>
      <c r="C357" s="24">
        <v>0</v>
      </c>
      <c r="D357" s="24"/>
      <c r="E357" s="24">
        <v>0</v>
      </c>
      <c r="F357" s="24">
        <f t="shared" si="57"/>
        <v>0</v>
      </c>
      <c r="G357" s="112" t="str">
        <f t="shared" si="58"/>
        <v>否</v>
      </c>
      <c r="H357" s="103" t="str">
        <f t="shared" si="59"/>
        <v>项</v>
      </c>
      <c r="I357" s="106"/>
      <c r="J357" s="121">
        <v>0</v>
      </c>
      <c r="O357" s="120"/>
    </row>
    <row r="358" s="103" customFormat="1" ht="21.95" hidden="1" customHeight="1" spans="1:15">
      <c r="A358" s="114">
        <v>2041007</v>
      </c>
      <c r="B358" s="23" t="s">
        <v>369</v>
      </c>
      <c r="C358" s="24">
        <v>0</v>
      </c>
      <c r="D358" s="24"/>
      <c r="E358" s="24">
        <v>0</v>
      </c>
      <c r="F358" s="24">
        <f t="shared" si="57"/>
        <v>0</v>
      </c>
      <c r="G358" s="112" t="str">
        <f t="shared" si="58"/>
        <v>否</v>
      </c>
      <c r="H358" s="103" t="str">
        <f t="shared" si="59"/>
        <v>项</v>
      </c>
      <c r="I358" s="106"/>
      <c r="J358" s="121">
        <v>0</v>
      </c>
      <c r="O358" s="120"/>
    </row>
    <row r="359" s="103" customFormat="1" ht="21.95" hidden="1" customHeight="1" spans="1:15">
      <c r="A359" s="114">
        <v>2041099</v>
      </c>
      <c r="B359" s="23" t="s">
        <v>370</v>
      </c>
      <c r="C359" s="24">
        <v>0</v>
      </c>
      <c r="D359" s="24"/>
      <c r="E359" s="24">
        <v>0</v>
      </c>
      <c r="F359" s="24">
        <f t="shared" si="57"/>
        <v>0</v>
      </c>
      <c r="G359" s="112" t="str">
        <f t="shared" si="58"/>
        <v>否</v>
      </c>
      <c r="H359" s="103" t="str">
        <f t="shared" si="59"/>
        <v>项</v>
      </c>
      <c r="I359" s="106"/>
      <c r="J359" s="121">
        <v>0</v>
      </c>
      <c r="O359" s="120"/>
    </row>
    <row r="360" ht="21.95" customHeight="1" spans="1:15">
      <c r="A360" s="111">
        <v>20499</v>
      </c>
      <c r="B360" s="18" t="s">
        <v>371</v>
      </c>
      <c r="C360" s="19">
        <f t="shared" ref="C360:E360" si="64">SUM(C361:C362)</f>
        <v>44</v>
      </c>
      <c r="D360" s="19">
        <f t="shared" si="64"/>
        <v>0</v>
      </c>
      <c r="E360" s="19">
        <f t="shared" si="64"/>
        <v>0</v>
      </c>
      <c r="F360" s="19">
        <f t="shared" si="57"/>
        <v>44</v>
      </c>
      <c r="G360" s="112" t="str">
        <f t="shared" si="58"/>
        <v>是</v>
      </c>
      <c r="H360" s="106" t="str">
        <f t="shared" si="59"/>
        <v>款</v>
      </c>
      <c r="I360" s="113">
        <f>SUM(I361:I362)</f>
        <v>0</v>
      </c>
      <c r="J360" s="121">
        <v>0</v>
      </c>
      <c r="O360" s="120"/>
    </row>
    <row r="361" s="103" customFormat="1" ht="21.95" hidden="1" customHeight="1" spans="1:15">
      <c r="A361" s="114">
        <v>2049902</v>
      </c>
      <c r="B361" s="23" t="s">
        <v>372</v>
      </c>
      <c r="C361" s="24">
        <v>0</v>
      </c>
      <c r="D361" s="24"/>
      <c r="E361" s="24">
        <v>0</v>
      </c>
      <c r="F361" s="24">
        <f t="shared" si="57"/>
        <v>0</v>
      </c>
      <c r="G361" s="112" t="str">
        <f t="shared" si="58"/>
        <v>否</v>
      </c>
      <c r="H361" s="103" t="str">
        <f t="shared" si="59"/>
        <v>项</v>
      </c>
      <c r="I361" s="106"/>
      <c r="J361" s="121">
        <v>0</v>
      </c>
      <c r="O361" s="120"/>
    </row>
    <row r="362" s="103" customFormat="1" ht="21.95" customHeight="1" spans="1:15">
      <c r="A362" s="114">
        <v>2049999</v>
      </c>
      <c r="B362" s="23" t="s">
        <v>373</v>
      </c>
      <c r="C362" s="24">
        <v>44</v>
      </c>
      <c r="D362" s="24"/>
      <c r="E362" s="24">
        <v>0</v>
      </c>
      <c r="F362" s="24">
        <f t="shared" si="57"/>
        <v>44</v>
      </c>
      <c r="G362" s="112" t="str">
        <f t="shared" si="58"/>
        <v>是</v>
      </c>
      <c r="H362" s="103" t="str">
        <f t="shared" si="59"/>
        <v>项</v>
      </c>
      <c r="I362" s="106"/>
      <c r="J362" s="121">
        <v>0</v>
      </c>
      <c r="O362" s="120"/>
    </row>
    <row r="363" ht="21.95" customHeight="1" spans="1:15">
      <c r="A363" s="111">
        <v>205</v>
      </c>
      <c r="B363" s="18" t="s">
        <v>94</v>
      </c>
      <c r="C363" s="19">
        <f t="shared" ref="C363:E363" si="65">SUM(C364,C369,C378,C385,C391,C395,C399,C403,C409,C416)</f>
        <v>39079</v>
      </c>
      <c r="D363" s="19">
        <f t="shared" si="65"/>
        <v>0</v>
      </c>
      <c r="E363" s="19">
        <f t="shared" si="65"/>
        <v>913</v>
      </c>
      <c r="F363" s="19">
        <f t="shared" si="57"/>
        <v>39992</v>
      </c>
      <c r="G363" s="112" t="str">
        <f t="shared" si="58"/>
        <v>是</v>
      </c>
      <c r="H363" s="106" t="str">
        <f t="shared" si="59"/>
        <v>类</v>
      </c>
      <c r="I363" s="113">
        <f>SUM(I364,I369,I378,I385,I391,I395,I399,I403,I409,I416)</f>
        <v>0</v>
      </c>
      <c r="J363" s="121">
        <v>39079</v>
      </c>
      <c r="O363" s="120"/>
    </row>
    <row r="364" ht="21.95" customHeight="1" spans="1:15">
      <c r="A364" s="111">
        <v>20501</v>
      </c>
      <c r="B364" s="18" t="s">
        <v>374</v>
      </c>
      <c r="C364" s="19">
        <f t="shared" ref="C364:E364" si="66">SUM(C365:C368)</f>
        <v>1362</v>
      </c>
      <c r="D364" s="19">
        <f t="shared" si="66"/>
        <v>0</v>
      </c>
      <c r="E364" s="19">
        <f t="shared" si="66"/>
        <v>170</v>
      </c>
      <c r="F364" s="19">
        <f t="shared" si="57"/>
        <v>1532</v>
      </c>
      <c r="G364" s="112" t="str">
        <f t="shared" si="58"/>
        <v>是</v>
      </c>
      <c r="H364" s="106" t="str">
        <f t="shared" si="59"/>
        <v>款</v>
      </c>
      <c r="I364" s="113">
        <f>SUM(I365:I368)</f>
        <v>0</v>
      </c>
      <c r="J364" s="121">
        <v>1362</v>
      </c>
      <c r="O364" s="120"/>
    </row>
    <row r="365" s="103" customFormat="1" ht="21.95" customHeight="1" spans="1:15">
      <c r="A365" s="114">
        <v>2050101</v>
      </c>
      <c r="B365" s="23" t="s">
        <v>163</v>
      </c>
      <c r="C365" s="24">
        <v>1302</v>
      </c>
      <c r="D365" s="24"/>
      <c r="E365" s="24">
        <v>170</v>
      </c>
      <c r="F365" s="24">
        <f t="shared" si="57"/>
        <v>1472</v>
      </c>
      <c r="G365" s="112" t="str">
        <f t="shared" si="58"/>
        <v>是</v>
      </c>
      <c r="H365" s="103" t="str">
        <f t="shared" si="59"/>
        <v>项</v>
      </c>
      <c r="I365" s="106"/>
      <c r="J365" s="121">
        <v>1302</v>
      </c>
      <c r="O365" s="120"/>
    </row>
    <row r="366" s="103" customFormat="1" ht="21.95" hidden="1" customHeight="1" spans="1:15">
      <c r="A366" s="114">
        <v>2050102</v>
      </c>
      <c r="B366" s="23" t="s">
        <v>164</v>
      </c>
      <c r="C366" s="24">
        <v>0</v>
      </c>
      <c r="D366" s="24"/>
      <c r="E366" s="24">
        <v>0</v>
      </c>
      <c r="F366" s="24">
        <f t="shared" si="57"/>
        <v>0</v>
      </c>
      <c r="G366" s="112" t="str">
        <f t="shared" si="58"/>
        <v>否</v>
      </c>
      <c r="H366" s="103" t="str">
        <f t="shared" si="59"/>
        <v>项</v>
      </c>
      <c r="I366" s="106"/>
      <c r="J366" s="121">
        <v>0</v>
      </c>
      <c r="O366" s="120"/>
    </row>
    <row r="367" s="103" customFormat="1" ht="21.95" hidden="1" customHeight="1" spans="1:15">
      <c r="A367" s="114">
        <v>2050103</v>
      </c>
      <c r="B367" s="23" t="s">
        <v>165</v>
      </c>
      <c r="C367" s="24">
        <v>0</v>
      </c>
      <c r="D367" s="24"/>
      <c r="E367" s="24">
        <v>0</v>
      </c>
      <c r="F367" s="24">
        <f t="shared" si="57"/>
        <v>0</v>
      </c>
      <c r="G367" s="112" t="str">
        <f t="shared" si="58"/>
        <v>否</v>
      </c>
      <c r="H367" s="103" t="str">
        <f t="shared" si="59"/>
        <v>项</v>
      </c>
      <c r="I367" s="106"/>
      <c r="J367" s="121">
        <v>0</v>
      </c>
      <c r="O367" s="120"/>
    </row>
    <row r="368" s="103" customFormat="1" ht="21.95" customHeight="1" spans="1:15">
      <c r="A368" s="114">
        <v>2050199</v>
      </c>
      <c r="B368" s="23" t="s">
        <v>375</v>
      </c>
      <c r="C368" s="24">
        <v>60</v>
      </c>
      <c r="D368" s="24"/>
      <c r="E368" s="24">
        <v>0</v>
      </c>
      <c r="F368" s="24">
        <f t="shared" si="57"/>
        <v>60</v>
      </c>
      <c r="G368" s="112" t="str">
        <f t="shared" si="58"/>
        <v>是</v>
      </c>
      <c r="H368" s="103" t="str">
        <f t="shared" si="59"/>
        <v>项</v>
      </c>
      <c r="I368" s="106"/>
      <c r="J368" s="121">
        <v>60</v>
      </c>
      <c r="O368" s="120"/>
    </row>
    <row r="369" ht="21.95" customHeight="1" spans="1:15">
      <c r="A369" s="111">
        <v>20502</v>
      </c>
      <c r="B369" s="18" t="s">
        <v>376</v>
      </c>
      <c r="C369" s="19">
        <f t="shared" ref="C369:E369" si="67">SUM(C370:C377)</f>
        <v>17727</v>
      </c>
      <c r="D369" s="19">
        <f t="shared" si="67"/>
        <v>0</v>
      </c>
      <c r="E369" s="19">
        <f t="shared" si="67"/>
        <v>889</v>
      </c>
      <c r="F369" s="19">
        <f t="shared" si="57"/>
        <v>18616</v>
      </c>
      <c r="G369" s="112" t="str">
        <f t="shared" si="58"/>
        <v>是</v>
      </c>
      <c r="H369" s="106" t="str">
        <f t="shared" si="59"/>
        <v>款</v>
      </c>
      <c r="I369" s="113">
        <f>SUM(I370:I377)</f>
        <v>0</v>
      </c>
      <c r="J369" s="121">
        <v>17727</v>
      </c>
      <c r="O369" s="120"/>
    </row>
    <row r="370" s="103" customFormat="1" ht="21.95" customHeight="1" spans="1:15">
      <c r="A370" s="114">
        <v>2050201</v>
      </c>
      <c r="B370" s="23" t="s">
        <v>377</v>
      </c>
      <c r="C370" s="24">
        <v>632</v>
      </c>
      <c r="D370" s="24"/>
      <c r="E370" s="24">
        <v>-41</v>
      </c>
      <c r="F370" s="24">
        <f t="shared" si="57"/>
        <v>591</v>
      </c>
      <c r="G370" s="112" t="str">
        <f t="shared" si="58"/>
        <v>是</v>
      </c>
      <c r="H370" s="103" t="str">
        <f t="shared" si="59"/>
        <v>项</v>
      </c>
      <c r="I370" s="106"/>
      <c r="J370" s="121">
        <v>632</v>
      </c>
      <c r="O370" s="120"/>
    </row>
    <row r="371" s="103" customFormat="1" ht="21.95" customHeight="1" spans="1:15">
      <c r="A371" s="114">
        <v>2050202</v>
      </c>
      <c r="B371" s="23" t="s">
        <v>378</v>
      </c>
      <c r="C371" s="24">
        <v>490</v>
      </c>
      <c r="D371" s="24"/>
      <c r="E371" s="24">
        <v>0</v>
      </c>
      <c r="F371" s="24">
        <f t="shared" si="57"/>
        <v>490</v>
      </c>
      <c r="G371" s="112" t="str">
        <f t="shared" si="58"/>
        <v>是</v>
      </c>
      <c r="H371" s="103" t="str">
        <f t="shared" si="59"/>
        <v>项</v>
      </c>
      <c r="I371" s="106"/>
      <c r="J371" s="121">
        <v>490</v>
      </c>
      <c r="O371" s="120"/>
    </row>
    <row r="372" s="103" customFormat="1" ht="21.95" customHeight="1" spans="1:15">
      <c r="A372" s="114">
        <v>2050203</v>
      </c>
      <c r="B372" s="23" t="s">
        <v>379</v>
      </c>
      <c r="C372" s="24">
        <v>3289</v>
      </c>
      <c r="D372" s="24"/>
      <c r="E372" s="24">
        <v>198</v>
      </c>
      <c r="F372" s="24">
        <f t="shared" si="57"/>
        <v>3487</v>
      </c>
      <c r="G372" s="112" t="str">
        <f t="shared" si="58"/>
        <v>是</v>
      </c>
      <c r="H372" s="103" t="str">
        <f t="shared" si="59"/>
        <v>项</v>
      </c>
      <c r="I372" s="106"/>
      <c r="J372" s="121">
        <v>3289</v>
      </c>
      <c r="O372" s="120"/>
    </row>
    <row r="373" s="103" customFormat="1" ht="21.95" customHeight="1" spans="1:15">
      <c r="A373" s="114">
        <v>2050204</v>
      </c>
      <c r="B373" s="23" t="s">
        <v>380</v>
      </c>
      <c r="C373" s="24">
        <v>12676</v>
      </c>
      <c r="D373" s="24"/>
      <c r="E373" s="24">
        <v>732</v>
      </c>
      <c r="F373" s="24">
        <f t="shared" si="57"/>
        <v>13408</v>
      </c>
      <c r="G373" s="112" t="str">
        <f t="shared" si="58"/>
        <v>是</v>
      </c>
      <c r="H373" s="103" t="str">
        <f t="shared" si="59"/>
        <v>项</v>
      </c>
      <c r="I373" s="106"/>
      <c r="J373" s="121">
        <v>12676</v>
      </c>
      <c r="O373" s="120"/>
    </row>
    <row r="374" s="103" customFormat="1" ht="21.95" hidden="1" customHeight="1" spans="1:15">
      <c r="A374" s="114">
        <v>2050205</v>
      </c>
      <c r="B374" s="23" t="s">
        <v>381</v>
      </c>
      <c r="C374" s="24">
        <v>0</v>
      </c>
      <c r="D374" s="24"/>
      <c r="E374" s="24">
        <v>0</v>
      </c>
      <c r="F374" s="24">
        <f t="shared" si="57"/>
        <v>0</v>
      </c>
      <c r="G374" s="112" t="str">
        <f t="shared" si="58"/>
        <v>否</v>
      </c>
      <c r="H374" s="103" t="str">
        <f t="shared" si="59"/>
        <v>项</v>
      </c>
      <c r="I374" s="106"/>
      <c r="J374" s="121">
        <v>0</v>
      </c>
      <c r="O374" s="120"/>
    </row>
    <row r="375" s="103" customFormat="1" ht="21.95" hidden="1" customHeight="1" spans="1:15">
      <c r="A375" s="114">
        <v>2050206</v>
      </c>
      <c r="B375" s="23" t="s">
        <v>382</v>
      </c>
      <c r="C375" s="24">
        <v>0</v>
      </c>
      <c r="D375" s="24"/>
      <c r="E375" s="24">
        <v>0</v>
      </c>
      <c r="F375" s="24">
        <f t="shared" si="57"/>
        <v>0</v>
      </c>
      <c r="G375" s="112" t="str">
        <f t="shared" si="58"/>
        <v>否</v>
      </c>
      <c r="H375" s="103" t="str">
        <f t="shared" si="59"/>
        <v>项</v>
      </c>
      <c r="I375" s="106"/>
      <c r="J375" s="121">
        <v>0</v>
      </c>
      <c r="O375" s="120"/>
    </row>
    <row r="376" s="103" customFormat="1" ht="21.95" hidden="1" customHeight="1" spans="1:15">
      <c r="A376" s="114">
        <v>2050207</v>
      </c>
      <c r="B376" s="23" t="s">
        <v>383</v>
      </c>
      <c r="C376" s="24">
        <v>0</v>
      </c>
      <c r="D376" s="24"/>
      <c r="E376" s="24">
        <v>0</v>
      </c>
      <c r="F376" s="24">
        <f t="shared" si="57"/>
        <v>0</v>
      </c>
      <c r="G376" s="112" t="str">
        <f t="shared" si="58"/>
        <v>否</v>
      </c>
      <c r="H376" s="103" t="str">
        <f t="shared" si="59"/>
        <v>项</v>
      </c>
      <c r="I376" s="113"/>
      <c r="J376" s="121">
        <v>0</v>
      </c>
      <c r="O376" s="120"/>
    </row>
    <row r="377" s="103" customFormat="1" ht="21.95" customHeight="1" spans="1:15">
      <c r="A377" s="114">
        <v>2050299</v>
      </c>
      <c r="B377" s="23" t="s">
        <v>384</v>
      </c>
      <c r="C377" s="24">
        <v>640</v>
      </c>
      <c r="D377" s="24"/>
      <c r="E377" s="24">
        <v>0</v>
      </c>
      <c r="F377" s="24">
        <f t="shared" si="57"/>
        <v>640</v>
      </c>
      <c r="G377" s="112" t="str">
        <f t="shared" si="58"/>
        <v>是</v>
      </c>
      <c r="H377" s="103" t="str">
        <f t="shared" si="59"/>
        <v>项</v>
      </c>
      <c r="I377" s="106"/>
      <c r="J377" s="121">
        <v>640</v>
      </c>
      <c r="O377" s="120"/>
    </row>
    <row r="378" ht="21.95" customHeight="1" spans="1:15">
      <c r="A378" s="111">
        <v>20503</v>
      </c>
      <c r="B378" s="18" t="s">
        <v>385</v>
      </c>
      <c r="C378" s="19">
        <f t="shared" ref="C378:E378" si="68">SUM(C379:C384)</f>
        <v>13091</v>
      </c>
      <c r="D378" s="19">
        <f t="shared" si="68"/>
        <v>0</v>
      </c>
      <c r="E378" s="19">
        <f t="shared" si="68"/>
        <v>2693</v>
      </c>
      <c r="F378" s="19">
        <f t="shared" si="57"/>
        <v>15784</v>
      </c>
      <c r="G378" s="112" t="str">
        <f t="shared" si="58"/>
        <v>是</v>
      </c>
      <c r="H378" s="106" t="str">
        <f t="shared" si="59"/>
        <v>款</v>
      </c>
      <c r="I378" s="105">
        <f>SUM(I379:I384)</f>
        <v>0</v>
      </c>
      <c r="J378" s="121">
        <v>13091</v>
      </c>
      <c r="O378" s="120"/>
    </row>
    <row r="379" s="103" customFormat="1" ht="21.95" hidden="1" customHeight="1" spans="1:15">
      <c r="A379" s="114">
        <v>2050301</v>
      </c>
      <c r="B379" s="23" t="s">
        <v>386</v>
      </c>
      <c r="C379" s="24">
        <v>0</v>
      </c>
      <c r="D379" s="24"/>
      <c r="E379" s="24">
        <v>0</v>
      </c>
      <c r="F379" s="24">
        <f t="shared" si="57"/>
        <v>0</v>
      </c>
      <c r="G379" s="112" t="str">
        <f t="shared" si="58"/>
        <v>否</v>
      </c>
      <c r="H379" s="103" t="str">
        <f t="shared" si="59"/>
        <v>项</v>
      </c>
      <c r="I379" s="106"/>
      <c r="J379" s="121">
        <v>0</v>
      </c>
      <c r="O379" s="120"/>
    </row>
    <row r="380" s="103" customFormat="1" ht="21.95" customHeight="1" spans="1:15">
      <c r="A380" s="114">
        <v>2050302</v>
      </c>
      <c r="B380" s="23" t="s">
        <v>387</v>
      </c>
      <c r="C380" s="24">
        <v>7833</v>
      </c>
      <c r="D380" s="24"/>
      <c r="E380" s="24">
        <v>2563</v>
      </c>
      <c r="F380" s="24">
        <f t="shared" si="57"/>
        <v>10396</v>
      </c>
      <c r="G380" s="112" t="str">
        <f t="shared" si="58"/>
        <v>是</v>
      </c>
      <c r="H380" s="103" t="str">
        <f t="shared" si="59"/>
        <v>项</v>
      </c>
      <c r="I380" s="106"/>
      <c r="J380" s="121">
        <v>7833</v>
      </c>
      <c r="O380" s="120"/>
    </row>
    <row r="381" s="103" customFormat="1" ht="21.95" customHeight="1" spans="1:15">
      <c r="A381" s="114">
        <v>2050303</v>
      </c>
      <c r="B381" s="23" t="s">
        <v>388</v>
      </c>
      <c r="C381" s="24">
        <v>2758</v>
      </c>
      <c r="D381" s="24"/>
      <c r="E381" s="24">
        <v>130</v>
      </c>
      <c r="F381" s="24">
        <f t="shared" si="57"/>
        <v>2888</v>
      </c>
      <c r="G381" s="112" t="str">
        <f t="shared" si="58"/>
        <v>是</v>
      </c>
      <c r="H381" s="103" t="str">
        <f t="shared" si="59"/>
        <v>项</v>
      </c>
      <c r="I381" s="106"/>
      <c r="J381" s="121">
        <v>2758</v>
      </c>
      <c r="O381" s="120"/>
    </row>
    <row r="382" s="103" customFormat="1" ht="21.95" hidden="1" customHeight="1" spans="1:15">
      <c r="A382" s="114">
        <v>2050304</v>
      </c>
      <c r="B382" s="23" t="s">
        <v>389</v>
      </c>
      <c r="C382" s="24">
        <v>0</v>
      </c>
      <c r="D382" s="24"/>
      <c r="E382" s="24">
        <v>0</v>
      </c>
      <c r="F382" s="24">
        <f t="shared" si="57"/>
        <v>0</v>
      </c>
      <c r="G382" s="112" t="str">
        <f t="shared" si="58"/>
        <v>否</v>
      </c>
      <c r="H382" s="103" t="str">
        <f t="shared" si="59"/>
        <v>项</v>
      </c>
      <c r="I382" s="113"/>
      <c r="J382" s="121">
        <v>0</v>
      </c>
      <c r="O382" s="120"/>
    </row>
    <row r="383" s="103" customFormat="1" ht="21.95" customHeight="1" spans="1:15">
      <c r="A383" s="114">
        <v>2050305</v>
      </c>
      <c r="B383" s="23" t="s">
        <v>390</v>
      </c>
      <c r="C383" s="24">
        <v>2000</v>
      </c>
      <c r="D383" s="24"/>
      <c r="E383" s="24">
        <v>0</v>
      </c>
      <c r="F383" s="24">
        <f t="shared" si="57"/>
        <v>2000</v>
      </c>
      <c r="G383" s="112" t="str">
        <f t="shared" si="58"/>
        <v>是</v>
      </c>
      <c r="H383" s="103" t="str">
        <f t="shared" si="59"/>
        <v>项</v>
      </c>
      <c r="I383" s="106"/>
      <c r="J383" s="121">
        <v>2000</v>
      </c>
      <c r="O383" s="120"/>
    </row>
    <row r="384" s="103" customFormat="1" ht="21.95" customHeight="1" spans="1:15">
      <c r="A384" s="114">
        <v>2050399</v>
      </c>
      <c r="B384" s="23" t="s">
        <v>391</v>
      </c>
      <c r="C384" s="24">
        <v>500</v>
      </c>
      <c r="D384" s="24"/>
      <c r="E384" s="24">
        <v>0</v>
      </c>
      <c r="F384" s="24">
        <f t="shared" si="57"/>
        <v>500</v>
      </c>
      <c r="G384" s="112" t="str">
        <f t="shared" si="58"/>
        <v>是</v>
      </c>
      <c r="H384" s="103" t="str">
        <f t="shared" si="59"/>
        <v>项</v>
      </c>
      <c r="I384" s="106"/>
      <c r="J384" s="121">
        <v>500</v>
      </c>
      <c r="O384" s="120"/>
    </row>
    <row r="385" ht="21.95" hidden="1" customHeight="1" spans="1:15">
      <c r="A385" s="111">
        <v>20504</v>
      </c>
      <c r="B385" s="18" t="s">
        <v>392</v>
      </c>
      <c r="C385" s="19">
        <f t="shared" ref="C385:E385" si="69">SUM(C386:C390)</f>
        <v>0</v>
      </c>
      <c r="D385" s="19">
        <f t="shared" si="69"/>
        <v>0</v>
      </c>
      <c r="E385" s="19">
        <f t="shared" si="69"/>
        <v>0</v>
      </c>
      <c r="F385" s="19">
        <f t="shared" si="57"/>
        <v>0</v>
      </c>
      <c r="G385" s="112" t="str">
        <f t="shared" si="58"/>
        <v>否</v>
      </c>
      <c r="H385" s="106" t="str">
        <f t="shared" si="59"/>
        <v>款</v>
      </c>
      <c r="I385" s="105">
        <f>SUM(I386:I390)</f>
        <v>0</v>
      </c>
      <c r="J385" s="121">
        <v>0</v>
      </c>
      <c r="O385" s="120"/>
    </row>
    <row r="386" s="103" customFormat="1" ht="21.95" hidden="1" customHeight="1" spans="1:15">
      <c r="A386" s="114">
        <v>2050401</v>
      </c>
      <c r="B386" s="23" t="s">
        <v>393</v>
      </c>
      <c r="C386" s="24">
        <v>0</v>
      </c>
      <c r="D386" s="24"/>
      <c r="E386" s="24">
        <v>0</v>
      </c>
      <c r="F386" s="24">
        <f t="shared" si="57"/>
        <v>0</v>
      </c>
      <c r="G386" s="112" t="str">
        <f t="shared" si="58"/>
        <v>否</v>
      </c>
      <c r="H386" s="103" t="str">
        <f t="shared" si="59"/>
        <v>项</v>
      </c>
      <c r="I386" s="106"/>
      <c r="J386" s="121">
        <v>0</v>
      </c>
      <c r="O386" s="120"/>
    </row>
    <row r="387" s="103" customFormat="1" ht="21.95" hidden="1" customHeight="1" spans="1:15">
      <c r="A387" s="114">
        <v>2050402</v>
      </c>
      <c r="B387" s="23" t="s">
        <v>394</v>
      </c>
      <c r="C387" s="24">
        <v>0</v>
      </c>
      <c r="D387" s="24"/>
      <c r="E387" s="24">
        <v>0</v>
      </c>
      <c r="F387" s="24">
        <f t="shared" si="57"/>
        <v>0</v>
      </c>
      <c r="G387" s="112" t="str">
        <f t="shared" si="58"/>
        <v>否</v>
      </c>
      <c r="H387" s="103" t="str">
        <f t="shared" si="59"/>
        <v>项</v>
      </c>
      <c r="I387" s="106"/>
      <c r="J387" s="121">
        <v>0</v>
      </c>
      <c r="O387" s="120"/>
    </row>
    <row r="388" s="103" customFormat="1" ht="21.95" hidden="1" customHeight="1" spans="1:15">
      <c r="A388" s="114">
        <v>2050403</v>
      </c>
      <c r="B388" s="23" t="s">
        <v>395</v>
      </c>
      <c r="C388" s="24">
        <v>0</v>
      </c>
      <c r="D388" s="24"/>
      <c r="E388" s="24">
        <v>0</v>
      </c>
      <c r="F388" s="24">
        <f t="shared" ref="F388:F451" si="70">C388+D388+E388</f>
        <v>0</v>
      </c>
      <c r="G388" s="112" t="str">
        <f t="shared" ref="G388:G451" si="71">IF(LEN(A388)=3,"是",IF(B388&lt;&gt;"",IF(SUM(C388:C388)&lt;&gt;0,"是","否"),"是"))</f>
        <v>否</v>
      </c>
      <c r="H388" s="103" t="str">
        <f t="shared" si="59"/>
        <v>项</v>
      </c>
      <c r="I388" s="113"/>
      <c r="J388" s="121">
        <v>0</v>
      </c>
      <c r="O388" s="120"/>
    </row>
    <row r="389" s="103" customFormat="1" ht="21.95" hidden="1" customHeight="1" spans="1:15">
      <c r="A389" s="114">
        <v>2050404</v>
      </c>
      <c r="B389" s="23" t="s">
        <v>396</v>
      </c>
      <c r="C389" s="24">
        <v>0</v>
      </c>
      <c r="D389" s="24"/>
      <c r="E389" s="24">
        <v>0</v>
      </c>
      <c r="F389" s="24">
        <f t="shared" si="70"/>
        <v>0</v>
      </c>
      <c r="G389" s="112" t="str">
        <f t="shared" si="71"/>
        <v>否</v>
      </c>
      <c r="H389" s="103" t="str">
        <f t="shared" ref="H389:H452" si="72">IF(LEN(A389)=3,"类",IF(LEN(A389)=5,"款","项"))</f>
        <v>项</v>
      </c>
      <c r="I389" s="106"/>
      <c r="J389" s="121">
        <v>0</v>
      </c>
      <c r="O389" s="120"/>
    </row>
    <row r="390" s="103" customFormat="1" ht="21.95" hidden="1" customHeight="1" spans="1:15">
      <c r="A390" s="114">
        <v>2050499</v>
      </c>
      <c r="B390" s="23" t="s">
        <v>397</v>
      </c>
      <c r="C390" s="24">
        <v>0</v>
      </c>
      <c r="D390" s="24"/>
      <c r="E390" s="24">
        <v>0</v>
      </c>
      <c r="F390" s="24">
        <f t="shared" si="70"/>
        <v>0</v>
      </c>
      <c r="G390" s="112" t="str">
        <f t="shared" si="71"/>
        <v>否</v>
      </c>
      <c r="H390" s="103" t="str">
        <f t="shared" si="72"/>
        <v>项</v>
      </c>
      <c r="I390" s="106"/>
      <c r="J390" s="121">
        <v>0</v>
      </c>
      <c r="O390" s="120"/>
    </row>
    <row r="391" ht="21.95" hidden="1" customHeight="1" spans="1:15">
      <c r="A391" s="111">
        <v>20505</v>
      </c>
      <c r="B391" s="18" t="s">
        <v>398</v>
      </c>
      <c r="C391" s="19">
        <f t="shared" ref="C391:E391" si="73">SUM(C392:C394)</f>
        <v>0</v>
      </c>
      <c r="D391" s="19">
        <f t="shared" si="73"/>
        <v>0</v>
      </c>
      <c r="E391" s="19">
        <f t="shared" si="73"/>
        <v>0</v>
      </c>
      <c r="F391" s="19">
        <f t="shared" si="70"/>
        <v>0</v>
      </c>
      <c r="G391" s="112" t="str">
        <f t="shared" si="71"/>
        <v>否</v>
      </c>
      <c r="H391" s="106" t="str">
        <f t="shared" si="72"/>
        <v>款</v>
      </c>
      <c r="I391" s="105">
        <f>SUM(I392:I394)</f>
        <v>0</v>
      </c>
      <c r="J391" s="121">
        <v>0</v>
      </c>
      <c r="O391" s="120"/>
    </row>
    <row r="392" s="103" customFormat="1" ht="21.95" hidden="1" customHeight="1" spans="1:15">
      <c r="A392" s="114">
        <v>2050501</v>
      </c>
      <c r="B392" s="23" t="s">
        <v>399</v>
      </c>
      <c r="C392" s="24">
        <v>0</v>
      </c>
      <c r="D392" s="24"/>
      <c r="E392" s="24">
        <v>0</v>
      </c>
      <c r="F392" s="24">
        <f t="shared" si="70"/>
        <v>0</v>
      </c>
      <c r="G392" s="112" t="str">
        <f t="shared" si="71"/>
        <v>否</v>
      </c>
      <c r="H392" s="103" t="str">
        <f t="shared" si="72"/>
        <v>项</v>
      </c>
      <c r="I392" s="125"/>
      <c r="J392" s="121">
        <v>0</v>
      </c>
      <c r="O392" s="120"/>
    </row>
    <row r="393" s="103" customFormat="1" ht="21.95" hidden="1" customHeight="1" spans="1:15">
      <c r="A393" s="114">
        <v>2050502</v>
      </c>
      <c r="B393" s="23" t="s">
        <v>400</v>
      </c>
      <c r="C393" s="24">
        <v>0</v>
      </c>
      <c r="D393" s="24"/>
      <c r="E393" s="24">
        <v>0</v>
      </c>
      <c r="F393" s="24">
        <f t="shared" si="70"/>
        <v>0</v>
      </c>
      <c r="G393" s="112" t="str">
        <f t="shared" si="71"/>
        <v>否</v>
      </c>
      <c r="H393" s="103" t="str">
        <f t="shared" si="72"/>
        <v>项</v>
      </c>
      <c r="I393" s="106"/>
      <c r="J393" s="121">
        <v>0</v>
      </c>
      <c r="O393" s="120"/>
    </row>
    <row r="394" s="103" customFormat="1" ht="21.95" hidden="1" customHeight="1" spans="1:15">
      <c r="A394" s="114">
        <v>2050599</v>
      </c>
      <c r="B394" s="23" t="s">
        <v>401</v>
      </c>
      <c r="C394" s="24">
        <v>0</v>
      </c>
      <c r="D394" s="24"/>
      <c r="E394" s="24">
        <v>0</v>
      </c>
      <c r="F394" s="24">
        <f t="shared" si="70"/>
        <v>0</v>
      </c>
      <c r="G394" s="112" t="str">
        <f t="shared" si="71"/>
        <v>否</v>
      </c>
      <c r="H394" s="103" t="str">
        <f t="shared" si="72"/>
        <v>项</v>
      </c>
      <c r="I394" s="106"/>
      <c r="J394" s="121">
        <v>0</v>
      </c>
      <c r="O394" s="120"/>
    </row>
    <row r="395" ht="21.95" hidden="1" customHeight="1" spans="1:15">
      <c r="A395" s="111">
        <v>20506</v>
      </c>
      <c r="B395" s="18" t="s">
        <v>402</v>
      </c>
      <c r="C395" s="19">
        <f t="shared" ref="C395:E395" si="74">SUM(C396:C398)</f>
        <v>0</v>
      </c>
      <c r="D395" s="19">
        <f t="shared" si="74"/>
        <v>0</v>
      </c>
      <c r="E395" s="19">
        <f t="shared" si="74"/>
        <v>0</v>
      </c>
      <c r="F395" s="19">
        <f t="shared" si="70"/>
        <v>0</v>
      </c>
      <c r="G395" s="112" t="str">
        <f t="shared" si="71"/>
        <v>否</v>
      </c>
      <c r="H395" s="106" t="str">
        <f t="shared" si="72"/>
        <v>款</v>
      </c>
      <c r="I395" s="125">
        <f>SUM(I396:I398)</f>
        <v>0</v>
      </c>
      <c r="J395" s="121">
        <v>0</v>
      </c>
      <c r="O395" s="120"/>
    </row>
    <row r="396" s="103" customFormat="1" ht="21.95" hidden="1" customHeight="1" spans="1:15">
      <c r="A396" s="114">
        <v>2050601</v>
      </c>
      <c r="B396" s="23" t="s">
        <v>403</v>
      </c>
      <c r="C396" s="24">
        <v>0</v>
      </c>
      <c r="D396" s="24"/>
      <c r="E396" s="24">
        <v>0</v>
      </c>
      <c r="F396" s="24">
        <f t="shared" si="70"/>
        <v>0</v>
      </c>
      <c r="G396" s="112" t="str">
        <f t="shared" si="71"/>
        <v>否</v>
      </c>
      <c r="H396" s="103" t="str">
        <f t="shared" si="72"/>
        <v>项</v>
      </c>
      <c r="I396" s="113"/>
      <c r="J396" s="121">
        <v>0</v>
      </c>
      <c r="O396" s="120"/>
    </row>
    <row r="397" s="103" customFormat="1" ht="21.95" hidden="1" customHeight="1" spans="1:15">
      <c r="A397" s="114">
        <v>2050602</v>
      </c>
      <c r="B397" s="23" t="s">
        <v>404</v>
      </c>
      <c r="C397" s="24">
        <v>0</v>
      </c>
      <c r="D397" s="24"/>
      <c r="E397" s="24">
        <v>0</v>
      </c>
      <c r="F397" s="24">
        <f t="shared" si="70"/>
        <v>0</v>
      </c>
      <c r="G397" s="112" t="str">
        <f t="shared" si="71"/>
        <v>否</v>
      </c>
      <c r="H397" s="103" t="str">
        <f t="shared" si="72"/>
        <v>项</v>
      </c>
      <c r="I397" s="106"/>
      <c r="J397" s="121">
        <v>0</v>
      </c>
      <c r="O397" s="120"/>
    </row>
    <row r="398" s="103" customFormat="1" ht="21.95" hidden="1" customHeight="1" spans="1:15">
      <c r="A398" s="114">
        <v>2050699</v>
      </c>
      <c r="B398" s="23" t="s">
        <v>405</v>
      </c>
      <c r="C398" s="24">
        <v>0</v>
      </c>
      <c r="D398" s="24"/>
      <c r="E398" s="24">
        <v>0</v>
      </c>
      <c r="F398" s="24">
        <f t="shared" si="70"/>
        <v>0</v>
      </c>
      <c r="G398" s="112" t="str">
        <f t="shared" si="71"/>
        <v>否</v>
      </c>
      <c r="H398" s="103" t="str">
        <f t="shared" si="72"/>
        <v>项</v>
      </c>
      <c r="I398" s="106"/>
      <c r="J398" s="121">
        <v>0</v>
      </c>
      <c r="O398" s="120"/>
    </row>
    <row r="399" ht="21.95" customHeight="1" spans="1:15">
      <c r="A399" s="111">
        <v>20507</v>
      </c>
      <c r="B399" s="18" t="s">
        <v>406</v>
      </c>
      <c r="C399" s="19">
        <f t="shared" ref="C399:E399" si="75">SUM(C400:C402)</f>
        <v>1068</v>
      </c>
      <c r="D399" s="19">
        <f t="shared" si="75"/>
        <v>0</v>
      </c>
      <c r="E399" s="19">
        <f t="shared" si="75"/>
        <v>65</v>
      </c>
      <c r="F399" s="19">
        <f t="shared" si="70"/>
        <v>1133</v>
      </c>
      <c r="G399" s="112" t="str">
        <f t="shared" si="71"/>
        <v>是</v>
      </c>
      <c r="H399" s="106" t="str">
        <f t="shared" si="72"/>
        <v>款</v>
      </c>
      <c r="I399" s="105">
        <f>SUM(I400:I402)</f>
        <v>0</v>
      </c>
      <c r="J399" s="121">
        <v>1068</v>
      </c>
      <c r="O399" s="120"/>
    </row>
    <row r="400" s="103" customFormat="1" ht="21.95" customHeight="1" spans="1:15">
      <c r="A400" s="114">
        <v>2050701</v>
      </c>
      <c r="B400" s="23" t="s">
        <v>407</v>
      </c>
      <c r="C400" s="24">
        <v>1068</v>
      </c>
      <c r="D400" s="24"/>
      <c r="E400" s="24">
        <v>65</v>
      </c>
      <c r="F400" s="24">
        <f t="shared" si="70"/>
        <v>1133</v>
      </c>
      <c r="G400" s="112" t="str">
        <f t="shared" si="71"/>
        <v>是</v>
      </c>
      <c r="H400" s="103" t="str">
        <f t="shared" si="72"/>
        <v>项</v>
      </c>
      <c r="I400" s="113"/>
      <c r="J400" s="121">
        <v>1068</v>
      </c>
      <c r="O400" s="120"/>
    </row>
    <row r="401" s="103" customFormat="1" ht="21.95" hidden="1" customHeight="1" spans="1:15">
      <c r="A401" s="114">
        <v>2050702</v>
      </c>
      <c r="B401" s="23" t="s">
        <v>408</v>
      </c>
      <c r="C401" s="24">
        <v>0</v>
      </c>
      <c r="D401" s="24"/>
      <c r="E401" s="24">
        <v>0</v>
      </c>
      <c r="F401" s="24">
        <f t="shared" si="70"/>
        <v>0</v>
      </c>
      <c r="G401" s="112" t="str">
        <f t="shared" si="71"/>
        <v>否</v>
      </c>
      <c r="H401" s="103" t="str">
        <f t="shared" si="72"/>
        <v>项</v>
      </c>
      <c r="I401" s="106"/>
      <c r="J401" s="121">
        <v>0</v>
      </c>
      <c r="O401" s="120"/>
    </row>
    <row r="402" s="103" customFormat="1" ht="21.95" hidden="1" customHeight="1" spans="1:15">
      <c r="A402" s="114">
        <v>2050799</v>
      </c>
      <c r="B402" s="23" t="s">
        <v>409</v>
      </c>
      <c r="C402" s="24">
        <v>0</v>
      </c>
      <c r="D402" s="24"/>
      <c r="E402" s="24">
        <v>0</v>
      </c>
      <c r="F402" s="24">
        <f t="shared" si="70"/>
        <v>0</v>
      </c>
      <c r="G402" s="112" t="str">
        <f t="shared" si="71"/>
        <v>否</v>
      </c>
      <c r="H402" s="103" t="str">
        <f t="shared" si="72"/>
        <v>项</v>
      </c>
      <c r="I402" s="106"/>
      <c r="J402" s="121">
        <v>0</v>
      </c>
      <c r="O402" s="120"/>
    </row>
    <row r="403" ht="21.95" customHeight="1" spans="1:15">
      <c r="A403" s="111">
        <v>20508</v>
      </c>
      <c r="B403" s="18" t="s">
        <v>410</v>
      </c>
      <c r="C403" s="19">
        <f t="shared" ref="C403:E403" si="76">SUM(C404:C408)</f>
        <v>1686</v>
      </c>
      <c r="D403" s="19">
        <f t="shared" si="76"/>
        <v>0</v>
      </c>
      <c r="E403" s="19">
        <f t="shared" si="76"/>
        <v>771</v>
      </c>
      <c r="F403" s="19">
        <f t="shared" si="70"/>
        <v>2457</v>
      </c>
      <c r="G403" s="112" t="str">
        <f t="shared" si="71"/>
        <v>是</v>
      </c>
      <c r="H403" s="106" t="str">
        <f t="shared" si="72"/>
        <v>款</v>
      </c>
      <c r="I403" s="105">
        <f>SUM(I404:I408)</f>
        <v>0</v>
      </c>
      <c r="J403" s="121">
        <v>1686</v>
      </c>
      <c r="O403" s="120"/>
    </row>
    <row r="404" s="103" customFormat="1" ht="21.95" hidden="1" customHeight="1" spans="1:15">
      <c r="A404" s="114">
        <v>2050801</v>
      </c>
      <c r="B404" s="23" t="s">
        <v>411</v>
      </c>
      <c r="C404" s="24">
        <v>0</v>
      </c>
      <c r="D404" s="24"/>
      <c r="E404" s="24">
        <v>0</v>
      </c>
      <c r="F404" s="24">
        <f t="shared" si="70"/>
        <v>0</v>
      </c>
      <c r="G404" s="112" t="str">
        <f t="shared" si="71"/>
        <v>否</v>
      </c>
      <c r="H404" s="103" t="str">
        <f t="shared" si="72"/>
        <v>项</v>
      </c>
      <c r="I404" s="106"/>
      <c r="J404" s="121">
        <v>0</v>
      </c>
      <c r="O404" s="120"/>
    </row>
    <row r="405" s="103" customFormat="1" ht="21.95" customHeight="1" spans="1:15">
      <c r="A405" s="114">
        <v>2050802</v>
      </c>
      <c r="B405" s="23" t="s">
        <v>412</v>
      </c>
      <c r="C405" s="24">
        <v>1186</v>
      </c>
      <c r="D405" s="24"/>
      <c r="E405" s="24">
        <v>771</v>
      </c>
      <c r="F405" s="24">
        <f t="shared" si="70"/>
        <v>1957</v>
      </c>
      <c r="G405" s="112" t="str">
        <f t="shared" si="71"/>
        <v>是</v>
      </c>
      <c r="H405" s="103" t="str">
        <f t="shared" si="72"/>
        <v>项</v>
      </c>
      <c r="I405" s="106"/>
      <c r="J405" s="121">
        <v>1186</v>
      </c>
      <c r="O405" s="120"/>
    </row>
    <row r="406" s="103" customFormat="1" ht="21.95" hidden="1" customHeight="1" spans="1:15">
      <c r="A406" s="114">
        <v>2050803</v>
      </c>
      <c r="B406" s="23" t="s">
        <v>413</v>
      </c>
      <c r="C406" s="24">
        <v>0</v>
      </c>
      <c r="D406" s="24"/>
      <c r="E406" s="24">
        <v>0</v>
      </c>
      <c r="F406" s="24">
        <f t="shared" si="70"/>
        <v>0</v>
      </c>
      <c r="G406" s="112" t="str">
        <f t="shared" si="71"/>
        <v>否</v>
      </c>
      <c r="H406" s="103" t="str">
        <f t="shared" si="72"/>
        <v>项</v>
      </c>
      <c r="I406" s="113"/>
      <c r="J406" s="121">
        <v>0</v>
      </c>
      <c r="O406" s="120"/>
    </row>
    <row r="407" s="103" customFormat="1" ht="21.95" hidden="1" customHeight="1" spans="1:15">
      <c r="A407" s="114">
        <v>2050804</v>
      </c>
      <c r="B407" s="23" t="s">
        <v>414</v>
      </c>
      <c r="C407" s="24">
        <v>0</v>
      </c>
      <c r="D407" s="24"/>
      <c r="E407" s="24">
        <v>0</v>
      </c>
      <c r="F407" s="24">
        <f t="shared" si="70"/>
        <v>0</v>
      </c>
      <c r="G407" s="112" t="str">
        <f t="shared" si="71"/>
        <v>否</v>
      </c>
      <c r="H407" s="103" t="str">
        <f t="shared" si="72"/>
        <v>项</v>
      </c>
      <c r="I407" s="106"/>
      <c r="J407" s="121">
        <v>0</v>
      </c>
      <c r="O407" s="120"/>
    </row>
    <row r="408" s="103" customFormat="1" ht="21.95" customHeight="1" spans="1:15">
      <c r="A408" s="114">
        <v>2050899</v>
      </c>
      <c r="B408" s="23" t="s">
        <v>415</v>
      </c>
      <c r="C408" s="24">
        <v>500</v>
      </c>
      <c r="D408" s="24"/>
      <c r="E408" s="24">
        <v>0</v>
      </c>
      <c r="F408" s="24">
        <f t="shared" si="70"/>
        <v>500</v>
      </c>
      <c r="G408" s="112" t="str">
        <f t="shared" si="71"/>
        <v>是</v>
      </c>
      <c r="H408" s="103" t="str">
        <f t="shared" si="72"/>
        <v>项</v>
      </c>
      <c r="I408" s="106"/>
      <c r="J408" s="121">
        <v>500</v>
      </c>
      <c r="O408" s="120"/>
    </row>
    <row r="409" ht="21.95" customHeight="1" spans="1:15">
      <c r="A409" s="111">
        <v>20509</v>
      </c>
      <c r="B409" s="18" t="s">
        <v>416</v>
      </c>
      <c r="C409" s="19">
        <f t="shared" ref="C409:E409" si="77">SUM(C410:C415)</f>
        <v>295</v>
      </c>
      <c r="D409" s="19">
        <f t="shared" si="77"/>
        <v>0</v>
      </c>
      <c r="E409" s="19">
        <f t="shared" si="77"/>
        <v>0</v>
      </c>
      <c r="F409" s="19">
        <f t="shared" si="70"/>
        <v>295</v>
      </c>
      <c r="G409" s="112" t="str">
        <f t="shared" si="71"/>
        <v>是</v>
      </c>
      <c r="H409" s="106" t="str">
        <f t="shared" si="72"/>
        <v>款</v>
      </c>
      <c r="I409" s="105">
        <f>SUM(I410:I415)</f>
        <v>0</v>
      </c>
      <c r="J409" s="121">
        <v>295</v>
      </c>
      <c r="O409" s="120"/>
    </row>
    <row r="410" s="103" customFormat="1" ht="21.95" hidden="1" customHeight="1" spans="1:15">
      <c r="A410" s="114">
        <v>2050901</v>
      </c>
      <c r="B410" s="23" t="s">
        <v>417</v>
      </c>
      <c r="C410" s="24">
        <v>0</v>
      </c>
      <c r="D410" s="24"/>
      <c r="E410" s="24">
        <v>0</v>
      </c>
      <c r="F410" s="24">
        <f t="shared" si="70"/>
        <v>0</v>
      </c>
      <c r="G410" s="112" t="str">
        <f t="shared" si="71"/>
        <v>否</v>
      </c>
      <c r="H410" s="103" t="str">
        <f t="shared" si="72"/>
        <v>项</v>
      </c>
      <c r="I410" s="106"/>
      <c r="J410" s="121">
        <v>0</v>
      </c>
      <c r="O410" s="120"/>
    </row>
    <row r="411" s="103" customFormat="1" ht="21.95" hidden="1" customHeight="1" spans="1:15">
      <c r="A411" s="114">
        <v>2050902</v>
      </c>
      <c r="B411" s="23" t="s">
        <v>418</v>
      </c>
      <c r="C411" s="24">
        <v>0</v>
      </c>
      <c r="D411" s="24"/>
      <c r="E411" s="24">
        <v>0</v>
      </c>
      <c r="F411" s="24">
        <f t="shared" si="70"/>
        <v>0</v>
      </c>
      <c r="G411" s="112" t="str">
        <f t="shared" si="71"/>
        <v>否</v>
      </c>
      <c r="H411" s="103" t="str">
        <f t="shared" si="72"/>
        <v>项</v>
      </c>
      <c r="I411" s="106"/>
      <c r="J411" s="121">
        <v>0</v>
      </c>
      <c r="O411" s="120"/>
    </row>
    <row r="412" s="103" customFormat="1" ht="21.95" hidden="1" customHeight="1" spans="1:15">
      <c r="A412" s="114">
        <v>2050903</v>
      </c>
      <c r="B412" s="23" t="s">
        <v>419</v>
      </c>
      <c r="C412" s="24">
        <v>0</v>
      </c>
      <c r="D412" s="24"/>
      <c r="E412" s="24">
        <v>0</v>
      </c>
      <c r="F412" s="24">
        <f t="shared" si="70"/>
        <v>0</v>
      </c>
      <c r="G412" s="112" t="str">
        <f t="shared" si="71"/>
        <v>否</v>
      </c>
      <c r="H412" s="103" t="str">
        <f t="shared" si="72"/>
        <v>项</v>
      </c>
      <c r="I412" s="106"/>
      <c r="J412" s="121">
        <v>0</v>
      </c>
      <c r="O412" s="120"/>
    </row>
    <row r="413" s="103" customFormat="1" ht="21.95" hidden="1" customHeight="1" spans="1:15">
      <c r="A413" s="114">
        <v>2050904</v>
      </c>
      <c r="B413" s="23" t="s">
        <v>420</v>
      </c>
      <c r="C413" s="24">
        <v>0</v>
      </c>
      <c r="D413" s="24"/>
      <c r="E413" s="24">
        <v>0</v>
      </c>
      <c r="F413" s="24">
        <f t="shared" si="70"/>
        <v>0</v>
      </c>
      <c r="G413" s="112" t="str">
        <f t="shared" si="71"/>
        <v>否</v>
      </c>
      <c r="H413" s="103" t="str">
        <f t="shared" si="72"/>
        <v>项</v>
      </c>
      <c r="I413" s="113"/>
      <c r="J413" s="121">
        <v>0</v>
      </c>
      <c r="O413" s="120"/>
    </row>
    <row r="414" s="103" customFormat="1" ht="21.95" hidden="1" customHeight="1" spans="1:15">
      <c r="A414" s="114">
        <v>2050905</v>
      </c>
      <c r="B414" s="23" t="s">
        <v>421</v>
      </c>
      <c r="C414" s="24">
        <v>0</v>
      </c>
      <c r="D414" s="24"/>
      <c r="E414" s="24">
        <v>0</v>
      </c>
      <c r="F414" s="24">
        <f t="shared" si="70"/>
        <v>0</v>
      </c>
      <c r="G414" s="112" t="str">
        <f t="shared" si="71"/>
        <v>否</v>
      </c>
      <c r="H414" s="103" t="str">
        <f t="shared" si="72"/>
        <v>项</v>
      </c>
      <c r="I414" s="106"/>
      <c r="J414" s="121">
        <v>0</v>
      </c>
      <c r="O414" s="120"/>
    </row>
    <row r="415" s="104" customFormat="1" ht="21.95" customHeight="1" spans="1:15">
      <c r="A415" s="114">
        <v>2050999</v>
      </c>
      <c r="B415" s="23" t="s">
        <v>422</v>
      </c>
      <c r="C415" s="24">
        <v>295</v>
      </c>
      <c r="D415" s="24"/>
      <c r="E415" s="24">
        <v>0</v>
      </c>
      <c r="F415" s="24">
        <f t="shared" si="70"/>
        <v>295</v>
      </c>
      <c r="G415" s="112" t="str">
        <f t="shared" si="71"/>
        <v>是</v>
      </c>
      <c r="H415" s="103" t="str">
        <f t="shared" si="72"/>
        <v>项</v>
      </c>
      <c r="I415" s="126"/>
      <c r="J415" s="121">
        <v>295</v>
      </c>
      <c r="O415" s="120"/>
    </row>
    <row r="416" ht="21.95" customHeight="1" spans="1:15">
      <c r="A416" s="111">
        <v>20599</v>
      </c>
      <c r="B416" s="18" t="s">
        <v>423</v>
      </c>
      <c r="C416" s="19">
        <f t="shared" ref="C416:E416" si="78">SUM(C417)</f>
        <v>3850</v>
      </c>
      <c r="D416" s="19">
        <f t="shared" si="78"/>
        <v>0</v>
      </c>
      <c r="E416" s="19">
        <f t="shared" si="78"/>
        <v>-3675</v>
      </c>
      <c r="F416" s="19">
        <f t="shared" si="70"/>
        <v>175</v>
      </c>
      <c r="G416" s="112" t="str">
        <f t="shared" si="71"/>
        <v>是</v>
      </c>
      <c r="H416" s="106" t="str">
        <f t="shared" si="72"/>
        <v>款</v>
      </c>
      <c r="I416" s="113">
        <f>SUM(I417)</f>
        <v>0</v>
      </c>
      <c r="J416" s="121">
        <v>3850</v>
      </c>
      <c r="O416" s="120"/>
    </row>
    <row r="417" s="103" customFormat="1" ht="21.95" customHeight="1" spans="1:15">
      <c r="A417" s="114">
        <v>2059999</v>
      </c>
      <c r="B417" s="23" t="s">
        <v>424</v>
      </c>
      <c r="C417" s="24">
        <v>3850</v>
      </c>
      <c r="D417" s="24"/>
      <c r="E417" s="24">
        <v>-3675</v>
      </c>
      <c r="F417" s="24">
        <f t="shared" si="70"/>
        <v>175</v>
      </c>
      <c r="G417" s="112" t="str">
        <f t="shared" si="71"/>
        <v>是</v>
      </c>
      <c r="H417" s="103" t="str">
        <f t="shared" si="72"/>
        <v>项</v>
      </c>
      <c r="I417" s="106"/>
      <c r="J417" s="121">
        <v>3850</v>
      </c>
      <c r="O417" s="120"/>
    </row>
    <row r="418" s="104" customFormat="1" ht="21.95" customHeight="1" spans="1:15">
      <c r="A418" s="111">
        <v>206</v>
      </c>
      <c r="B418" s="18" t="s">
        <v>96</v>
      </c>
      <c r="C418" s="19">
        <f t="shared" ref="C418:E418" si="79">SUM(C419,C424,C434,C440,C445,C450,C455,C462,C466,C470)</f>
        <v>5048</v>
      </c>
      <c r="D418" s="19">
        <f t="shared" si="79"/>
        <v>0</v>
      </c>
      <c r="E418" s="19">
        <f t="shared" si="79"/>
        <v>935</v>
      </c>
      <c r="F418" s="19">
        <f t="shared" si="70"/>
        <v>5983</v>
      </c>
      <c r="G418" s="112" t="str">
        <f t="shared" si="71"/>
        <v>是</v>
      </c>
      <c r="H418" s="106" t="str">
        <f t="shared" si="72"/>
        <v>类</v>
      </c>
      <c r="I418" s="105">
        <f>SUM(I419,I424,I434,I440,I445,I450,I455,I462,I466,I470)</f>
        <v>0</v>
      </c>
      <c r="J418" s="121">
        <v>1796</v>
      </c>
      <c r="O418" s="120"/>
    </row>
    <row r="419" ht="21.95" customHeight="1" spans="1:15">
      <c r="A419" s="111">
        <v>20601</v>
      </c>
      <c r="B419" s="18" t="s">
        <v>425</v>
      </c>
      <c r="C419" s="19">
        <f t="shared" ref="C419:E419" si="80">SUM(C420:C423)</f>
        <v>502</v>
      </c>
      <c r="D419" s="19">
        <f t="shared" si="80"/>
        <v>0</v>
      </c>
      <c r="E419" s="19">
        <f t="shared" si="80"/>
        <v>32</v>
      </c>
      <c r="F419" s="19">
        <f t="shared" si="70"/>
        <v>534</v>
      </c>
      <c r="G419" s="112" t="str">
        <f t="shared" si="71"/>
        <v>是</v>
      </c>
      <c r="H419" s="106" t="str">
        <f t="shared" si="72"/>
        <v>款</v>
      </c>
      <c r="I419" s="105">
        <f>SUM(I420:I423)</f>
        <v>0</v>
      </c>
      <c r="J419" s="121">
        <v>407</v>
      </c>
      <c r="O419" s="120"/>
    </row>
    <row r="420" s="103" customFormat="1" ht="21.95" customHeight="1" spans="1:15">
      <c r="A420" s="114">
        <v>2060101</v>
      </c>
      <c r="B420" s="23" t="s">
        <v>163</v>
      </c>
      <c r="C420" s="24">
        <v>407</v>
      </c>
      <c r="D420" s="24"/>
      <c r="E420" s="24">
        <v>32</v>
      </c>
      <c r="F420" s="24">
        <f t="shared" si="70"/>
        <v>439</v>
      </c>
      <c r="G420" s="112" t="str">
        <f t="shared" si="71"/>
        <v>是</v>
      </c>
      <c r="H420" s="103" t="str">
        <f t="shared" si="72"/>
        <v>项</v>
      </c>
      <c r="I420" s="106"/>
      <c r="J420" s="121">
        <v>407</v>
      </c>
      <c r="O420" s="120"/>
    </row>
    <row r="421" s="103" customFormat="1" ht="21.95" hidden="1" customHeight="1" spans="1:15">
      <c r="A421" s="114">
        <v>2060102</v>
      </c>
      <c r="B421" s="23" t="s">
        <v>164</v>
      </c>
      <c r="C421" s="24">
        <v>0</v>
      </c>
      <c r="D421" s="24"/>
      <c r="E421" s="24">
        <v>0</v>
      </c>
      <c r="F421" s="24">
        <f t="shared" si="70"/>
        <v>0</v>
      </c>
      <c r="G421" s="112" t="str">
        <f t="shared" si="71"/>
        <v>否</v>
      </c>
      <c r="H421" s="103" t="str">
        <f t="shared" si="72"/>
        <v>项</v>
      </c>
      <c r="I421" s="113"/>
      <c r="J421" s="121">
        <v>0</v>
      </c>
      <c r="O421" s="120"/>
    </row>
    <row r="422" s="103" customFormat="1" ht="21.95" hidden="1" customHeight="1" spans="1:15">
      <c r="A422" s="114">
        <v>2060103</v>
      </c>
      <c r="B422" s="23" t="s">
        <v>165</v>
      </c>
      <c r="C422" s="24">
        <v>0</v>
      </c>
      <c r="D422" s="24"/>
      <c r="E422" s="24">
        <v>0</v>
      </c>
      <c r="F422" s="24">
        <f t="shared" si="70"/>
        <v>0</v>
      </c>
      <c r="G422" s="112" t="str">
        <f t="shared" si="71"/>
        <v>否</v>
      </c>
      <c r="H422" s="103" t="str">
        <f t="shared" si="72"/>
        <v>项</v>
      </c>
      <c r="I422" s="106"/>
      <c r="J422" s="121">
        <v>0</v>
      </c>
      <c r="O422" s="120"/>
    </row>
    <row r="423" s="103" customFormat="1" ht="21.95" customHeight="1" spans="1:15">
      <c r="A423" s="114">
        <v>2060199</v>
      </c>
      <c r="B423" s="23" t="s">
        <v>426</v>
      </c>
      <c r="C423" s="24">
        <v>95</v>
      </c>
      <c r="D423" s="24"/>
      <c r="E423" s="24">
        <v>0</v>
      </c>
      <c r="F423" s="24">
        <f t="shared" si="70"/>
        <v>95</v>
      </c>
      <c r="G423" s="112" t="str">
        <f t="shared" si="71"/>
        <v>是</v>
      </c>
      <c r="H423" s="103" t="str">
        <f t="shared" si="72"/>
        <v>项</v>
      </c>
      <c r="I423" s="106"/>
      <c r="J423" s="121">
        <v>0</v>
      </c>
      <c r="O423" s="120"/>
    </row>
    <row r="424" ht="21.95" hidden="1" customHeight="1" spans="1:15">
      <c r="A424" s="111">
        <v>20602</v>
      </c>
      <c r="B424" s="18" t="s">
        <v>427</v>
      </c>
      <c r="C424" s="19">
        <f t="shared" ref="C424:E424" si="81">SUM(C425:C433)</f>
        <v>0</v>
      </c>
      <c r="D424" s="19">
        <f t="shared" si="81"/>
        <v>0</v>
      </c>
      <c r="E424" s="19">
        <f t="shared" si="81"/>
        <v>0</v>
      </c>
      <c r="F424" s="19">
        <f t="shared" si="70"/>
        <v>0</v>
      </c>
      <c r="G424" s="112" t="str">
        <f t="shared" si="71"/>
        <v>否</v>
      </c>
      <c r="H424" s="106" t="str">
        <f t="shared" si="72"/>
        <v>款</v>
      </c>
      <c r="I424" s="105">
        <f>SUM(I425:I433)</f>
        <v>0</v>
      </c>
      <c r="J424" s="121">
        <v>0</v>
      </c>
      <c r="O424" s="120"/>
    </row>
    <row r="425" s="103" customFormat="1" ht="21.95" hidden="1" customHeight="1" spans="1:15">
      <c r="A425" s="114">
        <v>2060201</v>
      </c>
      <c r="B425" s="23" t="s">
        <v>428</v>
      </c>
      <c r="C425" s="24">
        <v>0</v>
      </c>
      <c r="D425" s="24"/>
      <c r="E425" s="24">
        <v>0</v>
      </c>
      <c r="F425" s="24">
        <f t="shared" si="70"/>
        <v>0</v>
      </c>
      <c r="G425" s="112" t="str">
        <f t="shared" si="71"/>
        <v>否</v>
      </c>
      <c r="H425" s="103" t="str">
        <f t="shared" si="72"/>
        <v>项</v>
      </c>
      <c r="I425" s="106"/>
      <c r="J425" s="121">
        <v>0</v>
      </c>
      <c r="O425" s="120"/>
    </row>
    <row r="426" s="103" customFormat="1" ht="21.95" hidden="1" customHeight="1" spans="1:15">
      <c r="A426" s="114">
        <v>2060202</v>
      </c>
      <c r="B426" s="23" t="s">
        <v>429</v>
      </c>
      <c r="C426" s="24">
        <v>0</v>
      </c>
      <c r="D426" s="24"/>
      <c r="E426" s="24">
        <v>0</v>
      </c>
      <c r="F426" s="24">
        <f t="shared" si="70"/>
        <v>0</v>
      </c>
      <c r="G426" s="112" t="str">
        <f t="shared" si="71"/>
        <v>否</v>
      </c>
      <c r="H426" s="103" t="str">
        <f t="shared" si="72"/>
        <v>项</v>
      </c>
      <c r="I426" s="106"/>
      <c r="J426" s="121">
        <v>0</v>
      </c>
      <c r="O426" s="120"/>
    </row>
    <row r="427" s="103" customFormat="1" ht="21.95" hidden="1" customHeight="1" spans="1:15">
      <c r="A427" s="114">
        <v>2060203</v>
      </c>
      <c r="B427" s="23" t="s">
        <v>430</v>
      </c>
      <c r="C427" s="24">
        <v>0</v>
      </c>
      <c r="D427" s="24"/>
      <c r="E427" s="24">
        <v>0</v>
      </c>
      <c r="F427" s="24">
        <f t="shared" si="70"/>
        <v>0</v>
      </c>
      <c r="G427" s="112" t="str">
        <f t="shared" si="71"/>
        <v>否</v>
      </c>
      <c r="H427" s="103" t="str">
        <f t="shared" si="72"/>
        <v>项</v>
      </c>
      <c r="I427" s="106"/>
      <c r="J427" s="121">
        <v>0</v>
      </c>
      <c r="O427" s="120"/>
    </row>
    <row r="428" s="103" customFormat="1" ht="21.95" hidden="1" customHeight="1" spans="1:15">
      <c r="A428" s="114">
        <v>2060204</v>
      </c>
      <c r="B428" s="23" t="s">
        <v>431</v>
      </c>
      <c r="C428" s="24">
        <v>0</v>
      </c>
      <c r="D428" s="24"/>
      <c r="E428" s="24">
        <v>0</v>
      </c>
      <c r="F428" s="24">
        <f t="shared" si="70"/>
        <v>0</v>
      </c>
      <c r="G428" s="112" t="str">
        <f t="shared" si="71"/>
        <v>否</v>
      </c>
      <c r="H428" s="103" t="str">
        <f t="shared" si="72"/>
        <v>项</v>
      </c>
      <c r="I428" s="106"/>
      <c r="J428" s="121">
        <v>0</v>
      </c>
      <c r="O428" s="120"/>
    </row>
    <row r="429" s="103" customFormat="1" ht="21.95" hidden="1" customHeight="1" spans="1:15">
      <c r="A429" s="114">
        <v>2060205</v>
      </c>
      <c r="B429" s="23" t="s">
        <v>432</v>
      </c>
      <c r="C429" s="24">
        <v>0</v>
      </c>
      <c r="D429" s="24"/>
      <c r="E429" s="24">
        <v>0</v>
      </c>
      <c r="F429" s="24">
        <f t="shared" si="70"/>
        <v>0</v>
      </c>
      <c r="G429" s="112" t="str">
        <f t="shared" si="71"/>
        <v>否</v>
      </c>
      <c r="H429" s="103" t="str">
        <f t="shared" si="72"/>
        <v>项</v>
      </c>
      <c r="I429" s="106"/>
      <c r="J429" s="121">
        <v>0</v>
      </c>
      <c r="O429" s="120"/>
    </row>
    <row r="430" s="103" customFormat="1" ht="21.95" hidden="1" customHeight="1" spans="1:15">
      <c r="A430" s="114">
        <v>2060206</v>
      </c>
      <c r="B430" s="23" t="s">
        <v>433</v>
      </c>
      <c r="C430" s="24">
        <v>0</v>
      </c>
      <c r="D430" s="24"/>
      <c r="E430" s="24">
        <v>0</v>
      </c>
      <c r="F430" s="24">
        <f t="shared" si="70"/>
        <v>0</v>
      </c>
      <c r="G430" s="112" t="str">
        <f t="shared" si="71"/>
        <v>否</v>
      </c>
      <c r="H430" s="103" t="str">
        <f t="shared" si="72"/>
        <v>项</v>
      </c>
      <c r="I430" s="113"/>
      <c r="J430" s="121">
        <v>0</v>
      </c>
      <c r="O430" s="120"/>
    </row>
    <row r="431" s="103" customFormat="1" ht="21.95" hidden="1" customHeight="1" spans="1:15">
      <c r="A431" s="114">
        <v>2060207</v>
      </c>
      <c r="B431" s="23" t="s">
        <v>434</v>
      </c>
      <c r="C431" s="24">
        <v>0</v>
      </c>
      <c r="D431" s="24"/>
      <c r="E431" s="24">
        <v>0</v>
      </c>
      <c r="F431" s="24">
        <f t="shared" si="70"/>
        <v>0</v>
      </c>
      <c r="G431" s="112" t="str">
        <f t="shared" si="71"/>
        <v>否</v>
      </c>
      <c r="H431" s="103" t="str">
        <f t="shared" si="72"/>
        <v>项</v>
      </c>
      <c r="I431" s="106"/>
      <c r="J431" s="121">
        <v>0</v>
      </c>
      <c r="O431" s="120"/>
    </row>
    <row r="432" s="103" customFormat="1" ht="21.95" hidden="1" customHeight="1" spans="1:15">
      <c r="A432" s="114">
        <v>2060208</v>
      </c>
      <c r="B432" s="23" t="s">
        <v>435</v>
      </c>
      <c r="C432" s="24">
        <v>0</v>
      </c>
      <c r="D432" s="24"/>
      <c r="E432" s="24">
        <v>0</v>
      </c>
      <c r="F432" s="24">
        <f t="shared" si="70"/>
        <v>0</v>
      </c>
      <c r="G432" s="112" t="str">
        <f t="shared" si="71"/>
        <v>否</v>
      </c>
      <c r="H432" s="103" t="str">
        <f t="shared" si="72"/>
        <v>项</v>
      </c>
      <c r="I432" s="106"/>
      <c r="J432" s="121">
        <v>0</v>
      </c>
      <c r="O432" s="120"/>
    </row>
    <row r="433" s="103" customFormat="1" ht="21.95" hidden="1" customHeight="1" spans="1:15">
      <c r="A433" s="114">
        <v>2060299</v>
      </c>
      <c r="B433" s="23" t="s">
        <v>436</v>
      </c>
      <c r="C433" s="24">
        <v>0</v>
      </c>
      <c r="D433" s="24"/>
      <c r="E433" s="24">
        <v>0</v>
      </c>
      <c r="F433" s="24">
        <f t="shared" si="70"/>
        <v>0</v>
      </c>
      <c r="G433" s="112" t="str">
        <f t="shared" si="71"/>
        <v>否</v>
      </c>
      <c r="H433" s="103" t="str">
        <f t="shared" si="72"/>
        <v>项</v>
      </c>
      <c r="I433" s="106"/>
      <c r="J433" s="121">
        <v>0</v>
      </c>
      <c r="O433" s="120"/>
    </row>
    <row r="434" ht="21.95" customHeight="1" spans="1:15">
      <c r="A434" s="111">
        <v>20603</v>
      </c>
      <c r="B434" s="18" t="s">
        <v>437</v>
      </c>
      <c r="C434" s="19">
        <f t="shared" ref="C434:E434" si="82">SUM(C435:C439)</f>
        <v>462</v>
      </c>
      <c r="D434" s="19">
        <f t="shared" si="82"/>
        <v>0</v>
      </c>
      <c r="E434" s="19">
        <f t="shared" si="82"/>
        <v>44</v>
      </c>
      <c r="F434" s="19">
        <f t="shared" si="70"/>
        <v>506</v>
      </c>
      <c r="G434" s="112" t="str">
        <f t="shared" si="71"/>
        <v>是</v>
      </c>
      <c r="H434" s="106" t="str">
        <f t="shared" si="72"/>
        <v>款</v>
      </c>
      <c r="I434" s="105">
        <f>SUM(I435:I439)</f>
        <v>0</v>
      </c>
      <c r="J434" s="121">
        <v>462</v>
      </c>
      <c r="O434" s="120"/>
    </row>
    <row r="435" s="103" customFormat="1" ht="21.95" customHeight="1" spans="1:15">
      <c r="A435" s="114">
        <v>2060301</v>
      </c>
      <c r="B435" s="23" t="s">
        <v>428</v>
      </c>
      <c r="C435" s="24">
        <v>462</v>
      </c>
      <c r="D435" s="24"/>
      <c r="E435" s="24">
        <v>44</v>
      </c>
      <c r="F435" s="24">
        <f t="shared" si="70"/>
        <v>506</v>
      </c>
      <c r="G435" s="112" t="str">
        <f t="shared" si="71"/>
        <v>是</v>
      </c>
      <c r="H435" s="103" t="str">
        <f t="shared" si="72"/>
        <v>项</v>
      </c>
      <c r="I435" s="106"/>
      <c r="J435" s="121">
        <v>462</v>
      </c>
      <c r="O435" s="120"/>
    </row>
    <row r="436" s="103" customFormat="1" ht="21.95" hidden="1" customHeight="1" spans="1:15">
      <c r="A436" s="114">
        <v>2060302</v>
      </c>
      <c r="B436" s="23" t="s">
        <v>438</v>
      </c>
      <c r="C436" s="24">
        <v>0</v>
      </c>
      <c r="D436" s="24"/>
      <c r="E436" s="24">
        <v>0</v>
      </c>
      <c r="F436" s="24">
        <f t="shared" si="70"/>
        <v>0</v>
      </c>
      <c r="G436" s="112" t="str">
        <f t="shared" si="71"/>
        <v>否</v>
      </c>
      <c r="H436" s="103" t="str">
        <f t="shared" si="72"/>
        <v>项</v>
      </c>
      <c r="I436" s="113"/>
      <c r="J436" s="121">
        <v>0</v>
      </c>
      <c r="O436" s="120"/>
    </row>
    <row r="437" s="103" customFormat="1" ht="21.95" hidden="1" customHeight="1" spans="1:15">
      <c r="A437" s="114">
        <v>2060303</v>
      </c>
      <c r="B437" s="23" t="s">
        <v>439</v>
      </c>
      <c r="C437" s="24">
        <v>0</v>
      </c>
      <c r="D437" s="24"/>
      <c r="E437" s="24">
        <v>0</v>
      </c>
      <c r="F437" s="24">
        <f t="shared" si="70"/>
        <v>0</v>
      </c>
      <c r="G437" s="112" t="str">
        <f t="shared" si="71"/>
        <v>否</v>
      </c>
      <c r="H437" s="103" t="str">
        <f t="shared" si="72"/>
        <v>项</v>
      </c>
      <c r="I437" s="106"/>
      <c r="J437" s="121">
        <v>0</v>
      </c>
      <c r="O437" s="120"/>
    </row>
    <row r="438" s="103" customFormat="1" ht="21.95" hidden="1" customHeight="1" spans="1:15">
      <c r="A438" s="114">
        <v>2060304</v>
      </c>
      <c r="B438" s="23" t="s">
        <v>440</v>
      </c>
      <c r="C438" s="24">
        <v>0</v>
      </c>
      <c r="D438" s="24"/>
      <c r="E438" s="24">
        <v>0</v>
      </c>
      <c r="F438" s="24">
        <f t="shared" si="70"/>
        <v>0</v>
      </c>
      <c r="G438" s="112" t="str">
        <f t="shared" si="71"/>
        <v>否</v>
      </c>
      <c r="H438" s="103" t="str">
        <f t="shared" si="72"/>
        <v>项</v>
      </c>
      <c r="I438" s="106"/>
      <c r="J438" s="121">
        <v>0</v>
      </c>
      <c r="O438" s="120"/>
    </row>
    <row r="439" s="103" customFormat="1" ht="21.95" hidden="1" customHeight="1" spans="1:15">
      <c r="A439" s="114">
        <v>2060399</v>
      </c>
      <c r="B439" s="23" t="s">
        <v>441</v>
      </c>
      <c r="C439" s="24">
        <v>0</v>
      </c>
      <c r="D439" s="24"/>
      <c r="E439" s="24">
        <v>0</v>
      </c>
      <c r="F439" s="24">
        <f t="shared" si="70"/>
        <v>0</v>
      </c>
      <c r="G439" s="112" t="str">
        <f t="shared" si="71"/>
        <v>否</v>
      </c>
      <c r="H439" s="103" t="str">
        <f t="shared" si="72"/>
        <v>项</v>
      </c>
      <c r="I439" s="106"/>
      <c r="J439" s="121">
        <v>0</v>
      </c>
      <c r="O439" s="120"/>
    </row>
    <row r="440" ht="21.95" customHeight="1" spans="1:15">
      <c r="A440" s="111">
        <v>20604</v>
      </c>
      <c r="B440" s="18" t="s">
        <v>442</v>
      </c>
      <c r="C440" s="19">
        <f t="shared" ref="C440:E440" si="83">SUM(C441:C444)</f>
        <v>2307</v>
      </c>
      <c r="D440" s="19">
        <f t="shared" si="83"/>
        <v>0</v>
      </c>
      <c r="E440" s="19">
        <f t="shared" si="83"/>
        <v>531</v>
      </c>
      <c r="F440" s="19">
        <f t="shared" si="70"/>
        <v>2838</v>
      </c>
      <c r="G440" s="112" t="str">
        <f t="shared" si="71"/>
        <v>是</v>
      </c>
      <c r="H440" s="106" t="str">
        <f t="shared" si="72"/>
        <v>款</v>
      </c>
      <c r="I440" s="105">
        <f>SUM(I441:I444)</f>
        <v>0</v>
      </c>
      <c r="J440" s="121">
        <v>0</v>
      </c>
      <c r="O440" s="120"/>
    </row>
    <row r="441" s="103" customFormat="1" ht="21.95" hidden="1" customHeight="1" spans="1:15">
      <c r="A441" s="114">
        <v>2060401</v>
      </c>
      <c r="B441" s="23" t="s">
        <v>428</v>
      </c>
      <c r="C441" s="24">
        <v>0</v>
      </c>
      <c r="D441" s="24"/>
      <c r="E441" s="24">
        <v>0</v>
      </c>
      <c r="F441" s="24">
        <f t="shared" si="70"/>
        <v>0</v>
      </c>
      <c r="G441" s="112" t="str">
        <f t="shared" si="71"/>
        <v>否</v>
      </c>
      <c r="H441" s="103" t="str">
        <f t="shared" si="72"/>
        <v>项</v>
      </c>
      <c r="I441" s="113"/>
      <c r="J441" s="121">
        <v>0</v>
      </c>
      <c r="O441" s="120"/>
    </row>
    <row r="442" s="103" customFormat="1" ht="21.95" hidden="1" customHeight="1" spans="1:15">
      <c r="A442" s="114">
        <v>2060404</v>
      </c>
      <c r="B442" s="23" t="s">
        <v>443</v>
      </c>
      <c r="C442" s="24">
        <v>0</v>
      </c>
      <c r="D442" s="24"/>
      <c r="E442" s="24">
        <v>0</v>
      </c>
      <c r="F442" s="24">
        <f t="shared" si="70"/>
        <v>0</v>
      </c>
      <c r="G442" s="112" t="str">
        <f t="shared" si="71"/>
        <v>否</v>
      </c>
      <c r="H442" s="103" t="str">
        <f t="shared" si="72"/>
        <v>项</v>
      </c>
      <c r="I442" s="106"/>
      <c r="J442" s="121">
        <v>0</v>
      </c>
      <c r="O442" s="120"/>
    </row>
    <row r="443" s="103" customFormat="1" ht="21.95" hidden="1" customHeight="1" spans="1:15">
      <c r="A443" s="114">
        <v>2060405</v>
      </c>
      <c r="B443" s="23" t="s">
        <v>444</v>
      </c>
      <c r="C443" s="24">
        <v>0</v>
      </c>
      <c r="D443" s="24"/>
      <c r="E443" s="24">
        <v>0</v>
      </c>
      <c r="F443" s="24">
        <f t="shared" si="70"/>
        <v>0</v>
      </c>
      <c r="G443" s="112" t="str">
        <f t="shared" si="71"/>
        <v>否</v>
      </c>
      <c r="H443" s="103" t="str">
        <f t="shared" si="72"/>
        <v>项</v>
      </c>
      <c r="I443" s="106"/>
      <c r="J443" s="121">
        <v>0</v>
      </c>
      <c r="O443" s="120"/>
    </row>
    <row r="444" s="103" customFormat="1" ht="21.95" customHeight="1" spans="1:15">
      <c r="A444" s="114">
        <v>2060499</v>
      </c>
      <c r="B444" s="23" t="s">
        <v>445</v>
      </c>
      <c r="C444" s="24">
        <v>2307</v>
      </c>
      <c r="D444" s="24"/>
      <c r="E444" s="24">
        <v>531</v>
      </c>
      <c r="F444" s="24">
        <f t="shared" si="70"/>
        <v>2838</v>
      </c>
      <c r="G444" s="112" t="str">
        <f t="shared" si="71"/>
        <v>是</v>
      </c>
      <c r="H444" s="103" t="str">
        <f t="shared" si="72"/>
        <v>项</v>
      </c>
      <c r="I444" s="106"/>
      <c r="J444" s="121">
        <v>0</v>
      </c>
      <c r="O444" s="120"/>
    </row>
    <row r="445" ht="21.95" customHeight="1" spans="1:15">
      <c r="A445" s="111">
        <v>20605</v>
      </c>
      <c r="B445" s="18" t="s">
        <v>446</v>
      </c>
      <c r="C445" s="19">
        <f t="shared" ref="C445:E445" si="84">SUM(C446:C449)</f>
        <v>80</v>
      </c>
      <c r="D445" s="19">
        <f t="shared" si="84"/>
        <v>0</v>
      </c>
      <c r="E445" s="19">
        <f t="shared" si="84"/>
        <v>0</v>
      </c>
      <c r="F445" s="19">
        <f t="shared" si="70"/>
        <v>80</v>
      </c>
      <c r="G445" s="112" t="str">
        <f t="shared" si="71"/>
        <v>是</v>
      </c>
      <c r="H445" s="106" t="str">
        <f t="shared" si="72"/>
        <v>款</v>
      </c>
      <c r="I445" s="105">
        <f>SUM(I446:I449)</f>
        <v>0</v>
      </c>
      <c r="J445" s="121">
        <v>80</v>
      </c>
      <c r="O445" s="120"/>
    </row>
    <row r="446" s="103" customFormat="1" ht="21.95" hidden="1" customHeight="1" spans="1:15">
      <c r="A446" s="114">
        <v>2060501</v>
      </c>
      <c r="B446" s="23" t="s">
        <v>428</v>
      </c>
      <c r="C446" s="24">
        <v>0</v>
      </c>
      <c r="D446" s="24"/>
      <c r="E446" s="24">
        <v>0</v>
      </c>
      <c r="F446" s="24">
        <f t="shared" si="70"/>
        <v>0</v>
      </c>
      <c r="G446" s="112" t="str">
        <f t="shared" si="71"/>
        <v>否</v>
      </c>
      <c r="H446" s="103" t="str">
        <f t="shared" si="72"/>
        <v>项</v>
      </c>
      <c r="I446" s="113"/>
      <c r="J446" s="121">
        <v>0</v>
      </c>
      <c r="O446" s="120"/>
    </row>
    <row r="447" s="103" customFormat="1" ht="21.95" customHeight="1" spans="1:15">
      <c r="A447" s="114">
        <v>2060502</v>
      </c>
      <c r="B447" s="23" t="s">
        <v>447</v>
      </c>
      <c r="C447" s="24">
        <v>80</v>
      </c>
      <c r="D447" s="24"/>
      <c r="E447" s="24">
        <v>0</v>
      </c>
      <c r="F447" s="24">
        <f t="shared" si="70"/>
        <v>80</v>
      </c>
      <c r="G447" s="112" t="str">
        <f t="shared" si="71"/>
        <v>是</v>
      </c>
      <c r="H447" s="103" t="str">
        <f t="shared" si="72"/>
        <v>项</v>
      </c>
      <c r="I447" s="106"/>
      <c r="J447" s="121">
        <v>80</v>
      </c>
      <c r="O447" s="120"/>
    </row>
    <row r="448" s="103" customFormat="1" ht="21.95" hidden="1" customHeight="1" spans="1:15">
      <c r="A448" s="114">
        <v>2060503</v>
      </c>
      <c r="B448" s="23" t="s">
        <v>448</v>
      </c>
      <c r="C448" s="24">
        <v>0</v>
      </c>
      <c r="D448" s="24"/>
      <c r="E448" s="24">
        <v>0</v>
      </c>
      <c r="F448" s="24">
        <f t="shared" si="70"/>
        <v>0</v>
      </c>
      <c r="G448" s="112" t="str">
        <f t="shared" si="71"/>
        <v>否</v>
      </c>
      <c r="H448" s="103" t="str">
        <f t="shared" si="72"/>
        <v>项</v>
      </c>
      <c r="I448" s="106"/>
      <c r="J448" s="121">
        <v>0</v>
      </c>
      <c r="O448" s="120"/>
    </row>
    <row r="449" s="103" customFormat="1" ht="21.95" hidden="1" customHeight="1" spans="1:15">
      <c r="A449" s="114">
        <v>2060599</v>
      </c>
      <c r="B449" s="23" t="s">
        <v>449</v>
      </c>
      <c r="C449" s="24">
        <v>0</v>
      </c>
      <c r="D449" s="24"/>
      <c r="E449" s="24">
        <v>0</v>
      </c>
      <c r="F449" s="24">
        <f t="shared" si="70"/>
        <v>0</v>
      </c>
      <c r="G449" s="112" t="str">
        <f t="shared" si="71"/>
        <v>否</v>
      </c>
      <c r="H449" s="103" t="str">
        <f t="shared" si="72"/>
        <v>项</v>
      </c>
      <c r="I449" s="106"/>
      <c r="J449" s="121">
        <v>0</v>
      </c>
      <c r="O449" s="120"/>
    </row>
    <row r="450" ht="21.95" hidden="1" customHeight="1" spans="1:15">
      <c r="A450" s="111">
        <v>20606</v>
      </c>
      <c r="B450" s="18" t="s">
        <v>450</v>
      </c>
      <c r="C450" s="19">
        <f t="shared" ref="C450:E450" si="85">SUM(C451:C454)</f>
        <v>0</v>
      </c>
      <c r="D450" s="19">
        <f t="shared" si="85"/>
        <v>0</v>
      </c>
      <c r="E450" s="19">
        <f t="shared" si="85"/>
        <v>0</v>
      </c>
      <c r="F450" s="19">
        <f t="shared" si="70"/>
        <v>0</v>
      </c>
      <c r="G450" s="112" t="str">
        <f t="shared" si="71"/>
        <v>否</v>
      </c>
      <c r="H450" s="106" t="str">
        <f t="shared" si="72"/>
        <v>款</v>
      </c>
      <c r="I450" s="105">
        <f>SUM(I451:I454)</f>
        <v>0</v>
      </c>
      <c r="J450" s="121">
        <v>0</v>
      </c>
      <c r="O450" s="120"/>
    </row>
    <row r="451" s="103" customFormat="1" ht="21.95" hidden="1" customHeight="1" spans="1:15">
      <c r="A451" s="114">
        <v>2060601</v>
      </c>
      <c r="B451" s="23" t="s">
        <v>451</v>
      </c>
      <c r="C451" s="24">
        <v>0</v>
      </c>
      <c r="D451" s="24"/>
      <c r="E451" s="24">
        <v>0</v>
      </c>
      <c r="F451" s="24">
        <f t="shared" si="70"/>
        <v>0</v>
      </c>
      <c r="G451" s="112" t="str">
        <f t="shared" si="71"/>
        <v>否</v>
      </c>
      <c r="H451" s="103" t="str">
        <f t="shared" si="72"/>
        <v>项</v>
      </c>
      <c r="I451" s="113"/>
      <c r="J451" s="121">
        <v>0</v>
      </c>
      <c r="O451" s="120"/>
    </row>
    <row r="452" s="103" customFormat="1" ht="21.95" hidden="1" customHeight="1" spans="1:15">
      <c r="A452" s="114">
        <v>2060602</v>
      </c>
      <c r="B452" s="23" t="s">
        <v>452</v>
      </c>
      <c r="C452" s="24">
        <v>0</v>
      </c>
      <c r="D452" s="24"/>
      <c r="E452" s="24">
        <v>0</v>
      </c>
      <c r="F452" s="24">
        <f t="shared" ref="F452:F515" si="86">C452+D452+E452</f>
        <v>0</v>
      </c>
      <c r="G452" s="112" t="str">
        <f t="shared" ref="G452:G515" si="87">IF(LEN(A452)=3,"是",IF(B452&lt;&gt;"",IF(SUM(C452:C452)&lt;&gt;0,"是","否"),"是"))</f>
        <v>否</v>
      </c>
      <c r="H452" s="103" t="str">
        <f t="shared" si="72"/>
        <v>项</v>
      </c>
      <c r="I452" s="106"/>
      <c r="J452" s="121">
        <v>0</v>
      </c>
      <c r="O452" s="120"/>
    </row>
    <row r="453" s="103" customFormat="1" ht="21.95" hidden="1" customHeight="1" spans="1:15">
      <c r="A453" s="114">
        <v>2060603</v>
      </c>
      <c r="B453" s="23" t="s">
        <v>453</v>
      </c>
      <c r="C453" s="24">
        <v>0</v>
      </c>
      <c r="D453" s="24"/>
      <c r="E453" s="24">
        <v>0</v>
      </c>
      <c r="F453" s="24">
        <f t="shared" si="86"/>
        <v>0</v>
      </c>
      <c r="G453" s="112" t="str">
        <f t="shared" si="87"/>
        <v>否</v>
      </c>
      <c r="H453" s="103" t="str">
        <f t="shared" ref="H453:H516" si="88">IF(LEN(A453)=3,"类",IF(LEN(A453)=5,"款","项"))</f>
        <v>项</v>
      </c>
      <c r="I453" s="106"/>
      <c r="J453" s="121">
        <v>0</v>
      </c>
      <c r="O453" s="120"/>
    </row>
    <row r="454" s="103" customFormat="1" ht="21.95" hidden="1" customHeight="1" spans="1:15">
      <c r="A454" s="114">
        <v>2060699</v>
      </c>
      <c r="B454" s="23" t="s">
        <v>454</v>
      </c>
      <c r="C454" s="24">
        <v>0</v>
      </c>
      <c r="D454" s="24"/>
      <c r="E454" s="24">
        <v>0</v>
      </c>
      <c r="F454" s="24">
        <f t="shared" si="86"/>
        <v>0</v>
      </c>
      <c r="G454" s="112" t="str">
        <f t="shared" si="87"/>
        <v>否</v>
      </c>
      <c r="H454" s="103" t="str">
        <f t="shared" si="88"/>
        <v>项</v>
      </c>
      <c r="I454" s="106"/>
      <c r="J454" s="121">
        <v>0</v>
      </c>
      <c r="O454" s="120"/>
    </row>
    <row r="455" ht="21.95" customHeight="1" spans="1:15">
      <c r="A455" s="111">
        <v>20607</v>
      </c>
      <c r="B455" s="18" t="s">
        <v>455</v>
      </c>
      <c r="C455" s="19">
        <f t="shared" ref="C455:E455" si="89">SUM(C456:C461)</f>
        <v>667</v>
      </c>
      <c r="D455" s="19">
        <f t="shared" si="89"/>
        <v>0</v>
      </c>
      <c r="E455" s="19">
        <f t="shared" si="89"/>
        <v>11</v>
      </c>
      <c r="F455" s="19">
        <f t="shared" si="86"/>
        <v>678</v>
      </c>
      <c r="G455" s="112" t="str">
        <f t="shared" si="87"/>
        <v>是</v>
      </c>
      <c r="H455" s="106" t="str">
        <f t="shared" si="88"/>
        <v>款</v>
      </c>
      <c r="I455" s="105">
        <f>SUM(I456:I461)</f>
        <v>0</v>
      </c>
      <c r="J455" s="121">
        <v>667</v>
      </c>
      <c r="O455" s="120"/>
    </row>
    <row r="456" s="103" customFormat="1" ht="21.95" customHeight="1" spans="1:15">
      <c r="A456" s="114">
        <v>2060701</v>
      </c>
      <c r="B456" s="23" t="s">
        <v>428</v>
      </c>
      <c r="C456" s="24">
        <v>274</v>
      </c>
      <c r="D456" s="24"/>
      <c r="E456" s="24">
        <v>11</v>
      </c>
      <c r="F456" s="24">
        <f t="shared" si="86"/>
        <v>285</v>
      </c>
      <c r="G456" s="112" t="str">
        <f t="shared" si="87"/>
        <v>是</v>
      </c>
      <c r="H456" s="103" t="str">
        <f t="shared" si="88"/>
        <v>项</v>
      </c>
      <c r="I456" s="106"/>
      <c r="J456" s="121">
        <v>274</v>
      </c>
      <c r="O456" s="120"/>
    </row>
    <row r="457" s="103" customFormat="1" ht="21.95" customHeight="1" spans="1:15">
      <c r="A457" s="114">
        <v>2060702</v>
      </c>
      <c r="B457" s="23" t="s">
        <v>456</v>
      </c>
      <c r="C457" s="24">
        <v>383</v>
      </c>
      <c r="D457" s="24"/>
      <c r="E457" s="24">
        <v>0</v>
      </c>
      <c r="F457" s="24">
        <f t="shared" si="86"/>
        <v>383</v>
      </c>
      <c r="G457" s="112" t="str">
        <f t="shared" si="87"/>
        <v>是</v>
      </c>
      <c r="H457" s="103" t="str">
        <f t="shared" si="88"/>
        <v>项</v>
      </c>
      <c r="I457" s="106"/>
      <c r="J457" s="121">
        <v>383</v>
      </c>
      <c r="O457" s="120"/>
    </row>
    <row r="458" s="103" customFormat="1" ht="21.95" hidden="1" customHeight="1" spans="1:15">
      <c r="A458" s="114">
        <v>2060703</v>
      </c>
      <c r="B458" s="23" t="s">
        <v>457</v>
      </c>
      <c r="C458" s="24">
        <v>0</v>
      </c>
      <c r="D458" s="24"/>
      <c r="E458" s="24">
        <v>0</v>
      </c>
      <c r="F458" s="24">
        <f t="shared" si="86"/>
        <v>0</v>
      </c>
      <c r="G458" s="112" t="str">
        <f t="shared" si="87"/>
        <v>否</v>
      </c>
      <c r="H458" s="103" t="str">
        <f t="shared" si="88"/>
        <v>项</v>
      </c>
      <c r="I458" s="113"/>
      <c r="J458" s="121">
        <v>0</v>
      </c>
      <c r="O458" s="120"/>
    </row>
    <row r="459" s="103" customFormat="1" ht="21.95" hidden="1" customHeight="1" spans="1:15">
      <c r="A459" s="114">
        <v>2060704</v>
      </c>
      <c r="B459" s="23" t="s">
        <v>458</v>
      </c>
      <c r="C459" s="24">
        <v>0</v>
      </c>
      <c r="D459" s="24"/>
      <c r="E459" s="24">
        <v>0</v>
      </c>
      <c r="F459" s="24">
        <f t="shared" si="86"/>
        <v>0</v>
      </c>
      <c r="G459" s="112" t="str">
        <f t="shared" si="87"/>
        <v>否</v>
      </c>
      <c r="H459" s="103" t="str">
        <f t="shared" si="88"/>
        <v>项</v>
      </c>
      <c r="I459" s="106"/>
      <c r="J459" s="121">
        <v>0</v>
      </c>
      <c r="O459" s="120"/>
    </row>
    <row r="460" s="103" customFormat="1" ht="21.95" hidden="1" customHeight="1" spans="1:15">
      <c r="A460" s="114">
        <v>2060705</v>
      </c>
      <c r="B460" s="23" t="s">
        <v>459</v>
      </c>
      <c r="C460" s="24">
        <v>0</v>
      </c>
      <c r="D460" s="24"/>
      <c r="E460" s="24">
        <v>0</v>
      </c>
      <c r="F460" s="24">
        <f t="shared" si="86"/>
        <v>0</v>
      </c>
      <c r="G460" s="112" t="str">
        <f t="shared" si="87"/>
        <v>否</v>
      </c>
      <c r="H460" s="103" t="str">
        <f t="shared" si="88"/>
        <v>项</v>
      </c>
      <c r="I460" s="106"/>
      <c r="J460" s="121">
        <v>0</v>
      </c>
      <c r="O460" s="120"/>
    </row>
    <row r="461" s="103" customFormat="1" ht="21.95" customHeight="1" spans="1:15">
      <c r="A461" s="114">
        <v>2060799</v>
      </c>
      <c r="B461" s="23" t="s">
        <v>460</v>
      </c>
      <c r="C461" s="24">
        <v>10</v>
      </c>
      <c r="D461" s="24"/>
      <c r="E461" s="24">
        <v>0</v>
      </c>
      <c r="F461" s="24">
        <f t="shared" si="86"/>
        <v>10</v>
      </c>
      <c r="G461" s="112" t="str">
        <f t="shared" si="87"/>
        <v>是</v>
      </c>
      <c r="H461" s="103" t="str">
        <f t="shared" si="88"/>
        <v>项</v>
      </c>
      <c r="I461" s="106"/>
      <c r="J461" s="121">
        <v>10</v>
      </c>
      <c r="O461" s="120"/>
    </row>
    <row r="462" ht="21.95" hidden="1" customHeight="1" spans="1:15">
      <c r="A462" s="111">
        <v>20608</v>
      </c>
      <c r="B462" s="18" t="s">
        <v>461</v>
      </c>
      <c r="C462" s="19">
        <f t="shared" ref="C462:E462" si="90">SUM(C463:C465)</f>
        <v>0</v>
      </c>
      <c r="D462" s="19">
        <f t="shared" si="90"/>
        <v>0</v>
      </c>
      <c r="E462" s="19">
        <f t="shared" si="90"/>
        <v>0</v>
      </c>
      <c r="F462" s="19">
        <f t="shared" si="86"/>
        <v>0</v>
      </c>
      <c r="G462" s="112" t="str">
        <f t="shared" si="87"/>
        <v>否</v>
      </c>
      <c r="H462" s="106" t="str">
        <f t="shared" si="88"/>
        <v>款</v>
      </c>
      <c r="I462" s="113">
        <f>SUM(I463:I465)</f>
        <v>0</v>
      </c>
      <c r="J462" s="121">
        <v>0</v>
      </c>
      <c r="O462" s="120"/>
    </row>
    <row r="463" s="103" customFormat="1" ht="21.95" hidden="1" customHeight="1" spans="1:15">
      <c r="A463" s="114">
        <v>2060801</v>
      </c>
      <c r="B463" s="23" t="s">
        <v>462</v>
      </c>
      <c r="C463" s="24">
        <v>0</v>
      </c>
      <c r="D463" s="24"/>
      <c r="E463" s="24">
        <v>0</v>
      </c>
      <c r="F463" s="24">
        <f t="shared" si="86"/>
        <v>0</v>
      </c>
      <c r="G463" s="112" t="str">
        <f t="shared" si="87"/>
        <v>否</v>
      </c>
      <c r="H463" s="103" t="str">
        <f t="shared" si="88"/>
        <v>项</v>
      </c>
      <c r="I463" s="106"/>
      <c r="J463" s="121">
        <v>0</v>
      </c>
      <c r="O463" s="120"/>
    </row>
    <row r="464" s="103" customFormat="1" ht="21.95" hidden="1" customHeight="1" spans="1:15">
      <c r="A464" s="114">
        <v>2060802</v>
      </c>
      <c r="B464" s="23" t="s">
        <v>463</v>
      </c>
      <c r="C464" s="24">
        <v>0</v>
      </c>
      <c r="D464" s="24"/>
      <c r="E464" s="24">
        <v>0</v>
      </c>
      <c r="F464" s="24">
        <f t="shared" si="86"/>
        <v>0</v>
      </c>
      <c r="G464" s="112" t="str">
        <f t="shared" si="87"/>
        <v>否</v>
      </c>
      <c r="H464" s="103" t="str">
        <f t="shared" si="88"/>
        <v>项</v>
      </c>
      <c r="I464" s="106"/>
      <c r="J464" s="121">
        <v>0</v>
      </c>
      <c r="O464" s="120"/>
    </row>
    <row r="465" s="103" customFormat="1" ht="21.95" hidden="1" customHeight="1" spans="1:15">
      <c r="A465" s="114">
        <v>2060899</v>
      </c>
      <c r="B465" s="23" t="s">
        <v>464</v>
      </c>
      <c r="C465" s="24">
        <v>0</v>
      </c>
      <c r="D465" s="24"/>
      <c r="E465" s="24">
        <v>0</v>
      </c>
      <c r="F465" s="24">
        <f t="shared" si="86"/>
        <v>0</v>
      </c>
      <c r="G465" s="112" t="str">
        <f t="shared" si="87"/>
        <v>否</v>
      </c>
      <c r="H465" s="103" t="str">
        <f t="shared" si="88"/>
        <v>项</v>
      </c>
      <c r="I465" s="106"/>
      <c r="J465" s="121">
        <v>0</v>
      </c>
      <c r="O465" s="120"/>
    </row>
    <row r="466" ht="21.95" customHeight="1" spans="1:15">
      <c r="A466" s="111">
        <v>20609</v>
      </c>
      <c r="B466" s="18" t="s">
        <v>465</v>
      </c>
      <c r="C466" s="19">
        <f t="shared" ref="C466:E466" si="91">SUM(C467:C469)</f>
        <v>180</v>
      </c>
      <c r="D466" s="19">
        <f t="shared" si="91"/>
        <v>0</v>
      </c>
      <c r="E466" s="19">
        <f t="shared" si="91"/>
        <v>0</v>
      </c>
      <c r="F466" s="19">
        <f t="shared" si="86"/>
        <v>180</v>
      </c>
      <c r="G466" s="112" t="str">
        <f t="shared" si="87"/>
        <v>是</v>
      </c>
      <c r="H466" s="106" t="str">
        <f t="shared" si="88"/>
        <v>款</v>
      </c>
      <c r="I466" s="113">
        <f>SUM(I467:I469)</f>
        <v>0</v>
      </c>
      <c r="J466" s="121">
        <v>180</v>
      </c>
      <c r="O466" s="120"/>
    </row>
    <row r="467" s="103" customFormat="1" ht="21.95" customHeight="1" spans="1:15">
      <c r="A467" s="114">
        <v>2060901</v>
      </c>
      <c r="B467" s="23" t="s">
        <v>466</v>
      </c>
      <c r="C467" s="24">
        <v>180</v>
      </c>
      <c r="D467" s="24"/>
      <c r="E467" s="24">
        <v>0</v>
      </c>
      <c r="F467" s="24">
        <f t="shared" si="86"/>
        <v>180</v>
      </c>
      <c r="G467" s="112" t="str">
        <f t="shared" si="87"/>
        <v>是</v>
      </c>
      <c r="H467" s="103" t="str">
        <f t="shared" si="88"/>
        <v>项</v>
      </c>
      <c r="I467" s="106"/>
      <c r="J467" s="121">
        <v>180</v>
      </c>
      <c r="O467" s="120"/>
    </row>
    <row r="468" s="103" customFormat="1" ht="21.95" hidden="1" customHeight="1" spans="1:15">
      <c r="A468" s="114">
        <v>2060902</v>
      </c>
      <c r="B468" s="23" t="s">
        <v>467</v>
      </c>
      <c r="C468" s="24">
        <v>0</v>
      </c>
      <c r="D468" s="24"/>
      <c r="E468" s="24">
        <v>0</v>
      </c>
      <c r="F468" s="24">
        <f t="shared" si="86"/>
        <v>0</v>
      </c>
      <c r="G468" s="112" t="str">
        <f t="shared" si="87"/>
        <v>否</v>
      </c>
      <c r="H468" s="103" t="str">
        <f t="shared" si="88"/>
        <v>项</v>
      </c>
      <c r="I468" s="106"/>
      <c r="J468" s="121">
        <v>0</v>
      </c>
      <c r="O468" s="120"/>
    </row>
    <row r="469" s="103" customFormat="1" ht="21.95" hidden="1" customHeight="1" spans="1:15">
      <c r="A469" s="114">
        <v>2060999</v>
      </c>
      <c r="B469" s="23" t="s">
        <v>468</v>
      </c>
      <c r="C469" s="24">
        <v>0</v>
      </c>
      <c r="D469" s="24"/>
      <c r="E469" s="24">
        <v>0</v>
      </c>
      <c r="F469" s="24">
        <f t="shared" si="86"/>
        <v>0</v>
      </c>
      <c r="G469" s="112" t="str">
        <f t="shared" si="87"/>
        <v>否</v>
      </c>
      <c r="H469" s="103" t="str">
        <f t="shared" si="88"/>
        <v>项</v>
      </c>
      <c r="I469" s="106"/>
      <c r="J469" s="121">
        <v>0</v>
      </c>
      <c r="O469" s="120"/>
    </row>
    <row r="470" ht="21.95" customHeight="1" spans="1:15">
      <c r="A470" s="111">
        <v>20699</v>
      </c>
      <c r="B470" s="18" t="s">
        <v>469</v>
      </c>
      <c r="C470" s="19">
        <f t="shared" ref="C470:E470" si="92">SUM(C471:C474)</f>
        <v>850</v>
      </c>
      <c r="D470" s="19">
        <f t="shared" si="92"/>
        <v>0</v>
      </c>
      <c r="E470" s="19">
        <f t="shared" si="92"/>
        <v>317</v>
      </c>
      <c r="F470" s="19">
        <f t="shared" si="86"/>
        <v>1167</v>
      </c>
      <c r="G470" s="112" t="str">
        <f t="shared" si="87"/>
        <v>是</v>
      </c>
      <c r="H470" s="106" t="str">
        <f t="shared" si="88"/>
        <v>款</v>
      </c>
      <c r="I470" s="105">
        <f>SUM(I471:I474)</f>
        <v>0</v>
      </c>
      <c r="J470" s="121">
        <v>0</v>
      </c>
      <c r="O470" s="120"/>
    </row>
    <row r="471" s="103" customFormat="1" ht="21.95" customHeight="1" spans="1:15">
      <c r="A471" s="114">
        <v>2069901</v>
      </c>
      <c r="B471" s="23" t="s">
        <v>470</v>
      </c>
      <c r="C471" s="24">
        <v>850</v>
      </c>
      <c r="D471" s="24"/>
      <c r="E471" s="24">
        <v>250</v>
      </c>
      <c r="F471" s="24">
        <f t="shared" si="86"/>
        <v>1100</v>
      </c>
      <c r="G471" s="112" t="str">
        <f t="shared" si="87"/>
        <v>是</v>
      </c>
      <c r="H471" s="103" t="str">
        <f t="shared" si="88"/>
        <v>项</v>
      </c>
      <c r="I471" s="126"/>
      <c r="J471" s="121">
        <v>0</v>
      </c>
      <c r="O471" s="120"/>
    </row>
    <row r="472" s="103" customFormat="1" ht="21.95" hidden="1" customHeight="1" spans="1:15">
      <c r="A472" s="114">
        <v>2069902</v>
      </c>
      <c r="B472" s="23" t="s">
        <v>471</v>
      </c>
      <c r="C472" s="24">
        <v>0</v>
      </c>
      <c r="D472" s="24"/>
      <c r="E472" s="24">
        <v>0</v>
      </c>
      <c r="F472" s="24">
        <f t="shared" si="86"/>
        <v>0</v>
      </c>
      <c r="G472" s="112" t="str">
        <f t="shared" si="87"/>
        <v>否</v>
      </c>
      <c r="H472" s="103" t="str">
        <f t="shared" si="88"/>
        <v>项</v>
      </c>
      <c r="I472" s="113"/>
      <c r="J472" s="121">
        <v>0</v>
      </c>
      <c r="O472" s="120"/>
    </row>
    <row r="473" s="103" customFormat="1" ht="21.95" hidden="1" customHeight="1" spans="1:15">
      <c r="A473" s="114">
        <v>2069903</v>
      </c>
      <c r="B473" s="23" t="s">
        <v>472</v>
      </c>
      <c r="C473" s="24">
        <v>0</v>
      </c>
      <c r="D473" s="24"/>
      <c r="E473" s="24">
        <v>0</v>
      </c>
      <c r="F473" s="24">
        <f t="shared" si="86"/>
        <v>0</v>
      </c>
      <c r="G473" s="112" t="str">
        <f t="shared" si="87"/>
        <v>否</v>
      </c>
      <c r="H473" s="103" t="str">
        <f t="shared" si="88"/>
        <v>项</v>
      </c>
      <c r="I473" s="106"/>
      <c r="J473" s="121">
        <v>0</v>
      </c>
      <c r="O473" s="120"/>
    </row>
    <row r="474" s="103" customFormat="1" ht="21.95" hidden="1" customHeight="1" spans="1:15">
      <c r="A474" s="114">
        <v>2069999</v>
      </c>
      <c r="B474" s="23" t="s">
        <v>473</v>
      </c>
      <c r="C474" s="24">
        <v>0</v>
      </c>
      <c r="D474" s="24"/>
      <c r="E474" s="24">
        <v>67</v>
      </c>
      <c r="F474" s="24">
        <f t="shared" si="86"/>
        <v>67</v>
      </c>
      <c r="G474" s="112" t="str">
        <f t="shared" si="87"/>
        <v>否</v>
      </c>
      <c r="H474" s="103" t="str">
        <f t="shared" si="88"/>
        <v>项</v>
      </c>
      <c r="I474" s="106"/>
      <c r="J474" s="121">
        <v>0</v>
      </c>
      <c r="O474" s="120"/>
    </row>
    <row r="475" ht="21.95" customHeight="1" spans="1:15">
      <c r="A475" s="111">
        <v>207</v>
      </c>
      <c r="B475" s="18" t="s">
        <v>98</v>
      </c>
      <c r="C475" s="19">
        <f t="shared" ref="C475:E475" si="93">SUM(C476,C492,C500,C511,C520,C530)</f>
        <v>7137</v>
      </c>
      <c r="D475" s="19">
        <f t="shared" si="93"/>
        <v>0</v>
      </c>
      <c r="E475" s="19">
        <f t="shared" si="93"/>
        <v>1073</v>
      </c>
      <c r="F475" s="19">
        <f t="shared" si="86"/>
        <v>8210</v>
      </c>
      <c r="G475" s="112" t="str">
        <f t="shared" si="87"/>
        <v>是</v>
      </c>
      <c r="H475" s="106" t="str">
        <f t="shared" si="88"/>
        <v>类</v>
      </c>
      <c r="I475" s="105">
        <f>SUM(I476,I492,I500,I511,I520,I530)</f>
        <v>0</v>
      </c>
      <c r="J475" s="121">
        <v>7137</v>
      </c>
      <c r="O475" s="120"/>
    </row>
    <row r="476" ht="21.95" customHeight="1" spans="1:15">
      <c r="A476" s="111">
        <v>20701</v>
      </c>
      <c r="B476" s="18" t="s">
        <v>474</v>
      </c>
      <c r="C476" s="19">
        <f t="shared" ref="C476:E476" si="94">SUM(C477:C491)</f>
        <v>3011</v>
      </c>
      <c r="D476" s="19">
        <f t="shared" si="94"/>
        <v>0</v>
      </c>
      <c r="E476" s="19">
        <f t="shared" si="94"/>
        <v>166</v>
      </c>
      <c r="F476" s="19">
        <f t="shared" si="86"/>
        <v>3177</v>
      </c>
      <c r="G476" s="112" t="str">
        <f t="shared" si="87"/>
        <v>是</v>
      </c>
      <c r="H476" s="106" t="str">
        <f t="shared" si="88"/>
        <v>款</v>
      </c>
      <c r="I476" s="105">
        <f>SUM(I477:I491)</f>
        <v>0</v>
      </c>
      <c r="J476" s="121">
        <v>3011</v>
      </c>
      <c r="O476" s="120"/>
    </row>
    <row r="477" s="103" customFormat="1" ht="21.95" customHeight="1" spans="1:15">
      <c r="A477" s="114">
        <v>2070101</v>
      </c>
      <c r="B477" s="23" t="s">
        <v>163</v>
      </c>
      <c r="C477" s="24">
        <v>706</v>
      </c>
      <c r="D477" s="24"/>
      <c r="E477" s="24">
        <v>13</v>
      </c>
      <c r="F477" s="24">
        <f t="shared" si="86"/>
        <v>719</v>
      </c>
      <c r="G477" s="112" t="str">
        <f t="shared" si="87"/>
        <v>是</v>
      </c>
      <c r="H477" s="103" t="str">
        <f t="shared" si="88"/>
        <v>项</v>
      </c>
      <c r="I477" s="106"/>
      <c r="J477" s="121">
        <v>706</v>
      </c>
      <c r="O477" s="120"/>
    </row>
    <row r="478" s="103" customFormat="1" ht="21.95" hidden="1" customHeight="1" spans="1:15">
      <c r="A478" s="114">
        <v>2070102</v>
      </c>
      <c r="B478" s="23" t="s">
        <v>164</v>
      </c>
      <c r="C478" s="24">
        <v>0</v>
      </c>
      <c r="D478" s="24"/>
      <c r="E478" s="24">
        <v>0</v>
      </c>
      <c r="F478" s="24">
        <f t="shared" si="86"/>
        <v>0</v>
      </c>
      <c r="G478" s="112" t="str">
        <f t="shared" si="87"/>
        <v>否</v>
      </c>
      <c r="H478" s="103" t="str">
        <f t="shared" si="88"/>
        <v>项</v>
      </c>
      <c r="I478" s="106"/>
      <c r="J478" s="121">
        <v>0</v>
      </c>
      <c r="O478" s="120"/>
    </row>
    <row r="479" s="103" customFormat="1" ht="21.95" hidden="1" customHeight="1" spans="1:15">
      <c r="A479" s="114">
        <v>2070103</v>
      </c>
      <c r="B479" s="23" t="s">
        <v>165</v>
      </c>
      <c r="C479" s="24">
        <v>0</v>
      </c>
      <c r="D479" s="24"/>
      <c r="E479" s="24">
        <v>0</v>
      </c>
      <c r="F479" s="24">
        <f t="shared" si="86"/>
        <v>0</v>
      </c>
      <c r="G479" s="112" t="str">
        <f t="shared" si="87"/>
        <v>否</v>
      </c>
      <c r="H479" s="103" t="str">
        <f t="shared" si="88"/>
        <v>项</v>
      </c>
      <c r="I479" s="106"/>
      <c r="J479" s="121">
        <v>0</v>
      </c>
      <c r="O479" s="120"/>
    </row>
    <row r="480" s="103" customFormat="1" ht="21.95" customHeight="1" spans="1:15">
      <c r="A480" s="114">
        <v>2070104</v>
      </c>
      <c r="B480" s="23" t="s">
        <v>475</v>
      </c>
      <c r="C480" s="24">
        <v>377</v>
      </c>
      <c r="D480" s="24"/>
      <c r="E480" s="24">
        <v>19</v>
      </c>
      <c r="F480" s="24">
        <f t="shared" si="86"/>
        <v>396</v>
      </c>
      <c r="G480" s="112" t="str">
        <f t="shared" si="87"/>
        <v>是</v>
      </c>
      <c r="H480" s="103" t="str">
        <f t="shared" si="88"/>
        <v>项</v>
      </c>
      <c r="I480" s="106"/>
      <c r="J480" s="121">
        <v>377</v>
      </c>
      <c r="O480" s="120"/>
    </row>
    <row r="481" s="103" customFormat="1" ht="21.95" hidden="1" customHeight="1" spans="1:15">
      <c r="A481" s="114">
        <v>2070105</v>
      </c>
      <c r="B481" s="23" t="s">
        <v>476</v>
      </c>
      <c r="C481" s="24">
        <v>0</v>
      </c>
      <c r="D481" s="24"/>
      <c r="E481" s="24">
        <v>0</v>
      </c>
      <c r="F481" s="24">
        <f t="shared" si="86"/>
        <v>0</v>
      </c>
      <c r="G481" s="112" t="str">
        <f t="shared" si="87"/>
        <v>否</v>
      </c>
      <c r="H481" s="103" t="str">
        <f t="shared" si="88"/>
        <v>项</v>
      </c>
      <c r="I481" s="106"/>
      <c r="J481" s="121">
        <v>0</v>
      </c>
      <c r="O481" s="120"/>
    </row>
    <row r="482" s="103" customFormat="1" ht="21.95" hidden="1" customHeight="1" spans="1:15">
      <c r="A482" s="114">
        <v>2070106</v>
      </c>
      <c r="B482" s="23" t="s">
        <v>477</v>
      </c>
      <c r="C482" s="24">
        <v>0</v>
      </c>
      <c r="D482" s="24"/>
      <c r="E482" s="24">
        <v>0</v>
      </c>
      <c r="F482" s="24">
        <f t="shared" si="86"/>
        <v>0</v>
      </c>
      <c r="G482" s="112" t="str">
        <f t="shared" si="87"/>
        <v>否</v>
      </c>
      <c r="H482" s="103" t="str">
        <f t="shared" si="88"/>
        <v>项</v>
      </c>
      <c r="I482" s="106"/>
      <c r="J482" s="121">
        <v>0</v>
      </c>
      <c r="O482" s="120"/>
    </row>
    <row r="483" s="103" customFormat="1" ht="21.95" hidden="1" customHeight="1" spans="1:15">
      <c r="A483" s="114">
        <v>2070107</v>
      </c>
      <c r="B483" s="23" t="s">
        <v>478</v>
      </c>
      <c r="C483" s="24">
        <v>0</v>
      </c>
      <c r="D483" s="24"/>
      <c r="E483" s="24">
        <v>0</v>
      </c>
      <c r="F483" s="24">
        <f t="shared" si="86"/>
        <v>0</v>
      </c>
      <c r="G483" s="112" t="str">
        <f t="shared" si="87"/>
        <v>否</v>
      </c>
      <c r="H483" s="103" t="str">
        <f t="shared" si="88"/>
        <v>项</v>
      </c>
      <c r="I483" s="106"/>
      <c r="J483" s="121">
        <v>0</v>
      </c>
      <c r="O483" s="120"/>
    </row>
    <row r="484" s="103" customFormat="1" ht="21.95" hidden="1" customHeight="1" spans="1:15">
      <c r="A484" s="114">
        <v>2070108</v>
      </c>
      <c r="B484" s="23" t="s">
        <v>479</v>
      </c>
      <c r="C484" s="24">
        <v>0</v>
      </c>
      <c r="D484" s="24"/>
      <c r="E484" s="24">
        <v>0</v>
      </c>
      <c r="F484" s="24">
        <f t="shared" si="86"/>
        <v>0</v>
      </c>
      <c r="G484" s="112" t="str">
        <f t="shared" si="87"/>
        <v>否</v>
      </c>
      <c r="H484" s="103" t="str">
        <f t="shared" si="88"/>
        <v>项</v>
      </c>
      <c r="I484" s="106"/>
      <c r="J484" s="121">
        <v>0</v>
      </c>
      <c r="O484" s="120"/>
    </row>
    <row r="485" s="103" customFormat="1" ht="21.95" customHeight="1" spans="1:15">
      <c r="A485" s="114">
        <v>2070109</v>
      </c>
      <c r="B485" s="23" t="s">
        <v>480</v>
      </c>
      <c r="C485" s="24">
        <v>646</v>
      </c>
      <c r="D485" s="24"/>
      <c r="E485" s="24">
        <v>31</v>
      </c>
      <c r="F485" s="24">
        <f t="shared" si="86"/>
        <v>677</v>
      </c>
      <c r="G485" s="112" t="str">
        <f t="shared" si="87"/>
        <v>是</v>
      </c>
      <c r="H485" s="103" t="str">
        <f t="shared" si="88"/>
        <v>项</v>
      </c>
      <c r="I485" s="106"/>
      <c r="J485" s="121">
        <v>646</v>
      </c>
      <c r="O485" s="120"/>
    </row>
    <row r="486" s="103" customFormat="1" ht="21.95" customHeight="1" spans="1:15">
      <c r="A486" s="114">
        <v>2070110</v>
      </c>
      <c r="B486" s="23" t="s">
        <v>481</v>
      </c>
      <c r="C486" s="24">
        <v>100</v>
      </c>
      <c r="D486" s="24"/>
      <c r="E486" s="24">
        <v>0</v>
      </c>
      <c r="F486" s="24">
        <f t="shared" si="86"/>
        <v>100</v>
      </c>
      <c r="G486" s="112" t="str">
        <f t="shared" si="87"/>
        <v>是</v>
      </c>
      <c r="H486" s="103" t="str">
        <f t="shared" si="88"/>
        <v>项</v>
      </c>
      <c r="I486" s="106"/>
      <c r="J486" s="121">
        <v>100</v>
      </c>
      <c r="O486" s="120"/>
    </row>
    <row r="487" s="103" customFormat="1" ht="21.95" customHeight="1" spans="1:15">
      <c r="A487" s="114">
        <v>2070111</v>
      </c>
      <c r="B487" s="23" t="s">
        <v>482</v>
      </c>
      <c r="C487" s="24">
        <v>24</v>
      </c>
      <c r="D487" s="24"/>
      <c r="E487" s="24">
        <v>0</v>
      </c>
      <c r="F487" s="24">
        <f t="shared" si="86"/>
        <v>24</v>
      </c>
      <c r="G487" s="112" t="str">
        <f t="shared" si="87"/>
        <v>是</v>
      </c>
      <c r="H487" s="103" t="str">
        <f t="shared" si="88"/>
        <v>项</v>
      </c>
      <c r="I487" s="106"/>
      <c r="J487" s="121">
        <v>24</v>
      </c>
      <c r="O487" s="120"/>
    </row>
    <row r="488" s="103" customFormat="1" ht="21.95" customHeight="1" spans="1:15">
      <c r="A488" s="114">
        <v>2070112</v>
      </c>
      <c r="B488" s="23" t="s">
        <v>483</v>
      </c>
      <c r="C488" s="24">
        <v>20</v>
      </c>
      <c r="D488" s="24"/>
      <c r="E488" s="24">
        <v>0</v>
      </c>
      <c r="F488" s="24">
        <f t="shared" si="86"/>
        <v>20</v>
      </c>
      <c r="G488" s="112" t="str">
        <f t="shared" si="87"/>
        <v>是</v>
      </c>
      <c r="H488" s="103" t="str">
        <f t="shared" si="88"/>
        <v>项</v>
      </c>
      <c r="I488" s="113"/>
      <c r="J488" s="121">
        <v>20</v>
      </c>
      <c r="O488" s="120"/>
    </row>
    <row r="489" s="103" customFormat="1" ht="21.95" hidden="1" customHeight="1" spans="1:15">
      <c r="A489" s="114">
        <v>2070113</v>
      </c>
      <c r="B489" s="23" t="s">
        <v>484</v>
      </c>
      <c r="C489" s="24">
        <v>0</v>
      </c>
      <c r="D489" s="24"/>
      <c r="E489" s="24">
        <v>0</v>
      </c>
      <c r="F489" s="24">
        <f t="shared" si="86"/>
        <v>0</v>
      </c>
      <c r="G489" s="112" t="str">
        <f t="shared" si="87"/>
        <v>否</v>
      </c>
      <c r="H489" s="103" t="str">
        <f t="shared" si="88"/>
        <v>项</v>
      </c>
      <c r="I489" s="106"/>
      <c r="J489" s="121">
        <v>0</v>
      </c>
      <c r="O489" s="120"/>
    </row>
    <row r="490" s="103" customFormat="1" ht="21.95" hidden="1" customHeight="1" spans="1:15">
      <c r="A490" s="114">
        <v>2070114</v>
      </c>
      <c r="B490" s="23" t="s">
        <v>485</v>
      </c>
      <c r="C490" s="24">
        <v>0</v>
      </c>
      <c r="D490" s="24"/>
      <c r="E490" s="24">
        <v>0</v>
      </c>
      <c r="F490" s="24">
        <f t="shared" si="86"/>
        <v>0</v>
      </c>
      <c r="G490" s="112" t="str">
        <f t="shared" si="87"/>
        <v>否</v>
      </c>
      <c r="H490" s="103" t="str">
        <f t="shared" si="88"/>
        <v>项</v>
      </c>
      <c r="I490" s="106"/>
      <c r="J490" s="121">
        <v>0</v>
      </c>
      <c r="O490" s="120"/>
    </row>
    <row r="491" s="103" customFormat="1" ht="21.95" customHeight="1" spans="1:15">
      <c r="A491" s="114">
        <v>2070199</v>
      </c>
      <c r="B491" s="23" t="s">
        <v>486</v>
      </c>
      <c r="C491" s="24">
        <v>1138</v>
      </c>
      <c r="D491" s="24"/>
      <c r="E491" s="24">
        <v>103</v>
      </c>
      <c r="F491" s="24">
        <f t="shared" si="86"/>
        <v>1241</v>
      </c>
      <c r="G491" s="112" t="str">
        <f t="shared" si="87"/>
        <v>是</v>
      </c>
      <c r="H491" s="103" t="str">
        <f t="shared" si="88"/>
        <v>项</v>
      </c>
      <c r="I491" s="106"/>
      <c r="J491" s="121">
        <v>1138</v>
      </c>
      <c r="O491" s="120"/>
    </row>
    <row r="492" ht="21.95" customHeight="1" spans="1:15">
      <c r="A492" s="111">
        <v>20702</v>
      </c>
      <c r="B492" s="18" t="s">
        <v>487</v>
      </c>
      <c r="C492" s="19">
        <f t="shared" ref="C492:E492" si="95">SUM(C493:C499)</f>
        <v>464</v>
      </c>
      <c r="D492" s="19">
        <f t="shared" si="95"/>
        <v>0</v>
      </c>
      <c r="E492" s="19">
        <f t="shared" si="95"/>
        <v>24</v>
      </c>
      <c r="F492" s="19">
        <f t="shared" si="86"/>
        <v>488</v>
      </c>
      <c r="G492" s="112" t="str">
        <f t="shared" si="87"/>
        <v>是</v>
      </c>
      <c r="H492" s="106" t="str">
        <f t="shared" si="88"/>
        <v>款</v>
      </c>
      <c r="I492" s="105">
        <f>SUM(I493:I499)</f>
        <v>0</v>
      </c>
      <c r="J492" s="121">
        <v>464</v>
      </c>
      <c r="O492" s="120"/>
    </row>
    <row r="493" s="103" customFormat="1" ht="21.95" customHeight="1" spans="1:15">
      <c r="A493" s="114">
        <v>2070201</v>
      </c>
      <c r="B493" s="23" t="s">
        <v>163</v>
      </c>
      <c r="C493" s="24">
        <v>215</v>
      </c>
      <c r="D493" s="24"/>
      <c r="E493" s="24">
        <v>24</v>
      </c>
      <c r="F493" s="24">
        <f t="shared" si="86"/>
        <v>239</v>
      </c>
      <c r="G493" s="112" t="str">
        <f t="shared" si="87"/>
        <v>是</v>
      </c>
      <c r="H493" s="103" t="str">
        <f t="shared" si="88"/>
        <v>项</v>
      </c>
      <c r="I493" s="106"/>
      <c r="J493" s="121">
        <v>215</v>
      </c>
      <c r="O493" s="120"/>
    </row>
    <row r="494" s="103" customFormat="1" ht="21.95" hidden="1" customHeight="1" spans="1:15">
      <c r="A494" s="114">
        <v>2070202</v>
      </c>
      <c r="B494" s="23" t="s">
        <v>164</v>
      </c>
      <c r="C494" s="24">
        <v>0</v>
      </c>
      <c r="D494" s="24"/>
      <c r="E494" s="24">
        <v>0</v>
      </c>
      <c r="F494" s="24">
        <f t="shared" si="86"/>
        <v>0</v>
      </c>
      <c r="G494" s="112" t="str">
        <f t="shared" si="87"/>
        <v>否</v>
      </c>
      <c r="H494" s="103" t="str">
        <f t="shared" si="88"/>
        <v>项</v>
      </c>
      <c r="I494" s="106"/>
      <c r="J494" s="121">
        <v>0</v>
      </c>
      <c r="O494" s="120"/>
    </row>
    <row r="495" s="103" customFormat="1" ht="21.95" hidden="1" customHeight="1" spans="1:15">
      <c r="A495" s="114">
        <v>2070203</v>
      </c>
      <c r="B495" s="23" t="s">
        <v>165</v>
      </c>
      <c r="C495" s="24">
        <v>0</v>
      </c>
      <c r="D495" s="24"/>
      <c r="E495" s="24">
        <v>0</v>
      </c>
      <c r="F495" s="24">
        <f t="shared" si="86"/>
        <v>0</v>
      </c>
      <c r="G495" s="112" t="str">
        <f t="shared" si="87"/>
        <v>否</v>
      </c>
      <c r="H495" s="103" t="str">
        <f t="shared" si="88"/>
        <v>项</v>
      </c>
      <c r="I495" s="106"/>
      <c r="J495" s="121">
        <v>0</v>
      </c>
      <c r="O495" s="120"/>
    </row>
    <row r="496" s="103" customFormat="1" ht="21.95" customHeight="1" spans="1:15">
      <c r="A496" s="114">
        <v>2070204</v>
      </c>
      <c r="B496" s="23" t="s">
        <v>488</v>
      </c>
      <c r="C496" s="24">
        <v>249</v>
      </c>
      <c r="D496" s="24"/>
      <c r="E496" s="24">
        <v>0</v>
      </c>
      <c r="F496" s="24">
        <f t="shared" si="86"/>
        <v>249</v>
      </c>
      <c r="G496" s="112" t="str">
        <f t="shared" si="87"/>
        <v>是</v>
      </c>
      <c r="H496" s="103" t="str">
        <f t="shared" si="88"/>
        <v>项</v>
      </c>
      <c r="I496" s="113"/>
      <c r="J496" s="121">
        <v>249</v>
      </c>
      <c r="O496" s="120"/>
    </row>
    <row r="497" s="103" customFormat="1" ht="21.95" hidden="1" customHeight="1" spans="1:15">
      <c r="A497" s="114">
        <v>2070205</v>
      </c>
      <c r="B497" s="23" t="s">
        <v>489</v>
      </c>
      <c r="C497" s="24">
        <v>0</v>
      </c>
      <c r="D497" s="24"/>
      <c r="E497" s="24">
        <v>0</v>
      </c>
      <c r="F497" s="24">
        <f t="shared" si="86"/>
        <v>0</v>
      </c>
      <c r="G497" s="112" t="str">
        <f t="shared" si="87"/>
        <v>否</v>
      </c>
      <c r="H497" s="103" t="str">
        <f t="shared" si="88"/>
        <v>项</v>
      </c>
      <c r="I497" s="106"/>
      <c r="J497" s="121">
        <v>0</v>
      </c>
      <c r="O497" s="120"/>
    </row>
    <row r="498" s="103" customFormat="1" ht="21.95" hidden="1" customHeight="1" spans="1:15">
      <c r="A498" s="114">
        <v>2070206</v>
      </c>
      <c r="B498" s="23" t="s">
        <v>490</v>
      </c>
      <c r="C498" s="24">
        <v>0</v>
      </c>
      <c r="D498" s="24"/>
      <c r="E498" s="24">
        <v>0</v>
      </c>
      <c r="F498" s="24">
        <f t="shared" si="86"/>
        <v>0</v>
      </c>
      <c r="G498" s="112" t="str">
        <f t="shared" si="87"/>
        <v>否</v>
      </c>
      <c r="H498" s="103" t="str">
        <f t="shared" si="88"/>
        <v>项</v>
      </c>
      <c r="I498" s="106"/>
      <c r="J498" s="121">
        <v>0</v>
      </c>
      <c r="O498" s="120"/>
    </row>
    <row r="499" s="103" customFormat="1" ht="21.95" hidden="1" customHeight="1" spans="1:15">
      <c r="A499" s="114">
        <v>2070299</v>
      </c>
      <c r="B499" s="23" t="s">
        <v>491</v>
      </c>
      <c r="C499" s="24">
        <v>0</v>
      </c>
      <c r="D499" s="24"/>
      <c r="E499" s="24">
        <v>0</v>
      </c>
      <c r="F499" s="24">
        <f t="shared" si="86"/>
        <v>0</v>
      </c>
      <c r="G499" s="112" t="str">
        <f t="shared" si="87"/>
        <v>否</v>
      </c>
      <c r="H499" s="103" t="str">
        <f t="shared" si="88"/>
        <v>项</v>
      </c>
      <c r="I499" s="106"/>
      <c r="J499" s="121">
        <v>0</v>
      </c>
      <c r="O499" s="120"/>
    </row>
    <row r="500" ht="21.95" customHeight="1" spans="1:15">
      <c r="A500" s="111">
        <v>20703</v>
      </c>
      <c r="B500" s="18" t="s">
        <v>492</v>
      </c>
      <c r="C500" s="19">
        <f t="shared" ref="C500:E500" si="96">SUM(C501:C510)</f>
        <v>59</v>
      </c>
      <c r="D500" s="19">
        <f t="shared" si="96"/>
        <v>0</v>
      </c>
      <c r="E500" s="19">
        <f t="shared" si="96"/>
        <v>0</v>
      </c>
      <c r="F500" s="19">
        <f t="shared" si="86"/>
        <v>59</v>
      </c>
      <c r="G500" s="112" t="str">
        <f t="shared" si="87"/>
        <v>是</v>
      </c>
      <c r="H500" s="106" t="str">
        <f t="shared" si="88"/>
        <v>款</v>
      </c>
      <c r="I500" s="105">
        <f>SUM(I501:I510)</f>
        <v>0</v>
      </c>
      <c r="J500" s="121">
        <v>59</v>
      </c>
      <c r="O500" s="120"/>
    </row>
    <row r="501" s="103" customFormat="1" ht="21.95" hidden="1" customHeight="1" spans="1:15">
      <c r="A501" s="114">
        <v>2070301</v>
      </c>
      <c r="B501" s="23" t="s">
        <v>163</v>
      </c>
      <c r="C501" s="24">
        <v>0</v>
      </c>
      <c r="D501" s="24"/>
      <c r="E501" s="24">
        <v>0</v>
      </c>
      <c r="F501" s="24">
        <f t="shared" si="86"/>
        <v>0</v>
      </c>
      <c r="G501" s="112" t="str">
        <f t="shared" si="87"/>
        <v>否</v>
      </c>
      <c r="H501" s="103" t="str">
        <f t="shared" si="88"/>
        <v>项</v>
      </c>
      <c r="I501" s="106"/>
      <c r="J501" s="121">
        <v>0</v>
      </c>
      <c r="O501" s="120"/>
    </row>
    <row r="502" s="103" customFormat="1" ht="21.95" hidden="1" customHeight="1" spans="1:15">
      <c r="A502" s="114">
        <v>2070302</v>
      </c>
      <c r="B502" s="23" t="s">
        <v>164</v>
      </c>
      <c r="C502" s="24">
        <v>0</v>
      </c>
      <c r="D502" s="24"/>
      <c r="E502" s="24">
        <v>0</v>
      </c>
      <c r="F502" s="24">
        <f t="shared" si="86"/>
        <v>0</v>
      </c>
      <c r="G502" s="112" t="str">
        <f t="shared" si="87"/>
        <v>否</v>
      </c>
      <c r="H502" s="103" t="str">
        <f t="shared" si="88"/>
        <v>项</v>
      </c>
      <c r="I502" s="106"/>
      <c r="J502" s="121">
        <v>0</v>
      </c>
      <c r="O502" s="120"/>
    </row>
    <row r="503" s="103" customFormat="1" ht="21.95" hidden="1" customHeight="1" spans="1:15">
      <c r="A503" s="114">
        <v>2070303</v>
      </c>
      <c r="B503" s="23" t="s">
        <v>165</v>
      </c>
      <c r="C503" s="24">
        <v>0</v>
      </c>
      <c r="D503" s="24"/>
      <c r="E503" s="24">
        <v>0</v>
      </c>
      <c r="F503" s="24">
        <f t="shared" si="86"/>
        <v>0</v>
      </c>
      <c r="G503" s="112" t="str">
        <f t="shared" si="87"/>
        <v>否</v>
      </c>
      <c r="H503" s="103" t="str">
        <f t="shared" si="88"/>
        <v>项</v>
      </c>
      <c r="I503" s="106"/>
      <c r="J503" s="121">
        <v>0</v>
      </c>
      <c r="O503" s="120"/>
    </row>
    <row r="504" s="103" customFormat="1" ht="21.95" hidden="1" customHeight="1" spans="1:15">
      <c r="A504" s="114">
        <v>2070304</v>
      </c>
      <c r="B504" s="23" t="s">
        <v>493</v>
      </c>
      <c r="C504" s="24">
        <v>0</v>
      </c>
      <c r="D504" s="24"/>
      <c r="E504" s="24">
        <v>0</v>
      </c>
      <c r="F504" s="24">
        <f t="shared" si="86"/>
        <v>0</v>
      </c>
      <c r="G504" s="112" t="str">
        <f t="shared" si="87"/>
        <v>否</v>
      </c>
      <c r="H504" s="103" t="str">
        <f t="shared" si="88"/>
        <v>项</v>
      </c>
      <c r="I504" s="106"/>
      <c r="J504" s="121">
        <v>0</v>
      </c>
      <c r="O504" s="120"/>
    </row>
    <row r="505" s="103" customFormat="1" ht="21.95" hidden="1" customHeight="1" spans="1:15">
      <c r="A505" s="114">
        <v>2070305</v>
      </c>
      <c r="B505" s="23" t="s">
        <v>494</v>
      </c>
      <c r="C505" s="24">
        <v>0</v>
      </c>
      <c r="D505" s="24"/>
      <c r="E505" s="24">
        <v>0</v>
      </c>
      <c r="F505" s="24">
        <f t="shared" si="86"/>
        <v>0</v>
      </c>
      <c r="G505" s="112" t="str">
        <f t="shared" si="87"/>
        <v>否</v>
      </c>
      <c r="H505" s="103" t="str">
        <f t="shared" si="88"/>
        <v>项</v>
      </c>
      <c r="I505" s="106"/>
      <c r="J505" s="121">
        <v>0</v>
      </c>
      <c r="O505" s="120"/>
    </row>
    <row r="506" s="103" customFormat="1" ht="21.95" hidden="1" customHeight="1" spans="1:15">
      <c r="A506" s="114">
        <v>2070306</v>
      </c>
      <c r="B506" s="23" t="s">
        <v>495</v>
      </c>
      <c r="C506" s="24">
        <v>0</v>
      </c>
      <c r="D506" s="24"/>
      <c r="E506" s="24">
        <v>0</v>
      </c>
      <c r="F506" s="24">
        <f t="shared" si="86"/>
        <v>0</v>
      </c>
      <c r="G506" s="112" t="str">
        <f t="shared" si="87"/>
        <v>否</v>
      </c>
      <c r="H506" s="103" t="str">
        <f t="shared" si="88"/>
        <v>项</v>
      </c>
      <c r="I506" s="106"/>
      <c r="J506" s="121">
        <v>0</v>
      </c>
      <c r="O506" s="120"/>
    </row>
    <row r="507" s="103" customFormat="1" ht="21.95" hidden="1" customHeight="1" spans="1:15">
      <c r="A507" s="114">
        <v>2070307</v>
      </c>
      <c r="B507" s="23" t="s">
        <v>496</v>
      </c>
      <c r="C507" s="24">
        <v>0</v>
      </c>
      <c r="D507" s="24"/>
      <c r="E507" s="24">
        <v>0</v>
      </c>
      <c r="F507" s="24">
        <f t="shared" si="86"/>
        <v>0</v>
      </c>
      <c r="G507" s="112" t="str">
        <f t="shared" si="87"/>
        <v>否</v>
      </c>
      <c r="H507" s="103" t="str">
        <f t="shared" si="88"/>
        <v>项</v>
      </c>
      <c r="I507" s="113"/>
      <c r="J507" s="121">
        <v>0</v>
      </c>
      <c r="O507" s="120"/>
    </row>
    <row r="508" s="103" customFormat="1" ht="21.95" customHeight="1" spans="1:15">
      <c r="A508" s="114">
        <v>2070308</v>
      </c>
      <c r="B508" s="23" t="s">
        <v>497</v>
      </c>
      <c r="C508" s="24">
        <v>35</v>
      </c>
      <c r="D508" s="24"/>
      <c r="E508" s="24">
        <v>0</v>
      </c>
      <c r="F508" s="24">
        <f t="shared" si="86"/>
        <v>35</v>
      </c>
      <c r="G508" s="112" t="str">
        <f t="shared" si="87"/>
        <v>是</v>
      </c>
      <c r="H508" s="103" t="str">
        <f t="shared" si="88"/>
        <v>项</v>
      </c>
      <c r="I508" s="106"/>
      <c r="J508" s="121">
        <v>35</v>
      </c>
      <c r="O508" s="120"/>
    </row>
    <row r="509" s="103" customFormat="1" ht="21.95" hidden="1" customHeight="1" spans="1:15">
      <c r="A509" s="114">
        <v>2070309</v>
      </c>
      <c r="B509" s="23" t="s">
        <v>498</v>
      </c>
      <c r="C509" s="24">
        <v>0</v>
      </c>
      <c r="D509" s="24"/>
      <c r="E509" s="24">
        <v>0</v>
      </c>
      <c r="F509" s="24">
        <f t="shared" si="86"/>
        <v>0</v>
      </c>
      <c r="G509" s="112" t="str">
        <f t="shared" si="87"/>
        <v>否</v>
      </c>
      <c r="H509" s="103" t="str">
        <f t="shared" si="88"/>
        <v>项</v>
      </c>
      <c r="I509" s="106"/>
      <c r="J509" s="121">
        <v>0</v>
      </c>
      <c r="O509" s="120"/>
    </row>
    <row r="510" s="103" customFormat="1" ht="21.95" customHeight="1" spans="1:15">
      <c r="A510" s="114">
        <v>2070399</v>
      </c>
      <c r="B510" s="23" t="s">
        <v>499</v>
      </c>
      <c r="C510" s="24">
        <v>24</v>
      </c>
      <c r="D510" s="24"/>
      <c r="E510" s="24">
        <v>0</v>
      </c>
      <c r="F510" s="24">
        <f t="shared" si="86"/>
        <v>24</v>
      </c>
      <c r="G510" s="112" t="str">
        <f t="shared" si="87"/>
        <v>是</v>
      </c>
      <c r="H510" s="103" t="str">
        <f t="shared" si="88"/>
        <v>项</v>
      </c>
      <c r="I510" s="106"/>
      <c r="J510" s="121">
        <v>24</v>
      </c>
      <c r="O510" s="120"/>
    </row>
    <row r="511" ht="21.95" customHeight="1" spans="1:15">
      <c r="A511" s="111">
        <v>20706</v>
      </c>
      <c r="B511" s="18" t="s">
        <v>500</v>
      </c>
      <c r="C511" s="19">
        <f t="shared" ref="C511:E511" si="97">SUM(C512:C519)</f>
        <v>565</v>
      </c>
      <c r="D511" s="19">
        <f t="shared" si="97"/>
        <v>0</v>
      </c>
      <c r="E511" s="19">
        <f t="shared" si="97"/>
        <v>11</v>
      </c>
      <c r="F511" s="19">
        <f t="shared" si="86"/>
        <v>576</v>
      </c>
      <c r="G511" s="112" t="str">
        <f t="shared" si="87"/>
        <v>是</v>
      </c>
      <c r="H511" s="106" t="str">
        <f t="shared" si="88"/>
        <v>款</v>
      </c>
      <c r="I511" s="105">
        <f>SUM(I512:I519)</f>
        <v>0</v>
      </c>
      <c r="J511" s="121">
        <v>565</v>
      </c>
      <c r="O511" s="120"/>
    </row>
    <row r="512" s="103" customFormat="1" ht="21.95" hidden="1" customHeight="1" spans="1:15">
      <c r="A512" s="114">
        <v>2070601</v>
      </c>
      <c r="B512" s="23" t="s">
        <v>163</v>
      </c>
      <c r="C512" s="24">
        <v>0</v>
      </c>
      <c r="D512" s="24"/>
      <c r="E512" s="24">
        <v>0</v>
      </c>
      <c r="F512" s="24">
        <f t="shared" si="86"/>
        <v>0</v>
      </c>
      <c r="G512" s="112" t="str">
        <f t="shared" si="87"/>
        <v>否</v>
      </c>
      <c r="H512" s="103" t="str">
        <f t="shared" si="88"/>
        <v>项</v>
      </c>
      <c r="I512" s="106"/>
      <c r="J512" s="121">
        <v>0</v>
      </c>
      <c r="O512" s="120"/>
    </row>
    <row r="513" s="103" customFormat="1" ht="21.95" hidden="1" customHeight="1" spans="1:15">
      <c r="A513" s="114">
        <v>2070602</v>
      </c>
      <c r="B513" s="23" t="s">
        <v>164</v>
      </c>
      <c r="C513" s="24">
        <v>0</v>
      </c>
      <c r="D513" s="24"/>
      <c r="E513" s="24">
        <v>0</v>
      </c>
      <c r="F513" s="24">
        <f t="shared" si="86"/>
        <v>0</v>
      </c>
      <c r="G513" s="112" t="str">
        <f t="shared" si="87"/>
        <v>否</v>
      </c>
      <c r="H513" s="103" t="str">
        <f t="shared" si="88"/>
        <v>项</v>
      </c>
      <c r="I513" s="106"/>
      <c r="J513" s="121">
        <v>0</v>
      </c>
      <c r="O513" s="120"/>
    </row>
    <row r="514" s="103" customFormat="1" ht="21.95" hidden="1" customHeight="1" spans="1:15">
      <c r="A514" s="114">
        <v>2070603</v>
      </c>
      <c r="B514" s="23" t="s">
        <v>165</v>
      </c>
      <c r="C514" s="24">
        <v>0</v>
      </c>
      <c r="D514" s="24"/>
      <c r="E514" s="24">
        <v>0</v>
      </c>
      <c r="F514" s="24">
        <f t="shared" si="86"/>
        <v>0</v>
      </c>
      <c r="G514" s="112" t="str">
        <f t="shared" si="87"/>
        <v>否</v>
      </c>
      <c r="H514" s="103" t="str">
        <f t="shared" si="88"/>
        <v>项</v>
      </c>
      <c r="I514" s="106"/>
      <c r="J514" s="121">
        <v>0</v>
      </c>
      <c r="O514" s="120"/>
    </row>
    <row r="515" s="103" customFormat="1" ht="21.95" hidden="1" customHeight="1" spans="1:15">
      <c r="A515" s="114">
        <v>2070604</v>
      </c>
      <c r="B515" s="23" t="s">
        <v>501</v>
      </c>
      <c r="C515" s="24">
        <v>0</v>
      </c>
      <c r="D515" s="24"/>
      <c r="E515" s="24">
        <v>0</v>
      </c>
      <c r="F515" s="24">
        <f t="shared" si="86"/>
        <v>0</v>
      </c>
      <c r="G515" s="112" t="str">
        <f t="shared" si="87"/>
        <v>否</v>
      </c>
      <c r="H515" s="103" t="str">
        <f t="shared" si="88"/>
        <v>项</v>
      </c>
      <c r="I515" s="106"/>
      <c r="J515" s="121">
        <v>0</v>
      </c>
      <c r="O515" s="120"/>
    </row>
    <row r="516" s="103" customFormat="1" ht="21.95" customHeight="1" spans="1:15">
      <c r="A516" s="114">
        <v>2070605</v>
      </c>
      <c r="B516" s="23" t="s">
        <v>502</v>
      </c>
      <c r="C516" s="24">
        <v>380</v>
      </c>
      <c r="D516" s="24"/>
      <c r="E516" s="24">
        <v>0</v>
      </c>
      <c r="F516" s="24">
        <f t="shared" ref="F516:F579" si="98">C516+D516+E516</f>
        <v>380</v>
      </c>
      <c r="G516" s="112" t="str">
        <f t="shared" ref="G516:G579" si="99">IF(LEN(A516)=3,"是",IF(B516&lt;&gt;"",IF(SUM(C516:C516)&lt;&gt;0,"是","否"),"是"))</f>
        <v>是</v>
      </c>
      <c r="H516" s="103" t="str">
        <f t="shared" si="88"/>
        <v>项</v>
      </c>
      <c r="I516" s="113"/>
      <c r="J516" s="121">
        <v>380</v>
      </c>
      <c r="O516" s="120"/>
    </row>
    <row r="517" s="103" customFormat="1" ht="21.95" hidden="1" customHeight="1" spans="1:15">
      <c r="A517" s="114">
        <v>2070606</v>
      </c>
      <c r="B517" s="23" t="s">
        <v>503</v>
      </c>
      <c r="C517" s="24">
        <v>0</v>
      </c>
      <c r="D517" s="24"/>
      <c r="E517" s="24">
        <v>0</v>
      </c>
      <c r="F517" s="24">
        <f t="shared" si="98"/>
        <v>0</v>
      </c>
      <c r="G517" s="112" t="str">
        <f t="shared" si="99"/>
        <v>否</v>
      </c>
      <c r="H517" s="103" t="str">
        <f t="shared" ref="H517:H580" si="100">IF(LEN(A517)=3,"类",IF(LEN(A517)=5,"款","项"))</f>
        <v>项</v>
      </c>
      <c r="I517" s="106"/>
      <c r="J517" s="121">
        <v>0</v>
      </c>
      <c r="O517" s="120"/>
    </row>
    <row r="518" s="103" customFormat="1" ht="21.95" customHeight="1" spans="1:15">
      <c r="A518" s="114">
        <v>2070607</v>
      </c>
      <c r="B518" s="23" t="s">
        <v>504</v>
      </c>
      <c r="C518" s="24">
        <v>185</v>
      </c>
      <c r="D518" s="24"/>
      <c r="E518" s="24">
        <v>11</v>
      </c>
      <c r="F518" s="24">
        <f t="shared" si="98"/>
        <v>196</v>
      </c>
      <c r="G518" s="112" t="str">
        <f t="shared" si="99"/>
        <v>是</v>
      </c>
      <c r="H518" s="103" t="str">
        <f t="shared" si="100"/>
        <v>项</v>
      </c>
      <c r="I518" s="106"/>
      <c r="J518" s="121">
        <v>185</v>
      </c>
      <c r="O518" s="120"/>
    </row>
    <row r="519" s="103" customFormat="1" ht="21.95" hidden="1" customHeight="1" spans="1:15">
      <c r="A519" s="114">
        <v>2070699</v>
      </c>
      <c r="B519" s="23" t="s">
        <v>505</v>
      </c>
      <c r="C519" s="24">
        <v>0</v>
      </c>
      <c r="D519" s="24"/>
      <c r="E519" s="24">
        <v>0</v>
      </c>
      <c r="F519" s="24">
        <f t="shared" si="98"/>
        <v>0</v>
      </c>
      <c r="G519" s="112" t="str">
        <f t="shared" si="99"/>
        <v>否</v>
      </c>
      <c r="H519" s="103" t="str">
        <f t="shared" si="100"/>
        <v>项</v>
      </c>
      <c r="I519" s="106"/>
      <c r="J519" s="121">
        <v>0</v>
      </c>
      <c r="O519" s="120"/>
    </row>
    <row r="520" ht="21.95" customHeight="1" spans="1:15">
      <c r="A520" s="111">
        <v>20708</v>
      </c>
      <c r="B520" s="18" t="s">
        <v>506</v>
      </c>
      <c r="C520" s="19">
        <f t="shared" ref="C520:E520" si="101">SUM(C521:C529)</f>
        <v>2108</v>
      </c>
      <c r="D520" s="19">
        <f t="shared" si="101"/>
        <v>0</v>
      </c>
      <c r="E520" s="19">
        <f t="shared" si="101"/>
        <v>364</v>
      </c>
      <c r="F520" s="19">
        <f t="shared" si="98"/>
        <v>2472</v>
      </c>
      <c r="G520" s="112" t="str">
        <f t="shared" si="99"/>
        <v>是</v>
      </c>
      <c r="H520" s="106" t="str">
        <f t="shared" si="100"/>
        <v>款</v>
      </c>
      <c r="I520" s="105">
        <f>SUM(I521:I529)</f>
        <v>0</v>
      </c>
      <c r="J520" s="121">
        <v>2108</v>
      </c>
      <c r="O520" s="120"/>
    </row>
    <row r="521" s="103" customFormat="1" ht="21.95" customHeight="1" spans="1:15">
      <c r="A521" s="114">
        <v>2070801</v>
      </c>
      <c r="B521" s="23" t="s">
        <v>163</v>
      </c>
      <c r="C521" s="24">
        <v>1758</v>
      </c>
      <c r="D521" s="24"/>
      <c r="E521" s="24">
        <v>214</v>
      </c>
      <c r="F521" s="24">
        <f t="shared" si="98"/>
        <v>1972</v>
      </c>
      <c r="G521" s="112" t="str">
        <f t="shared" si="99"/>
        <v>是</v>
      </c>
      <c r="H521" s="103" t="str">
        <f t="shared" si="100"/>
        <v>项</v>
      </c>
      <c r="I521" s="106"/>
      <c r="J521" s="121">
        <v>1758</v>
      </c>
      <c r="O521" s="120"/>
    </row>
    <row r="522" s="103" customFormat="1" ht="21.95" hidden="1" customHeight="1" spans="1:15">
      <c r="A522" s="114">
        <v>2070802</v>
      </c>
      <c r="B522" s="23" t="s">
        <v>164</v>
      </c>
      <c r="C522" s="24">
        <v>0</v>
      </c>
      <c r="D522" s="24"/>
      <c r="E522" s="24">
        <v>0</v>
      </c>
      <c r="F522" s="24">
        <f t="shared" si="98"/>
        <v>0</v>
      </c>
      <c r="G522" s="112" t="str">
        <f t="shared" si="99"/>
        <v>否</v>
      </c>
      <c r="H522" s="103" t="str">
        <f t="shared" si="100"/>
        <v>项</v>
      </c>
      <c r="I522" s="106"/>
      <c r="J522" s="121">
        <v>0</v>
      </c>
      <c r="O522" s="120"/>
    </row>
    <row r="523" s="103" customFormat="1" ht="21.95" hidden="1" customHeight="1" spans="1:15">
      <c r="A523" s="114">
        <v>2070803</v>
      </c>
      <c r="B523" s="23" t="s">
        <v>165</v>
      </c>
      <c r="C523" s="24">
        <v>0</v>
      </c>
      <c r="D523" s="24"/>
      <c r="E523" s="24">
        <v>0</v>
      </c>
      <c r="F523" s="24">
        <f t="shared" si="98"/>
        <v>0</v>
      </c>
      <c r="G523" s="112" t="str">
        <f t="shared" si="99"/>
        <v>否</v>
      </c>
      <c r="H523" s="103" t="str">
        <f t="shared" si="100"/>
        <v>项</v>
      </c>
      <c r="I523" s="106"/>
      <c r="J523" s="121">
        <v>0</v>
      </c>
      <c r="O523" s="120"/>
    </row>
    <row r="524" s="103" customFormat="1" ht="21.95" hidden="1" customHeight="1" spans="1:15">
      <c r="A524" s="114">
        <v>2070804</v>
      </c>
      <c r="B524" s="23" t="s">
        <v>507</v>
      </c>
      <c r="C524" s="24">
        <v>0</v>
      </c>
      <c r="D524" s="24"/>
      <c r="E524" s="24">
        <v>0</v>
      </c>
      <c r="F524" s="24">
        <f t="shared" si="98"/>
        <v>0</v>
      </c>
      <c r="G524" s="112" t="str">
        <f t="shared" si="99"/>
        <v>否</v>
      </c>
      <c r="H524" s="103" t="str">
        <f t="shared" si="100"/>
        <v>项</v>
      </c>
      <c r="I524" s="113"/>
      <c r="J524" s="121">
        <v>0</v>
      </c>
      <c r="O524" s="120"/>
    </row>
    <row r="525" s="103" customFormat="1" ht="21.95" hidden="1" customHeight="1" spans="1:15">
      <c r="A525" s="114">
        <v>2070805</v>
      </c>
      <c r="B525" s="23" t="s">
        <v>508</v>
      </c>
      <c r="C525" s="24">
        <v>0</v>
      </c>
      <c r="D525" s="24"/>
      <c r="E525" s="24">
        <v>0</v>
      </c>
      <c r="F525" s="24">
        <f t="shared" si="98"/>
        <v>0</v>
      </c>
      <c r="G525" s="112" t="str">
        <f t="shared" si="99"/>
        <v>否</v>
      </c>
      <c r="H525" s="103" t="str">
        <f t="shared" si="100"/>
        <v>项</v>
      </c>
      <c r="I525" s="106"/>
      <c r="J525" s="121">
        <v>0</v>
      </c>
      <c r="O525" s="120"/>
    </row>
    <row r="526" s="103" customFormat="1" ht="21.95" hidden="1" customHeight="1" spans="1:15">
      <c r="A526" s="114">
        <v>2070806</v>
      </c>
      <c r="B526" s="23" t="s">
        <v>509</v>
      </c>
      <c r="C526" s="24">
        <v>0</v>
      </c>
      <c r="D526" s="24"/>
      <c r="E526" s="24">
        <v>0</v>
      </c>
      <c r="F526" s="24">
        <f t="shared" si="98"/>
        <v>0</v>
      </c>
      <c r="G526" s="112" t="str">
        <f t="shared" si="99"/>
        <v>否</v>
      </c>
      <c r="H526" s="103" t="str">
        <f t="shared" si="100"/>
        <v>项</v>
      </c>
      <c r="I526" s="106"/>
      <c r="J526" s="121">
        <v>0</v>
      </c>
      <c r="O526" s="120"/>
    </row>
    <row r="527" s="103" customFormat="1" ht="21.95" hidden="1" customHeight="1" spans="1:15">
      <c r="A527" s="114">
        <v>2070807</v>
      </c>
      <c r="B527" s="23" t="s">
        <v>510</v>
      </c>
      <c r="C527" s="24">
        <v>0</v>
      </c>
      <c r="D527" s="24"/>
      <c r="E527" s="24">
        <v>0</v>
      </c>
      <c r="F527" s="24">
        <f t="shared" si="98"/>
        <v>0</v>
      </c>
      <c r="G527" s="112" t="str">
        <f t="shared" si="99"/>
        <v>否</v>
      </c>
      <c r="H527" s="103" t="str">
        <f t="shared" si="100"/>
        <v>项</v>
      </c>
      <c r="I527" s="106"/>
      <c r="J527" s="121">
        <v>0</v>
      </c>
      <c r="O527" s="120"/>
    </row>
    <row r="528" s="103" customFormat="1" ht="21.95" customHeight="1" spans="1:15">
      <c r="A528" s="114">
        <v>2070808</v>
      </c>
      <c r="B528" s="23" t="s">
        <v>511</v>
      </c>
      <c r="C528" s="24">
        <v>350</v>
      </c>
      <c r="D528" s="24"/>
      <c r="E528" s="24">
        <v>0</v>
      </c>
      <c r="F528" s="24">
        <f t="shared" si="98"/>
        <v>350</v>
      </c>
      <c r="G528" s="112" t="str">
        <f t="shared" si="99"/>
        <v>是</v>
      </c>
      <c r="H528" s="103" t="str">
        <f t="shared" si="100"/>
        <v>项</v>
      </c>
      <c r="I528" s="126"/>
      <c r="J528" s="121">
        <v>350</v>
      </c>
      <c r="O528" s="120"/>
    </row>
    <row r="529" s="103" customFormat="1" ht="21.95" hidden="1" customHeight="1" spans="1:15">
      <c r="A529" s="114">
        <v>2070899</v>
      </c>
      <c r="B529" s="23" t="s">
        <v>512</v>
      </c>
      <c r="C529" s="24">
        <v>0</v>
      </c>
      <c r="D529" s="24"/>
      <c r="E529" s="24">
        <v>150</v>
      </c>
      <c r="F529" s="24">
        <f t="shared" si="98"/>
        <v>150</v>
      </c>
      <c r="G529" s="112" t="str">
        <f t="shared" si="99"/>
        <v>否</v>
      </c>
      <c r="H529" s="103" t="str">
        <f t="shared" si="100"/>
        <v>项</v>
      </c>
      <c r="I529" s="113"/>
      <c r="J529" s="121">
        <v>0</v>
      </c>
      <c r="O529" s="120"/>
    </row>
    <row r="530" ht="21.95" customHeight="1" spans="1:15">
      <c r="A530" s="111">
        <v>20799</v>
      </c>
      <c r="B530" s="18" t="s">
        <v>513</v>
      </c>
      <c r="C530" s="19">
        <f t="shared" ref="C530:E530" si="102">SUM(C531:C533)</f>
        <v>930</v>
      </c>
      <c r="D530" s="19">
        <f t="shared" si="102"/>
        <v>0</v>
      </c>
      <c r="E530" s="19">
        <f t="shared" si="102"/>
        <v>508</v>
      </c>
      <c r="F530" s="19">
        <f t="shared" si="98"/>
        <v>1438</v>
      </c>
      <c r="G530" s="112" t="str">
        <f t="shared" si="99"/>
        <v>是</v>
      </c>
      <c r="H530" s="106" t="str">
        <f t="shared" si="100"/>
        <v>款</v>
      </c>
      <c r="I530" s="105">
        <f>SUM(I531:I533)</f>
        <v>0</v>
      </c>
      <c r="J530" s="121">
        <v>930</v>
      </c>
      <c r="O530" s="120"/>
    </row>
    <row r="531" s="103" customFormat="1" ht="21.95" hidden="1" customHeight="1" spans="1:15">
      <c r="A531" s="114">
        <v>2079902</v>
      </c>
      <c r="B531" s="23" t="s">
        <v>514</v>
      </c>
      <c r="C531" s="24">
        <v>0</v>
      </c>
      <c r="D531" s="24"/>
      <c r="E531" s="24">
        <v>0</v>
      </c>
      <c r="F531" s="24">
        <f t="shared" si="98"/>
        <v>0</v>
      </c>
      <c r="G531" s="112" t="str">
        <f t="shared" si="99"/>
        <v>否</v>
      </c>
      <c r="H531" s="103" t="str">
        <f t="shared" si="100"/>
        <v>项</v>
      </c>
      <c r="I531" s="106"/>
      <c r="J531" s="121">
        <v>0</v>
      </c>
      <c r="O531" s="120"/>
    </row>
    <row r="532" s="103" customFormat="1" ht="21.95" hidden="1" customHeight="1" spans="1:15">
      <c r="A532" s="114">
        <v>2079903</v>
      </c>
      <c r="B532" s="23" t="s">
        <v>515</v>
      </c>
      <c r="C532" s="24">
        <v>0</v>
      </c>
      <c r="D532" s="24"/>
      <c r="E532" s="24">
        <v>0</v>
      </c>
      <c r="F532" s="24">
        <f t="shared" si="98"/>
        <v>0</v>
      </c>
      <c r="G532" s="112" t="str">
        <f t="shared" si="99"/>
        <v>否</v>
      </c>
      <c r="H532" s="103" t="str">
        <f t="shared" si="100"/>
        <v>项</v>
      </c>
      <c r="I532" s="106"/>
      <c r="J532" s="121">
        <v>0</v>
      </c>
      <c r="O532" s="120"/>
    </row>
    <row r="533" s="103" customFormat="1" ht="21.95" customHeight="1" spans="1:15">
      <c r="A533" s="114">
        <v>2079999</v>
      </c>
      <c r="B533" s="23" t="s">
        <v>516</v>
      </c>
      <c r="C533" s="24">
        <v>930</v>
      </c>
      <c r="D533" s="24"/>
      <c r="E533" s="24">
        <v>508</v>
      </c>
      <c r="F533" s="24">
        <f t="shared" si="98"/>
        <v>1438</v>
      </c>
      <c r="G533" s="112" t="str">
        <f t="shared" si="99"/>
        <v>是</v>
      </c>
      <c r="H533" s="103" t="str">
        <f t="shared" si="100"/>
        <v>项</v>
      </c>
      <c r="I533" s="106"/>
      <c r="J533" s="121">
        <v>930</v>
      </c>
      <c r="O533" s="120"/>
    </row>
    <row r="534" ht="21.95" customHeight="1" spans="1:15">
      <c r="A534" s="111">
        <v>208</v>
      </c>
      <c r="B534" s="18" t="s">
        <v>100</v>
      </c>
      <c r="C534" s="19">
        <f t="shared" ref="C534:E534" si="103">SUM(C535,C554,C562,C564,C574,C578,C588,C598,C605,C613,C622,C627,C630,C633,C636,C639,C642,C646,C651,C659,C662)</f>
        <v>30704</v>
      </c>
      <c r="D534" s="19">
        <f t="shared" si="103"/>
        <v>0</v>
      </c>
      <c r="E534" s="19">
        <f t="shared" si="103"/>
        <v>838</v>
      </c>
      <c r="F534" s="19">
        <f t="shared" si="98"/>
        <v>31542</v>
      </c>
      <c r="G534" s="112" t="str">
        <f t="shared" si="99"/>
        <v>是</v>
      </c>
      <c r="H534" s="106" t="str">
        <f t="shared" si="100"/>
        <v>类</v>
      </c>
      <c r="I534" s="105">
        <f>SUM(I535,I554,I562,I564,I574,I578,I588,I598,I605,I613,I622,I627,I630,I633,I636,I639,I642,I646,I651,I659,I662)</f>
        <v>0</v>
      </c>
      <c r="J534" s="121">
        <v>30571</v>
      </c>
      <c r="O534" s="120"/>
    </row>
    <row r="535" ht="21.95" customHeight="1" spans="1:15">
      <c r="A535" s="114">
        <v>20801</v>
      </c>
      <c r="B535" s="18" t="s">
        <v>517</v>
      </c>
      <c r="C535" s="19">
        <f t="shared" ref="C535:E535" si="104">SUM(C536:C553)</f>
        <v>1954</v>
      </c>
      <c r="D535" s="19">
        <f t="shared" si="104"/>
        <v>0</v>
      </c>
      <c r="E535" s="19">
        <f t="shared" si="104"/>
        <v>24</v>
      </c>
      <c r="F535" s="19">
        <f t="shared" si="98"/>
        <v>1978</v>
      </c>
      <c r="G535" s="112" t="str">
        <f t="shared" si="99"/>
        <v>是</v>
      </c>
      <c r="H535" s="106" t="str">
        <f t="shared" si="100"/>
        <v>款</v>
      </c>
      <c r="I535" s="105">
        <f>SUM(I536:I553)</f>
        <v>0</v>
      </c>
      <c r="J535" s="121">
        <v>1954</v>
      </c>
      <c r="O535" s="120"/>
    </row>
    <row r="536" s="103" customFormat="1" ht="21.95" customHeight="1" spans="1:15">
      <c r="A536" s="114">
        <v>2080101</v>
      </c>
      <c r="B536" s="23" t="s">
        <v>163</v>
      </c>
      <c r="C536" s="24">
        <v>781</v>
      </c>
      <c r="D536" s="24"/>
      <c r="E536" s="24">
        <v>-36</v>
      </c>
      <c r="F536" s="24">
        <f t="shared" si="98"/>
        <v>745</v>
      </c>
      <c r="G536" s="112" t="str">
        <f t="shared" si="99"/>
        <v>是</v>
      </c>
      <c r="H536" s="103" t="str">
        <f t="shared" si="100"/>
        <v>项</v>
      </c>
      <c r="I536" s="106"/>
      <c r="J536" s="121">
        <v>781</v>
      </c>
      <c r="O536" s="120"/>
    </row>
    <row r="537" s="103" customFormat="1" ht="21.95" hidden="1" customHeight="1" spans="1:15">
      <c r="A537" s="114">
        <v>2080102</v>
      </c>
      <c r="B537" s="23" t="s">
        <v>164</v>
      </c>
      <c r="C537" s="24">
        <v>0</v>
      </c>
      <c r="D537" s="24"/>
      <c r="E537" s="24">
        <v>0</v>
      </c>
      <c r="F537" s="24">
        <f t="shared" si="98"/>
        <v>0</v>
      </c>
      <c r="G537" s="112" t="str">
        <f t="shared" si="99"/>
        <v>否</v>
      </c>
      <c r="H537" s="103" t="str">
        <f t="shared" si="100"/>
        <v>项</v>
      </c>
      <c r="I537" s="106"/>
      <c r="J537" s="121">
        <v>0</v>
      </c>
      <c r="O537" s="120"/>
    </row>
    <row r="538" s="103" customFormat="1" ht="21.95" hidden="1" customHeight="1" spans="1:15">
      <c r="A538" s="114">
        <v>2080103</v>
      </c>
      <c r="B538" s="23" t="s">
        <v>165</v>
      </c>
      <c r="C538" s="24">
        <v>0</v>
      </c>
      <c r="D538" s="24"/>
      <c r="E538" s="24">
        <v>0</v>
      </c>
      <c r="F538" s="24">
        <f t="shared" si="98"/>
        <v>0</v>
      </c>
      <c r="G538" s="112" t="str">
        <f t="shared" si="99"/>
        <v>否</v>
      </c>
      <c r="H538" s="103" t="str">
        <f t="shared" si="100"/>
        <v>项</v>
      </c>
      <c r="I538" s="106"/>
      <c r="J538" s="121">
        <v>0</v>
      </c>
      <c r="O538" s="120"/>
    </row>
    <row r="539" s="103" customFormat="1" ht="21.95" hidden="1" customHeight="1" spans="1:15">
      <c r="A539" s="114">
        <v>2080104</v>
      </c>
      <c r="B539" s="23" t="s">
        <v>518</v>
      </c>
      <c r="C539" s="24">
        <v>0</v>
      </c>
      <c r="D539" s="24"/>
      <c r="E539" s="24">
        <v>0</v>
      </c>
      <c r="F539" s="24">
        <f t="shared" si="98"/>
        <v>0</v>
      </c>
      <c r="G539" s="112" t="str">
        <f t="shared" si="99"/>
        <v>否</v>
      </c>
      <c r="H539" s="103" t="str">
        <f t="shared" si="100"/>
        <v>项</v>
      </c>
      <c r="I539" s="106"/>
      <c r="J539" s="121">
        <v>0</v>
      </c>
      <c r="O539" s="120"/>
    </row>
    <row r="540" s="103" customFormat="1" ht="21.95" hidden="1" customHeight="1" spans="1:15">
      <c r="A540" s="114">
        <v>2080105</v>
      </c>
      <c r="B540" s="23" t="s">
        <v>519</v>
      </c>
      <c r="C540" s="24">
        <v>0</v>
      </c>
      <c r="D540" s="24"/>
      <c r="E540" s="24">
        <v>0</v>
      </c>
      <c r="F540" s="24">
        <f t="shared" si="98"/>
        <v>0</v>
      </c>
      <c r="G540" s="112" t="str">
        <f t="shared" si="99"/>
        <v>否</v>
      </c>
      <c r="H540" s="103" t="str">
        <f t="shared" si="100"/>
        <v>项</v>
      </c>
      <c r="I540" s="106"/>
      <c r="J540" s="121">
        <v>0</v>
      </c>
      <c r="O540" s="120"/>
    </row>
    <row r="541" s="103" customFormat="1" ht="21.95" hidden="1" customHeight="1" spans="1:15">
      <c r="A541" s="114">
        <v>2080106</v>
      </c>
      <c r="B541" s="23" t="s">
        <v>520</v>
      </c>
      <c r="C541" s="24">
        <v>0</v>
      </c>
      <c r="D541" s="24"/>
      <c r="E541" s="24">
        <v>0</v>
      </c>
      <c r="F541" s="24">
        <f t="shared" si="98"/>
        <v>0</v>
      </c>
      <c r="G541" s="112" t="str">
        <f t="shared" si="99"/>
        <v>否</v>
      </c>
      <c r="H541" s="103" t="str">
        <f t="shared" si="100"/>
        <v>项</v>
      </c>
      <c r="I541" s="106"/>
      <c r="J541" s="121">
        <v>0</v>
      </c>
      <c r="O541" s="120"/>
    </row>
    <row r="542" s="103" customFormat="1" ht="21.95" hidden="1" customHeight="1" spans="1:15">
      <c r="A542" s="114">
        <v>2080107</v>
      </c>
      <c r="B542" s="23" t="s">
        <v>521</v>
      </c>
      <c r="C542" s="24">
        <v>0</v>
      </c>
      <c r="D542" s="24"/>
      <c r="E542" s="24">
        <v>0</v>
      </c>
      <c r="F542" s="24">
        <f t="shared" si="98"/>
        <v>0</v>
      </c>
      <c r="G542" s="112" t="str">
        <f t="shared" si="99"/>
        <v>否</v>
      </c>
      <c r="H542" s="103" t="str">
        <f t="shared" si="100"/>
        <v>项</v>
      </c>
      <c r="I542" s="106"/>
      <c r="J542" s="121">
        <v>0</v>
      </c>
      <c r="O542" s="120"/>
    </row>
    <row r="543" s="103" customFormat="1" ht="21.95" customHeight="1" spans="1:15">
      <c r="A543" s="114">
        <v>2080108</v>
      </c>
      <c r="B543" s="23" t="s">
        <v>204</v>
      </c>
      <c r="C543" s="24">
        <v>35</v>
      </c>
      <c r="D543" s="24"/>
      <c r="E543" s="24">
        <v>0</v>
      </c>
      <c r="F543" s="24">
        <f t="shared" si="98"/>
        <v>35</v>
      </c>
      <c r="G543" s="112" t="str">
        <f t="shared" si="99"/>
        <v>是</v>
      </c>
      <c r="H543" s="103" t="str">
        <f t="shared" si="100"/>
        <v>项</v>
      </c>
      <c r="I543" s="106"/>
      <c r="J543" s="121">
        <v>35</v>
      </c>
      <c r="O543" s="120"/>
    </row>
    <row r="544" s="103" customFormat="1" ht="21.95" customHeight="1" spans="1:15">
      <c r="A544" s="114">
        <v>2080109</v>
      </c>
      <c r="B544" s="23" t="s">
        <v>522</v>
      </c>
      <c r="C544" s="24">
        <v>1118</v>
      </c>
      <c r="D544" s="24"/>
      <c r="E544" s="24">
        <v>60</v>
      </c>
      <c r="F544" s="24">
        <f t="shared" si="98"/>
        <v>1178</v>
      </c>
      <c r="G544" s="112" t="str">
        <f t="shared" si="99"/>
        <v>是</v>
      </c>
      <c r="H544" s="103" t="str">
        <f t="shared" si="100"/>
        <v>项</v>
      </c>
      <c r="I544" s="106"/>
      <c r="J544" s="121">
        <v>1118</v>
      </c>
      <c r="O544" s="120"/>
    </row>
    <row r="545" s="103" customFormat="1" ht="21.95" hidden="1" customHeight="1" spans="1:15">
      <c r="A545" s="114">
        <v>2080110</v>
      </c>
      <c r="B545" s="23" t="s">
        <v>523</v>
      </c>
      <c r="C545" s="24">
        <v>0</v>
      </c>
      <c r="D545" s="24"/>
      <c r="E545" s="24">
        <v>0</v>
      </c>
      <c r="F545" s="24">
        <f t="shared" si="98"/>
        <v>0</v>
      </c>
      <c r="G545" s="112" t="str">
        <f t="shared" si="99"/>
        <v>否</v>
      </c>
      <c r="H545" s="103" t="str">
        <f t="shared" si="100"/>
        <v>项</v>
      </c>
      <c r="I545" s="106"/>
      <c r="J545" s="121">
        <v>0</v>
      </c>
      <c r="O545" s="120"/>
    </row>
    <row r="546" s="103" customFormat="1" ht="21.95" hidden="1" customHeight="1" spans="1:15">
      <c r="A546" s="114">
        <v>2080111</v>
      </c>
      <c r="B546" s="23" t="s">
        <v>524</v>
      </c>
      <c r="C546" s="24">
        <v>0</v>
      </c>
      <c r="D546" s="24"/>
      <c r="E546" s="24">
        <v>0</v>
      </c>
      <c r="F546" s="24">
        <f t="shared" si="98"/>
        <v>0</v>
      </c>
      <c r="G546" s="112" t="str">
        <f t="shared" si="99"/>
        <v>否</v>
      </c>
      <c r="H546" s="103" t="str">
        <f t="shared" si="100"/>
        <v>项</v>
      </c>
      <c r="I546" s="106"/>
      <c r="J546" s="121">
        <v>0</v>
      </c>
      <c r="O546" s="120"/>
    </row>
    <row r="547" s="103" customFormat="1" ht="21.95" hidden="1" customHeight="1" spans="1:15">
      <c r="A547" s="114">
        <v>2080112</v>
      </c>
      <c r="B547" s="23" t="s">
        <v>525</v>
      </c>
      <c r="C547" s="24">
        <v>0</v>
      </c>
      <c r="D547" s="24"/>
      <c r="E547" s="24">
        <v>0</v>
      </c>
      <c r="F547" s="24">
        <f t="shared" si="98"/>
        <v>0</v>
      </c>
      <c r="G547" s="112" t="str">
        <f t="shared" si="99"/>
        <v>否</v>
      </c>
      <c r="H547" s="103" t="str">
        <f t="shared" si="100"/>
        <v>项</v>
      </c>
      <c r="I547" s="106"/>
      <c r="J547" s="121">
        <v>0</v>
      </c>
      <c r="O547" s="120"/>
    </row>
    <row r="548" s="103" customFormat="1" ht="21.95" hidden="1" customHeight="1" spans="1:15">
      <c r="A548" s="114">
        <v>2080113</v>
      </c>
      <c r="B548" s="23" t="s">
        <v>228</v>
      </c>
      <c r="C548" s="24">
        <v>0</v>
      </c>
      <c r="D548" s="24"/>
      <c r="E548" s="24">
        <v>0</v>
      </c>
      <c r="F548" s="24">
        <f t="shared" si="98"/>
        <v>0</v>
      </c>
      <c r="G548" s="112" t="str">
        <f t="shared" si="99"/>
        <v>否</v>
      </c>
      <c r="H548" s="103" t="str">
        <f t="shared" si="100"/>
        <v>项</v>
      </c>
      <c r="I548" s="113"/>
      <c r="J548" s="121">
        <v>0</v>
      </c>
      <c r="O548" s="120"/>
    </row>
    <row r="549" s="103" customFormat="1" ht="21.95" hidden="1" customHeight="1" spans="1:15">
      <c r="A549" s="114">
        <v>2080114</v>
      </c>
      <c r="B549" s="23" t="s">
        <v>229</v>
      </c>
      <c r="C549" s="24">
        <v>0</v>
      </c>
      <c r="D549" s="24"/>
      <c r="E549" s="24">
        <v>0</v>
      </c>
      <c r="F549" s="24">
        <f t="shared" si="98"/>
        <v>0</v>
      </c>
      <c r="G549" s="112" t="str">
        <f t="shared" si="99"/>
        <v>否</v>
      </c>
      <c r="H549" s="103" t="str">
        <f t="shared" si="100"/>
        <v>项</v>
      </c>
      <c r="I549" s="106"/>
      <c r="J549" s="121">
        <v>0</v>
      </c>
      <c r="O549" s="120"/>
    </row>
    <row r="550" s="103" customFormat="1" ht="21.95" hidden="1" customHeight="1" spans="1:15">
      <c r="A550" s="114">
        <v>2080115</v>
      </c>
      <c r="B550" s="23" t="s">
        <v>230</v>
      </c>
      <c r="C550" s="24">
        <v>0</v>
      </c>
      <c r="D550" s="24"/>
      <c r="E550" s="24">
        <v>0</v>
      </c>
      <c r="F550" s="24">
        <f t="shared" si="98"/>
        <v>0</v>
      </c>
      <c r="G550" s="112" t="str">
        <f t="shared" si="99"/>
        <v>否</v>
      </c>
      <c r="H550" s="103" t="str">
        <f t="shared" si="100"/>
        <v>项</v>
      </c>
      <c r="I550" s="106"/>
      <c r="J550" s="121">
        <v>0</v>
      </c>
      <c r="O550" s="120"/>
    </row>
    <row r="551" s="103" customFormat="1" ht="21.95" hidden="1" customHeight="1" spans="1:15">
      <c r="A551" s="114">
        <v>2080116</v>
      </c>
      <c r="B551" s="23" t="s">
        <v>231</v>
      </c>
      <c r="C551" s="24">
        <v>0</v>
      </c>
      <c r="D551" s="24"/>
      <c r="E551" s="24">
        <v>0</v>
      </c>
      <c r="F551" s="24">
        <f t="shared" si="98"/>
        <v>0</v>
      </c>
      <c r="G551" s="112" t="str">
        <f t="shared" si="99"/>
        <v>否</v>
      </c>
      <c r="H551" s="103" t="str">
        <f t="shared" si="100"/>
        <v>项</v>
      </c>
      <c r="I551" s="106"/>
      <c r="J551" s="121">
        <v>0</v>
      </c>
      <c r="O551" s="120"/>
    </row>
    <row r="552" s="103" customFormat="1" ht="21.95" hidden="1" customHeight="1" spans="1:15">
      <c r="A552" s="114">
        <v>2080150</v>
      </c>
      <c r="B552" s="23" t="s">
        <v>172</v>
      </c>
      <c r="C552" s="24">
        <v>0</v>
      </c>
      <c r="D552" s="24"/>
      <c r="E552" s="24">
        <v>0</v>
      </c>
      <c r="F552" s="24">
        <f t="shared" si="98"/>
        <v>0</v>
      </c>
      <c r="G552" s="112" t="str">
        <f t="shared" si="99"/>
        <v>否</v>
      </c>
      <c r="H552" s="103" t="str">
        <f t="shared" si="100"/>
        <v>项</v>
      </c>
      <c r="I552" s="106"/>
      <c r="J552" s="121">
        <v>0</v>
      </c>
      <c r="O552" s="120"/>
    </row>
    <row r="553" s="103" customFormat="1" ht="21.95" customHeight="1" spans="1:15">
      <c r="A553" s="114">
        <v>2080199</v>
      </c>
      <c r="B553" s="23" t="s">
        <v>526</v>
      </c>
      <c r="C553" s="24">
        <v>20</v>
      </c>
      <c r="D553" s="24"/>
      <c r="E553" s="24">
        <v>0</v>
      </c>
      <c r="F553" s="24">
        <f t="shared" si="98"/>
        <v>20</v>
      </c>
      <c r="G553" s="112" t="str">
        <f t="shared" si="99"/>
        <v>是</v>
      </c>
      <c r="H553" s="103" t="str">
        <f t="shared" si="100"/>
        <v>项</v>
      </c>
      <c r="I553" s="106"/>
      <c r="J553" s="121">
        <v>20</v>
      </c>
      <c r="O553" s="120"/>
    </row>
    <row r="554" ht="21.95" customHeight="1" spans="1:15">
      <c r="A554" s="111">
        <v>20802</v>
      </c>
      <c r="B554" s="18" t="s">
        <v>527</v>
      </c>
      <c r="C554" s="19">
        <f t="shared" ref="C554:E554" si="105">SUM(C555:C561)</f>
        <v>482</v>
      </c>
      <c r="D554" s="19">
        <f t="shared" si="105"/>
        <v>0</v>
      </c>
      <c r="E554" s="19">
        <f t="shared" si="105"/>
        <v>1</v>
      </c>
      <c r="F554" s="19">
        <f t="shared" si="98"/>
        <v>483</v>
      </c>
      <c r="G554" s="112" t="str">
        <f t="shared" si="99"/>
        <v>是</v>
      </c>
      <c r="H554" s="106" t="str">
        <f t="shared" si="100"/>
        <v>款</v>
      </c>
      <c r="I554" s="105">
        <f>SUM(I555:I561)</f>
        <v>0</v>
      </c>
      <c r="J554" s="121">
        <v>482</v>
      </c>
      <c r="O554" s="120"/>
    </row>
    <row r="555" s="103" customFormat="1" ht="21.95" customHeight="1" spans="1:15">
      <c r="A555" s="114">
        <v>2080201</v>
      </c>
      <c r="B555" s="23" t="s">
        <v>163</v>
      </c>
      <c r="C555" s="24">
        <v>384</v>
      </c>
      <c r="D555" s="24"/>
      <c r="E555" s="24">
        <v>1</v>
      </c>
      <c r="F555" s="24">
        <f t="shared" si="98"/>
        <v>385</v>
      </c>
      <c r="G555" s="112" t="str">
        <f t="shared" si="99"/>
        <v>是</v>
      </c>
      <c r="H555" s="103" t="str">
        <f t="shared" si="100"/>
        <v>项</v>
      </c>
      <c r="I555" s="106"/>
      <c r="J555" s="121">
        <v>384</v>
      </c>
      <c r="O555" s="120"/>
    </row>
    <row r="556" s="103" customFormat="1" ht="21.95" customHeight="1" spans="1:15">
      <c r="A556" s="114">
        <v>2080202</v>
      </c>
      <c r="B556" s="23" t="s">
        <v>164</v>
      </c>
      <c r="C556" s="24">
        <v>15</v>
      </c>
      <c r="D556" s="24"/>
      <c r="E556" s="24">
        <v>0</v>
      </c>
      <c r="F556" s="24">
        <f t="shared" si="98"/>
        <v>15</v>
      </c>
      <c r="G556" s="112" t="str">
        <f t="shared" si="99"/>
        <v>是</v>
      </c>
      <c r="H556" s="103" t="str">
        <f t="shared" si="100"/>
        <v>项</v>
      </c>
      <c r="I556" s="105"/>
      <c r="J556" s="121">
        <v>15</v>
      </c>
      <c r="O556" s="120"/>
    </row>
    <row r="557" s="103" customFormat="1" ht="21.95" hidden="1" customHeight="1" spans="1:15">
      <c r="A557" s="114">
        <v>2080203</v>
      </c>
      <c r="B557" s="23" t="s">
        <v>165</v>
      </c>
      <c r="C557" s="24">
        <v>0</v>
      </c>
      <c r="D557" s="24"/>
      <c r="E557" s="24">
        <v>0</v>
      </c>
      <c r="F557" s="24">
        <f t="shared" si="98"/>
        <v>0</v>
      </c>
      <c r="G557" s="112" t="str">
        <f t="shared" si="99"/>
        <v>否</v>
      </c>
      <c r="H557" s="103" t="str">
        <f t="shared" si="100"/>
        <v>项</v>
      </c>
      <c r="I557" s="106"/>
      <c r="J557" s="121">
        <v>0</v>
      </c>
      <c r="O557" s="120"/>
    </row>
    <row r="558" s="103" customFormat="1" ht="21.95" hidden="1" customHeight="1" spans="1:15">
      <c r="A558" s="114">
        <v>2080206</v>
      </c>
      <c r="B558" s="23" t="s">
        <v>528</v>
      </c>
      <c r="C558" s="24">
        <v>0</v>
      </c>
      <c r="D558" s="24"/>
      <c r="E558" s="24">
        <v>0</v>
      </c>
      <c r="F558" s="24">
        <f t="shared" si="98"/>
        <v>0</v>
      </c>
      <c r="G558" s="112" t="str">
        <f t="shared" si="99"/>
        <v>否</v>
      </c>
      <c r="H558" s="103" t="str">
        <f t="shared" si="100"/>
        <v>项</v>
      </c>
      <c r="I558" s="113"/>
      <c r="J558" s="121">
        <v>0</v>
      </c>
      <c r="O558" s="120"/>
    </row>
    <row r="559" s="103" customFormat="1" ht="21.95" hidden="1" customHeight="1" spans="1:15">
      <c r="A559" s="114">
        <v>2080207</v>
      </c>
      <c r="B559" s="23" t="s">
        <v>529</v>
      </c>
      <c r="C559" s="24">
        <v>0</v>
      </c>
      <c r="D559" s="24"/>
      <c r="E559" s="24">
        <v>0</v>
      </c>
      <c r="F559" s="24">
        <f t="shared" si="98"/>
        <v>0</v>
      </c>
      <c r="G559" s="112" t="str">
        <f t="shared" si="99"/>
        <v>否</v>
      </c>
      <c r="H559" s="103" t="str">
        <f t="shared" si="100"/>
        <v>项</v>
      </c>
      <c r="I559" s="106"/>
      <c r="J559" s="121">
        <v>0</v>
      </c>
      <c r="O559" s="120"/>
    </row>
    <row r="560" s="103" customFormat="1" ht="21.95" hidden="1" customHeight="1" spans="1:15">
      <c r="A560" s="114">
        <v>2080208</v>
      </c>
      <c r="B560" s="23" t="s">
        <v>530</v>
      </c>
      <c r="C560" s="24">
        <v>0</v>
      </c>
      <c r="D560" s="24"/>
      <c r="E560" s="24">
        <v>0</v>
      </c>
      <c r="F560" s="24">
        <f t="shared" si="98"/>
        <v>0</v>
      </c>
      <c r="G560" s="112" t="str">
        <f t="shared" si="99"/>
        <v>否</v>
      </c>
      <c r="H560" s="103" t="str">
        <f t="shared" si="100"/>
        <v>项</v>
      </c>
      <c r="I560" s="106"/>
      <c r="J560" s="121">
        <v>0</v>
      </c>
      <c r="O560" s="120"/>
    </row>
    <row r="561" s="103" customFormat="1" ht="21.95" customHeight="1" spans="1:15">
      <c r="A561" s="114">
        <v>2080299</v>
      </c>
      <c r="B561" s="23" t="s">
        <v>531</v>
      </c>
      <c r="C561" s="24">
        <v>83</v>
      </c>
      <c r="D561" s="24"/>
      <c r="E561" s="24">
        <v>0</v>
      </c>
      <c r="F561" s="24">
        <f t="shared" si="98"/>
        <v>83</v>
      </c>
      <c r="G561" s="112" t="str">
        <f t="shared" si="99"/>
        <v>是</v>
      </c>
      <c r="H561" s="103" t="str">
        <f t="shared" si="100"/>
        <v>项</v>
      </c>
      <c r="I561" s="106"/>
      <c r="J561" s="121">
        <v>83</v>
      </c>
      <c r="O561" s="120"/>
    </row>
    <row r="562" ht="21.95" hidden="1" customHeight="1" spans="1:15">
      <c r="A562" s="111">
        <v>20804</v>
      </c>
      <c r="B562" s="18" t="s">
        <v>532</v>
      </c>
      <c r="C562" s="19">
        <f t="shared" ref="C562:E562" si="106">SUM(C563)</f>
        <v>0</v>
      </c>
      <c r="D562" s="19">
        <f t="shared" si="106"/>
        <v>0</v>
      </c>
      <c r="E562" s="19">
        <f t="shared" si="106"/>
        <v>0</v>
      </c>
      <c r="F562" s="19">
        <f t="shared" si="98"/>
        <v>0</v>
      </c>
      <c r="G562" s="112" t="str">
        <f t="shared" si="99"/>
        <v>否</v>
      </c>
      <c r="H562" s="106" t="str">
        <f t="shared" si="100"/>
        <v>款</v>
      </c>
      <c r="I562" s="105">
        <f>SUM(I563)</f>
        <v>0</v>
      </c>
      <c r="J562" s="121">
        <v>0</v>
      </c>
      <c r="O562" s="120"/>
    </row>
    <row r="563" s="103" customFormat="1" ht="21.95" hidden="1" customHeight="1" spans="1:15">
      <c r="A563" s="114">
        <v>2080402</v>
      </c>
      <c r="B563" s="23" t="s">
        <v>533</v>
      </c>
      <c r="C563" s="24">
        <v>0</v>
      </c>
      <c r="D563" s="24"/>
      <c r="E563" s="24">
        <v>0</v>
      </c>
      <c r="F563" s="24">
        <f t="shared" si="98"/>
        <v>0</v>
      </c>
      <c r="G563" s="112" t="str">
        <f t="shared" si="99"/>
        <v>否</v>
      </c>
      <c r="H563" s="103" t="str">
        <f t="shared" si="100"/>
        <v>项</v>
      </c>
      <c r="I563" s="106"/>
      <c r="J563" s="121">
        <v>0</v>
      </c>
      <c r="O563" s="120"/>
    </row>
    <row r="564" ht="21.95" customHeight="1" spans="1:10">
      <c r="A564" s="111">
        <v>20805</v>
      </c>
      <c r="B564" s="18" t="s">
        <v>534</v>
      </c>
      <c r="C564" s="19">
        <f t="shared" ref="C564:E564" si="107">SUM(C565:C573)</f>
        <v>21537</v>
      </c>
      <c r="D564" s="19">
        <f t="shared" si="107"/>
        <v>0</v>
      </c>
      <c r="E564" s="19">
        <f t="shared" si="107"/>
        <v>2563</v>
      </c>
      <c r="F564" s="19">
        <f t="shared" si="98"/>
        <v>24100</v>
      </c>
      <c r="G564" s="112" t="str">
        <f t="shared" si="99"/>
        <v>是</v>
      </c>
      <c r="H564" s="106" t="str">
        <f t="shared" si="100"/>
        <v>款</v>
      </c>
      <c r="I564" s="105">
        <f>SUM(I565:I573)</f>
        <v>0</v>
      </c>
      <c r="J564" s="121">
        <v>21404</v>
      </c>
    </row>
    <row r="565" s="103" customFormat="1" ht="21.95" customHeight="1" spans="1:16">
      <c r="A565" s="114">
        <v>2080501</v>
      </c>
      <c r="B565" s="23" t="s">
        <v>535</v>
      </c>
      <c r="C565" s="24">
        <v>3844</v>
      </c>
      <c r="D565" s="24"/>
      <c r="E565" s="24">
        <v>177</v>
      </c>
      <c r="F565" s="24">
        <f t="shared" si="98"/>
        <v>4021</v>
      </c>
      <c r="G565" s="112" t="str">
        <f t="shared" si="99"/>
        <v>是</v>
      </c>
      <c r="H565" s="103" t="str">
        <f t="shared" si="100"/>
        <v>项</v>
      </c>
      <c r="I565" s="106"/>
      <c r="J565" s="121">
        <v>3844</v>
      </c>
      <c r="P565" s="106"/>
    </row>
    <row r="566" s="103" customFormat="1" ht="21.95" customHeight="1" spans="1:16">
      <c r="A566" s="114">
        <v>2080502</v>
      </c>
      <c r="B566" s="23" t="s">
        <v>536</v>
      </c>
      <c r="C566" s="24">
        <v>3472</v>
      </c>
      <c r="D566" s="24"/>
      <c r="E566" s="24">
        <v>102</v>
      </c>
      <c r="F566" s="24">
        <f t="shared" si="98"/>
        <v>3574</v>
      </c>
      <c r="G566" s="112" t="str">
        <f t="shared" si="99"/>
        <v>是</v>
      </c>
      <c r="H566" s="103" t="str">
        <f t="shared" si="100"/>
        <v>项</v>
      </c>
      <c r="J566" s="121">
        <v>3472</v>
      </c>
      <c r="P566" s="106"/>
    </row>
    <row r="567" s="103" customFormat="1" ht="21.95" customHeight="1" spans="1:16">
      <c r="A567" s="114">
        <v>2080503</v>
      </c>
      <c r="B567" s="23" t="s">
        <v>537</v>
      </c>
      <c r="C567" s="24">
        <v>453</v>
      </c>
      <c r="D567" s="24"/>
      <c r="E567" s="24">
        <v>-4</v>
      </c>
      <c r="F567" s="24">
        <f t="shared" si="98"/>
        <v>449</v>
      </c>
      <c r="G567" s="112" t="str">
        <f t="shared" si="99"/>
        <v>是</v>
      </c>
      <c r="H567" s="103" t="str">
        <f t="shared" si="100"/>
        <v>项</v>
      </c>
      <c r="I567" s="113"/>
      <c r="J567" s="121">
        <v>453</v>
      </c>
      <c r="P567" s="106"/>
    </row>
    <row r="568" s="103" customFormat="1" ht="21.95" hidden="1" customHeight="1" spans="1:10">
      <c r="A568" s="114">
        <v>2080504</v>
      </c>
      <c r="B568" s="23" t="s">
        <v>538</v>
      </c>
      <c r="C568" s="24">
        <v>0</v>
      </c>
      <c r="D568" s="24"/>
      <c r="E568" s="24">
        <v>0</v>
      </c>
      <c r="F568" s="24">
        <f t="shared" si="98"/>
        <v>0</v>
      </c>
      <c r="G568" s="112" t="str">
        <f t="shared" si="99"/>
        <v>否</v>
      </c>
      <c r="H568" s="103" t="str">
        <f t="shared" si="100"/>
        <v>项</v>
      </c>
      <c r="I568" s="106"/>
      <c r="J568" s="121">
        <v>0</v>
      </c>
    </row>
    <row r="569" s="103" customFormat="1" ht="21.95" customHeight="1" spans="1:16">
      <c r="A569" s="114">
        <v>2080505</v>
      </c>
      <c r="B569" s="23" t="s">
        <v>539</v>
      </c>
      <c r="C569" s="24">
        <v>10729</v>
      </c>
      <c r="D569" s="24"/>
      <c r="E569" s="24">
        <v>527</v>
      </c>
      <c r="F569" s="24">
        <f t="shared" si="98"/>
        <v>11256</v>
      </c>
      <c r="G569" s="112" t="str">
        <f t="shared" si="99"/>
        <v>是</v>
      </c>
      <c r="H569" s="103" t="str">
        <f t="shared" si="100"/>
        <v>项</v>
      </c>
      <c r="I569" s="106"/>
      <c r="J569" s="121">
        <v>10606</v>
      </c>
      <c r="P569" s="106"/>
    </row>
    <row r="570" s="103" customFormat="1" ht="21.95" customHeight="1" spans="1:16">
      <c r="A570" s="114">
        <v>2080506</v>
      </c>
      <c r="B570" s="23" t="s">
        <v>540</v>
      </c>
      <c r="C570" s="24">
        <v>851</v>
      </c>
      <c r="D570" s="24"/>
      <c r="E570" s="24">
        <v>1761</v>
      </c>
      <c r="F570" s="24">
        <f t="shared" si="98"/>
        <v>2612</v>
      </c>
      <c r="G570" s="112" t="str">
        <f t="shared" si="99"/>
        <v>是</v>
      </c>
      <c r="H570" s="103" t="str">
        <f t="shared" si="100"/>
        <v>项</v>
      </c>
      <c r="I570" s="106"/>
      <c r="J570" s="121">
        <v>841</v>
      </c>
      <c r="P570" s="106"/>
    </row>
    <row r="571" s="103" customFormat="1" ht="21.95" customHeight="1" spans="1:16">
      <c r="A571" s="114">
        <v>2080507</v>
      </c>
      <c r="B571" s="23" t="s">
        <v>541</v>
      </c>
      <c r="C571" s="24">
        <v>1550</v>
      </c>
      <c r="D571" s="24"/>
      <c r="E571" s="24">
        <v>0</v>
      </c>
      <c r="F571" s="24">
        <f t="shared" si="98"/>
        <v>1550</v>
      </c>
      <c r="G571" s="112" t="str">
        <f t="shared" si="99"/>
        <v>是</v>
      </c>
      <c r="H571" s="103" t="str">
        <f t="shared" si="100"/>
        <v>项</v>
      </c>
      <c r="I571" s="113"/>
      <c r="J571" s="121">
        <v>1550</v>
      </c>
      <c r="P571" s="106"/>
    </row>
    <row r="572" s="103" customFormat="1" ht="21.95" customHeight="1" spans="1:16">
      <c r="A572" s="114">
        <v>2080508</v>
      </c>
      <c r="B572" s="23" t="s">
        <v>542</v>
      </c>
      <c r="C572" s="24">
        <v>638</v>
      </c>
      <c r="D572" s="24"/>
      <c r="E572" s="24">
        <v>0</v>
      </c>
      <c r="F572" s="24">
        <f t="shared" si="98"/>
        <v>638</v>
      </c>
      <c r="G572" s="112" t="str">
        <f t="shared" si="99"/>
        <v>是</v>
      </c>
      <c r="H572" s="103" t="str">
        <f t="shared" si="100"/>
        <v>项</v>
      </c>
      <c r="I572" s="106"/>
      <c r="J572" s="121">
        <v>638</v>
      </c>
      <c r="P572" s="106"/>
    </row>
    <row r="573" s="103" customFormat="1" ht="21.95" hidden="1" customHeight="1" spans="1:16">
      <c r="A573" s="114">
        <v>2080599</v>
      </c>
      <c r="B573" s="23" t="s">
        <v>543</v>
      </c>
      <c r="C573" s="24">
        <v>0</v>
      </c>
      <c r="D573" s="24"/>
      <c r="E573" s="24">
        <v>0</v>
      </c>
      <c r="F573" s="24">
        <f t="shared" si="98"/>
        <v>0</v>
      </c>
      <c r="G573" s="112" t="str">
        <f t="shared" si="99"/>
        <v>否</v>
      </c>
      <c r="H573" s="103" t="str">
        <f t="shared" si="100"/>
        <v>项</v>
      </c>
      <c r="I573" s="106"/>
      <c r="J573" s="121">
        <v>0</v>
      </c>
      <c r="N573" s="103">
        <v>0</v>
      </c>
      <c r="P573" s="106">
        <f>N573/8*12</f>
        <v>0</v>
      </c>
    </row>
    <row r="574" ht="21.95" hidden="1" customHeight="1" spans="1:15">
      <c r="A574" s="111">
        <v>20806</v>
      </c>
      <c r="B574" s="18" t="s">
        <v>544</v>
      </c>
      <c r="C574" s="19">
        <f t="shared" ref="C574:E574" si="108">SUM(C575:C577)</f>
        <v>0</v>
      </c>
      <c r="D574" s="19">
        <f t="shared" si="108"/>
        <v>0</v>
      </c>
      <c r="E574" s="19">
        <f t="shared" si="108"/>
        <v>0</v>
      </c>
      <c r="F574" s="19">
        <f t="shared" si="98"/>
        <v>0</v>
      </c>
      <c r="G574" s="112" t="str">
        <f t="shared" si="99"/>
        <v>否</v>
      </c>
      <c r="H574" s="106" t="str">
        <f t="shared" si="100"/>
        <v>款</v>
      </c>
      <c r="I574" s="105">
        <f>SUM(I575:I577)</f>
        <v>0</v>
      </c>
      <c r="J574" s="121">
        <v>0</v>
      </c>
      <c r="O574" s="120"/>
    </row>
    <row r="575" s="103" customFormat="1" ht="21.95" hidden="1" customHeight="1" spans="1:15">
      <c r="A575" s="114">
        <v>2080601</v>
      </c>
      <c r="B575" s="23" t="s">
        <v>545</v>
      </c>
      <c r="C575" s="24">
        <v>0</v>
      </c>
      <c r="D575" s="24"/>
      <c r="E575" s="24">
        <v>0</v>
      </c>
      <c r="F575" s="24">
        <f t="shared" si="98"/>
        <v>0</v>
      </c>
      <c r="G575" s="112" t="str">
        <f t="shared" si="99"/>
        <v>否</v>
      </c>
      <c r="H575" s="103" t="str">
        <f t="shared" si="100"/>
        <v>项</v>
      </c>
      <c r="I575" s="106"/>
      <c r="J575" s="121">
        <v>0</v>
      </c>
      <c r="O575" s="120"/>
    </row>
    <row r="576" s="103" customFormat="1" ht="21.95" hidden="1" customHeight="1" spans="1:15">
      <c r="A576" s="114">
        <v>2080602</v>
      </c>
      <c r="B576" s="23" t="s">
        <v>546</v>
      </c>
      <c r="C576" s="24">
        <v>0</v>
      </c>
      <c r="D576" s="24"/>
      <c r="E576" s="24">
        <v>0</v>
      </c>
      <c r="F576" s="24">
        <f t="shared" si="98"/>
        <v>0</v>
      </c>
      <c r="G576" s="112" t="str">
        <f t="shared" si="99"/>
        <v>否</v>
      </c>
      <c r="H576" s="103" t="str">
        <f t="shared" si="100"/>
        <v>项</v>
      </c>
      <c r="I576" s="106"/>
      <c r="J576" s="121">
        <v>0</v>
      </c>
      <c r="O576" s="120"/>
    </row>
    <row r="577" s="103" customFormat="1" ht="21.95" hidden="1" customHeight="1" spans="1:15">
      <c r="A577" s="114">
        <v>2080699</v>
      </c>
      <c r="B577" s="23" t="s">
        <v>547</v>
      </c>
      <c r="C577" s="24">
        <v>0</v>
      </c>
      <c r="D577" s="24"/>
      <c r="E577" s="24">
        <v>0</v>
      </c>
      <c r="F577" s="24">
        <f t="shared" si="98"/>
        <v>0</v>
      </c>
      <c r="G577" s="112" t="str">
        <f t="shared" si="99"/>
        <v>否</v>
      </c>
      <c r="H577" s="103" t="str">
        <f t="shared" si="100"/>
        <v>项</v>
      </c>
      <c r="I577" s="106"/>
      <c r="J577" s="121">
        <v>0</v>
      </c>
      <c r="O577" s="120"/>
    </row>
    <row r="578" ht="21.95" customHeight="1" spans="1:15">
      <c r="A578" s="111">
        <v>20807</v>
      </c>
      <c r="B578" s="18" t="s">
        <v>548</v>
      </c>
      <c r="C578" s="19">
        <f t="shared" ref="C578:E578" si="109">SUM(C579:C587)</f>
        <v>1815</v>
      </c>
      <c r="D578" s="19">
        <f t="shared" si="109"/>
        <v>0</v>
      </c>
      <c r="E578" s="19">
        <f t="shared" si="109"/>
        <v>-840</v>
      </c>
      <c r="F578" s="19">
        <f t="shared" si="98"/>
        <v>975</v>
      </c>
      <c r="G578" s="112" t="str">
        <f t="shared" si="99"/>
        <v>是</v>
      </c>
      <c r="H578" s="106" t="str">
        <f t="shared" si="100"/>
        <v>款</v>
      </c>
      <c r="I578" s="105">
        <f>SUM(I579:I587)</f>
        <v>0</v>
      </c>
      <c r="J578" s="121">
        <v>1815</v>
      </c>
      <c r="O578" s="120"/>
    </row>
    <row r="579" s="103" customFormat="1" ht="21.95" hidden="1" customHeight="1" spans="1:15">
      <c r="A579" s="114">
        <v>2080701</v>
      </c>
      <c r="B579" s="23" t="s">
        <v>549</v>
      </c>
      <c r="C579" s="24">
        <v>0</v>
      </c>
      <c r="D579" s="24"/>
      <c r="E579" s="24">
        <v>0</v>
      </c>
      <c r="F579" s="24">
        <f t="shared" si="98"/>
        <v>0</v>
      </c>
      <c r="G579" s="112" t="str">
        <f t="shared" si="99"/>
        <v>否</v>
      </c>
      <c r="H579" s="103" t="str">
        <f t="shared" si="100"/>
        <v>项</v>
      </c>
      <c r="I579" s="106"/>
      <c r="J579" s="121">
        <v>0</v>
      </c>
      <c r="O579" s="120"/>
    </row>
    <row r="580" s="103" customFormat="1" ht="21.95" customHeight="1" spans="1:15">
      <c r="A580" s="114">
        <v>2080702</v>
      </c>
      <c r="B580" s="23" t="s">
        <v>550</v>
      </c>
      <c r="C580" s="24">
        <v>150</v>
      </c>
      <c r="D580" s="24"/>
      <c r="E580" s="24">
        <v>-140</v>
      </c>
      <c r="F580" s="24">
        <f t="shared" ref="F580:F643" si="110">C580+D580+E580</f>
        <v>10</v>
      </c>
      <c r="G580" s="112" t="str">
        <f t="shared" ref="G580:G643" si="111">IF(LEN(A580)=3,"是",IF(B580&lt;&gt;"",IF(SUM(C580:C580)&lt;&gt;0,"是","否"),"是"))</f>
        <v>是</v>
      </c>
      <c r="H580" s="103" t="str">
        <f t="shared" si="100"/>
        <v>项</v>
      </c>
      <c r="I580" s="106"/>
      <c r="J580" s="121">
        <v>150</v>
      </c>
      <c r="O580" s="120"/>
    </row>
    <row r="581" s="103" customFormat="1" ht="21.95" customHeight="1" spans="1:15">
      <c r="A581" s="114">
        <v>2080704</v>
      </c>
      <c r="B581" s="23" t="s">
        <v>551</v>
      </c>
      <c r="C581" s="24">
        <v>240</v>
      </c>
      <c r="D581" s="24"/>
      <c r="E581" s="24">
        <v>0</v>
      </c>
      <c r="F581" s="24">
        <f t="shared" si="110"/>
        <v>240</v>
      </c>
      <c r="G581" s="112" t="str">
        <f t="shared" si="111"/>
        <v>是</v>
      </c>
      <c r="H581" s="103" t="str">
        <f t="shared" ref="H581:H644" si="112">IF(LEN(A581)=3,"类",IF(LEN(A581)=5,"款","项"))</f>
        <v>项</v>
      </c>
      <c r="I581" s="113"/>
      <c r="J581" s="121">
        <v>240</v>
      </c>
      <c r="O581" s="120"/>
    </row>
    <row r="582" s="103" customFormat="1" ht="21.95" customHeight="1" spans="1:15">
      <c r="A582" s="114">
        <v>2080705</v>
      </c>
      <c r="B582" s="23" t="s">
        <v>552</v>
      </c>
      <c r="C582" s="24">
        <v>415</v>
      </c>
      <c r="D582" s="24"/>
      <c r="E582" s="24">
        <v>0</v>
      </c>
      <c r="F582" s="24">
        <f t="shared" si="110"/>
        <v>415</v>
      </c>
      <c r="G582" s="112" t="str">
        <f t="shared" si="111"/>
        <v>是</v>
      </c>
      <c r="H582" s="103" t="str">
        <f t="shared" si="112"/>
        <v>项</v>
      </c>
      <c r="I582" s="106"/>
      <c r="J582" s="121">
        <v>415</v>
      </c>
      <c r="O582" s="120"/>
    </row>
    <row r="583" s="103" customFormat="1" ht="21.95" hidden="1" customHeight="1" spans="1:15">
      <c r="A583" s="114">
        <v>2080709</v>
      </c>
      <c r="B583" s="23" t="s">
        <v>553</v>
      </c>
      <c r="C583" s="24">
        <v>0</v>
      </c>
      <c r="D583" s="24"/>
      <c r="E583" s="24">
        <v>0</v>
      </c>
      <c r="F583" s="24">
        <f t="shared" si="110"/>
        <v>0</v>
      </c>
      <c r="G583" s="112" t="str">
        <f t="shared" si="111"/>
        <v>否</v>
      </c>
      <c r="H583" s="103" t="str">
        <f t="shared" si="112"/>
        <v>项</v>
      </c>
      <c r="I583" s="106"/>
      <c r="J583" s="121">
        <v>0</v>
      </c>
      <c r="O583" s="120"/>
    </row>
    <row r="584" s="103" customFormat="1" ht="21.95" hidden="1" customHeight="1" spans="1:15">
      <c r="A584" s="114">
        <v>2080711</v>
      </c>
      <c r="B584" s="23" t="s">
        <v>554</v>
      </c>
      <c r="C584" s="24">
        <v>0</v>
      </c>
      <c r="D584" s="24"/>
      <c r="E584" s="24">
        <v>0</v>
      </c>
      <c r="F584" s="24">
        <f t="shared" si="110"/>
        <v>0</v>
      </c>
      <c r="G584" s="112" t="str">
        <f t="shared" si="111"/>
        <v>否</v>
      </c>
      <c r="H584" s="103" t="str">
        <f t="shared" si="112"/>
        <v>项</v>
      </c>
      <c r="I584" s="106"/>
      <c r="J584" s="121">
        <v>0</v>
      </c>
      <c r="O584" s="120"/>
    </row>
    <row r="585" s="103" customFormat="1" ht="21.95" hidden="1" customHeight="1" spans="1:15">
      <c r="A585" s="114">
        <v>2080712</v>
      </c>
      <c r="B585" s="23" t="s">
        <v>555</v>
      </c>
      <c r="C585" s="24">
        <v>0</v>
      </c>
      <c r="D585" s="24"/>
      <c r="E585" s="24">
        <v>0</v>
      </c>
      <c r="F585" s="24">
        <f t="shared" si="110"/>
        <v>0</v>
      </c>
      <c r="G585" s="112" t="str">
        <f t="shared" si="111"/>
        <v>否</v>
      </c>
      <c r="H585" s="103" t="str">
        <f t="shared" si="112"/>
        <v>项</v>
      </c>
      <c r="I585" s="106"/>
      <c r="J585" s="121">
        <v>0</v>
      </c>
      <c r="O585" s="120"/>
    </row>
    <row r="586" s="103" customFormat="1" ht="21.95" customHeight="1" spans="1:15">
      <c r="A586" s="114">
        <v>2080713</v>
      </c>
      <c r="B586" s="23" t="s">
        <v>556</v>
      </c>
      <c r="C586" s="24">
        <v>300</v>
      </c>
      <c r="D586" s="24"/>
      <c r="E586" s="24">
        <v>-300</v>
      </c>
      <c r="F586" s="24">
        <f t="shared" si="110"/>
        <v>0</v>
      </c>
      <c r="G586" s="112" t="str">
        <f t="shared" si="111"/>
        <v>是</v>
      </c>
      <c r="H586" s="103" t="str">
        <f t="shared" si="112"/>
        <v>项</v>
      </c>
      <c r="I586" s="106"/>
      <c r="J586" s="121">
        <v>300</v>
      </c>
      <c r="O586" s="120"/>
    </row>
    <row r="587" s="103" customFormat="1" ht="21.95" customHeight="1" spans="1:15">
      <c r="A587" s="114">
        <v>2080799</v>
      </c>
      <c r="B587" s="23" t="s">
        <v>557</v>
      </c>
      <c r="C587" s="24">
        <v>710</v>
      </c>
      <c r="D587" s="24"/>
      <c r="E587" s="24">
        <v>-400</v>
      </c>
      <c r="F587" s="24">
        <f t="shared" si="110"/>
        <v>310</v>
      </c>
      <c r="G587" s="112" t="str">
        <f t="shared" si="111"/>
        <v>是</v>
      </c>
      <c r="H587" s="103" t="str">
        <f t="shared" si="112"/>
        <v>项</v>
      </c>
      <c r="I587" s="106"/>
      <c r="J587" s="121">
        <v>710</v>
      </c>
      <c r="O587" s="120"/>
    </row>
    <row r="588" ht="21.95" customHeight="1" spans="1:15">
      <c r="A588" s="111">
        <v>20808</v>
      </c>
      <c r="B588" s="18" t="s">
        <v>558</v>
      </c>
      <c r="C588" s="19">
        <f t="shared" ref="C588:E588" si="113">SUM(C589:C597)</f>
        <v>260</v>
      </c>
      <c r="D588" s="19">
        <f t="shared" si="113"/>
        <v>0</v>
      </c>
      <c r="E588" s="19">
        <f t="shared" si="113"/>
        <v>171</v>
      </c>
      <c r="F588" s="19">
        <f t="shared" si="110"/>
        <v>431</v>
      </c>
      <c r="G588" s="112" t="str">
        <f t="shared" si="111"/>
        <v>是</v>
      </c>
      <c r="H588" s="106" t="str">
        <f t="shared" si="112"/>
        <v>款</v>
      </c>
      <c r="I588" s="105">
        <f>SUM(I589:I597)</f>
        <v>0</v>
      </c>
      <c r="J588" s="121">
        <v>260</v>
      </c>
      <c r="O588" s="120"/>
    </row>
    <row r="589" s="103" customFormat="1" ht="21.95" customHeight="1" spans="1:15">
      <c r="A589" s="114">
        <v>2080801</v>
      </c>
      <c r="B589" s="23" t="s">
        <v>559</v>
      </c>
      <c r="C589" s="24">
        <v>144</v>
      </c>
      <c r="D589" s="24"/>
      <c r="E589" s="24">
        <v>171</v>
      </c>
      <c r="F589" s="24">
        <f t="shared" si="110"/>
        <v>315</v>
      </c>
      <c r="G589" s="112" t="str">
        <f t="shared" si="111"/>
        <v>是</v>
      </c>
      <c r="H589" s="103" t="str">
        <f t="shared" si="112"/>
        <v>项</v>
      </c>
      <c r="I589" s="106"/>
      <c r="J589" s="121">
        <v>144</v>
      </c>
      <c r="O589" s="120"/>
    </row>
    <row r="590" s="103" customFormat="1" ht="21.95" customHeight="1" spans="1:15">
      <c r="A590" s="114">
        <v>2080802</v>
      </c>
      <c r="B590" s="23" t="s">
        <v>560</v>
      </c>
      <c r="C590" s="24">
        <v>1</v>
      </c>
      <c r="D590" s="24"/>
      <c r="E590" s="24">
        <v>0</v>
      </c>
      <c r="F590" s="24">
        <f t="shared" si="110"/>
        <v>1</v>
      </c>
      <c r="G590" s="112" t="str">
        <f t="shared" si="111"/>
        <v>是</v>
      </c>
      <c r="H590" s="103" t="str">
        <f t="shared" si="112"/>
        <v>项</v>
      </c>
      <c r="I590" s="106"/>
      <c r="J590" s="121">
        <v>1</v>
      </c>
      <c r="O590" s="120"/>
    </row>
    <row r="591" s="103" customFormat="1" ht="21.95" hidden="1" customHeight="1" spans="1:15">
      <c r="A591" s="114">
        <v>2080803</v>
      </c>
      <c r="B591" s="23" t="s">
        <v>561</v>
      </c>
      <c r="C591" s="24">
        <v>0</v>
      </c>
      <c r="D591" s="24"/>
      <c r="E591" s="24">
        <v>0</v>
      </c>
      <c r="F591" s="24">
        <f t="shared" si="110"/>
        <v>0</v>
      </c>
      <c r="G591" s="112" t="str">
        <f t="shared" si="111"/>
        <v>否</v>
      </c>
      <c r="H591" s="103" t="str">
        <f t="shared" si="112"/>
        <v>项</v>
      </c>
      <c r="I591" s="113"/>
      <c r="J591" s="121">
        <v>0</v>
      </c>
      <c r="O591" s="120"/>
    </row>
    <row r="592" s="103" customFormat="1" ht="21.95" hidden="1" customHeight="1" spans="1:15">
      <c r="A592" s="114">
        <v>2080804</v>
      </c>
      <c r="B592" s="23" t="s">
        <v>562</v>
      </c>
      <c r="C592" s="24">
        <v>0</v>
      </c>
      <c r="D592" s="24"/>
      <c r="E592" s="24">
        <v>0</v>
      </c>
      <c r="F592" s="24">
        <f t="shared" si="110"/>
        <v>0</v>
      </c>
      <c r="G592" s="112" t="str">
        <f t="shared" si="111"/>
        <v>否</v>
      </c>
      <c r="H592" s="103" t="str">
        <f t="shared" si="112"/>
        <v>项</v>
      </c>
      <c r="I592" s="106"/>
      <c r="J592" s="121">
        <v>0</v>
      </c>
      <c r="O592" s="120"/>
    </row>
    <row r="593" s="103" customFormat="1" ht="21.95" customHeight="1" spans="1:15">
      <c r="A593" s="114">
        <v>2080805</v>
      </c>
      <c r="B593" s="23" t="s">
        <v>563</v>
      </c>
      <c r="C593" s="24">
        <v>40</v>
      </c>
      <c r="D593" s="24"/>
      <c r="E593" s="24">
        <v>0</v>
      </c>
      <c r="F593" s="24">
        <f t="shared" si="110"/>
        <v>40</v>
      </c>
      <c r="G593" s="112" t="str">
        <f t="shared" si="111"/>
        <v>是</v>
      </c>
      <c r="H593" s="103" t="str">
        <f t="shared" si="112"/>
        <v>项</v>
      </c>
      <c r="I593" s="106"/>
      <c r="J593" s="121">
        <v>40</v>
      </c>
      <c r="O593" s="120"/>
    </row>
    <row r="594" s="103" customFormat="1" ht="21.95" hidden="1" customHeight="1" spans="1:15">
      <c r="A594" s="127">
        <v>2080806</v>
      </c>
      <c r="B594" s="23" t="s">
        <v>564</v>
      </c>
      <c r="C594" s="24">
        <v>0</v>
      </c>
      <c r="D594" s="24"/>
      <c r="E594" s="24">
        <v>0</v>
      </c>
      <c r="F594" s="24">
        <f t="shared" si="110"/>
        <v>0</v>
      </c>
      <c r="G594" s="112" t="str">
        <f t="shared" si="111"/>
        <v>否</v>
      </c>
      <c r="H594" s="103" t="str">
        <f t="shared" si="112"/>
        <v>项</v>
      </c>
      <c r="I594" s="106"/>
      <c r="J594" s="121">
        <v>0</v>
      </c>
      <c r="O594" s="120"/>
    </row>
    <row r="595" s="103" customFormat="1" ht="21.95" hidden="1" customHeight="1" spans="1:15">
      <c r="A595" s="127">
        <v>2080807</v>
      </c>
      <c r="B595" s="23" t="s">
        <v>565</v>
      </c>
      <c r="C595" s="24">
        <v>0</v>
      </c>
      <c r="D595" s="24"/>
      <c r="E595" s="24">
        <v>0</v>
      </c>
      <c r="F595" s="24">
        <f t="shared" si="110"/>
        <v>0</v>
      </c>
      <c r="G595" s="112" t="str">
        <f t="shared" si="111"/>
        <v>否</v>
      </c>
      <c r="H595" s="103" t="str">
        <f t="shared" si="112"/>
        <v>项</v>
      </c>
      <c r="I595" s="106"/>
      <c r="J595" s="121">
        <v>0</v>
      </c>
      <c r="O595" s="120"/>
    </row>
    <row r="596" s="103" customFormat="1" ht="21.95" customHeight="1" spans="1:15">
      <c r="A596" s="127">
        <v>2080808</v>
      </c>
      <c r="B596" s="23" t="s">
        <v>566</v>
      </c>
      <c r="C596" s="24">
        <v>5</v>
      </c>
      <c r="D596" s="24"/>
      <c r="E596" s="24">
        <v>0</v>
      </c>
      <c r="F596" s="24">
        <f t="shared" si="110"/>
        <v>5</v>
      </c>
      <c r="G596" s="112" t="str">
        <f t="shared" si="111"/>
        <v>是</v>
      </c>
      <c r="H596" s="103" t="str">
        <f t="shared" si="112"/>
        <v>项</v>
      </c>
      <c r="I596" s="106"/>
      <c r="J596" s="121">
        <v>5</v>
      </c>
      <c r="O596" s="120"/>
    </row>
    <row r="597" s="103" customFormat="1" ht="21.95" customHeight="1" spans="1:15">
      <c r="A597" s="127">
        <v>2080899</v>
      </c>
      <c r="B597" s="23" t="s">
        <v>567</v>
      </c>
      <c r="C597" s="24">
        <v>70</v>
      </c>
      <c r="D597" s="24"/>
      <c r="E597" s="24">
        <v>0</v>
      </c>
      <c r="F597" s="24">
        <f t="shared" si="110"/>
        <v>70</v>
      </c>
      <c r="G597" s="112" t="str">
        <f t="shared" si="111"/>
        <v>是</v>
      </c>
      <c r="H597" s="103" t="str">
        <f t="shared" si="112"/>
        <v>项</v>
      </c>
      <c r="I597" s="106"/>
      <c r="J597" s="121">
        <v>70</v>
      </c>
      <c r="O597" s="120"/>
    </row>
    <row r="598" ht="21.95" customHeight="1" spans="1:15">
      <c r="A598" s="128">
        <v>20809</v>
      </c>
      <c r="B598" s="29" t="s">
        <v>568</v>
      </c>
      <c r="C598" s="19">
        <f t="shared" ref="C598:E598" si="114">SUM(C599:C604)</f>
        <v>483</v>
      </c>
      <c r="D598" s="19">
        <f t="shared" si="114"/>
        <v>0</v>
      </c>
      <c r="E598" s="19">
        <f t="shared" si="114"/>
        <v>0</v>
      </c>
      <c r="F598" s="19">
        <f t="shared" si="110"/>
        <v>483</v>
      </c>
      <c r="G598" s="112" t="str">
        <f t="shared" si="111"/>
        <v>是</v>
      </c>
      <c r="H598" s="106" t="str">
        <f t="shared" si="112"/>
        <v>款</v>
      </c>
      <c r="I598" s="113">
        <f>SUM(I599:I604)</f>
        <v>0</v>
      </c>
      <c r="J598" s="121">
        <v>483</v>
      </c>
      <c r="O598" s="120"/>
    </row>
    <row r="599" s="103" customFormat="1" ht="21.95" customHeight="1" spans="1:15">
      <c r="A599" s="114">
        <v>2080901</v>
      </c>
      <c r="B599" s="30" t="s">
        <v>569</v>
      </c>
      <c r="C599" s="24">
        <v>160</v>
      </c>
      <c r="D599" s="24"/>
      <c r="E599" s="24">
        <v>0</v>
      </c>
      <c r="F599" s="24">
        <f t="shared" si="110"/>
        <v>160</v>
      </c>
      <c r="G599" s="112" t="str">
        <f t="shared" si="111"/>
        <v>是</v>
      </c>
      <c r="H599" s="103" t="str">
        <f t="shared" si="112"/>
        <v>项</v>
      </c>
      <c r="I599" s="106"/>
      <c r="J599" s="121">
        <v>160</v>
      </c>
      <c r="O599" s="120"/>
    </row>
    <row r="600" s="103" customFormat="1" ht="21.95" customHeight="1" spans="1:15">
      <c r="A600" s="114">
        <v>2080902</v>
      </c>
      <c r="B600" s="30" t="s">
        <v>570</v>
      </c>
      <c r="C600" s="24">
        <v>2</v>
      </c>
      <c r="D600" s="24"/>
      <c r="E600" s="24">
        <v>0</v>
      </c>
      <c r="F600" s="24">
        <f t="shared" si="110"/>
        <v>2</v>
      </c>
      <c r="G600" s="112" t="str">
        <f t="shared" si="111"/>
        <v>是</v>
      </c>
      <c r="H600" s="103" t="str">
        <f t="shared" si="112"/>
        <v>项</v>
      </c>
      <c r="I600" s="106"/>
      <c r="J600" s="121">
        <v>2</v>
      </c>
      <c r="O600" s="120"/>
    </row>
    <row r="601" s="103" customFormat="1" ht="21.95" customHeight="1" spans="1:15">
      <c r="A601" s="114">
        <v>2080903</v>
      </c>
      <c r="B601" s="30" t="s">
        <v>571</v>
      </c>
      <c r="C601" s="24">
        <v>286</v>
      </c>
      <c r="D601" s="24"/>
      <c r="E601" s="24">
        <v>0</v>
      </c>
      <c r="F601" s="24">
        <f t="shared" si="110"/>
        <v>286</v>
      </c>
      <c r="G601" s="112" t="str">
        <f t="shared" si="111"/>
        <v>是</v>
      </c>
      <c r="H601" s="103" t="str">
        <f t="shared" si="112"/>
        <v>项</v>
      </c>
      <c r="I601" s="106"/>
      <c r="J601" s="121">
        <v>286</v>
      </c>
      <c r="O601" s="120"/>
    </row>
    <row r="602" s="103" customFormat="1" ht="21.95" customHeight="1" spans="1:15">
      <c r="A602" s="114">
        <v>2080904</v>
      </c>
      <c r="B602" s="30" t="s">
        <v>572</v>
      </c>
      <c r="C602" s="24">
        <v>30</v>
      </c>
      <c r="D602" s="24"/>
      <c r="E602" s="24">
        <v>0</v>
      </c>
      <c r="F602" s="24">
        <f t="shared" si="110"/>
        <v>30</v>
      </c>
      <c r="G602" s="112" t="str">
        <f t="shared" si="111"/>
        <v>是</v>
      </c>
      <c r="H602" s="103" t="str">
        <f t="shared" si="112"/>
        <v>项</v>
      </c>
      <c r="I602" s="106"/>
      <c r="J602" s="121">
        <v>30</v>
      </c>
      <c r="O602" s="120"/>
    </row>
    <row r="603" s="103" customFormat="1" ht="21.95" hidden="1" customHeight="1" spans="1:15">
      <c r="A603" s="114">
        <v>2080905</v>
      </c>
      <c r="B603" s="30" t="s">
        <v>573</v>
      </c>
      <c r="C603" s="24">
        <v>0</v>
      </c>
      <c r="D603" s="24"/>
      <c r="E603" s="24">
        <v>0</v>
      </c>
      <c r="F603" s="24">
        <f t="shared" si="110"/>
        <v>0</v>
      </c>
      <c r="G603" s="112" t="str">
        <f t="shared" si="111"/>
        <v>否</v>
      </c>
      <c r="H603" s="103" t="str">
        <f t="shared" si="112"/>
        <v>项</v>
      </c>
      <c r="I603" s="106"/>
      <c r="J603" s="121">
        <v>0</v>
      </c>
      <c r="O603" s="120"/>
    </row>
    <row r="604" s="103" customFormat="1" ht="21.95" customHeight="1" spans="1:15">
      <c r="A604" s="114">
        <v>2080999</v>
      </c>
      <c r="B604" s="30" t="s">
        <v>574</v>
      </c>
      <c r="C604" s="24">
        <v>5</v>
      </c>
      <c r="D604" s="24"/>
      <c r="E604" s="24">
        <v>0</v>
      </c>
      <c r="F604" s="24">
        <f t="shared" si="110"/>
        <v>5</v>
      </c>
      <c r="G604" s="112" t="str">
        <f t="shared" si="111"/>
        <v>是</v>
      </c>
      <c r="H604" s="103" t="str">
        <f t="shared" si="112"/>
        <v>项</v>
      </c>
      <c r="I604" s="106"/>
      <c r="J604" s="121">
        <v>5</v>
      </c>
      <c r="O604" s="120"/>
    </row>
    <row r="605" ht="21.95" customHeight="1" spans="1:15">
      <c r="A605" s="114">
        <v>20810</v>
      </c>
      <c r="B605" s="29" t="s">
        <v>575</v>
      </c>
      <c r="C605" s="19">
        <f t="shared" ref="C605:E605" si="115">SUM(C606:C612)</f>
        <v>1527</v>
      </c>
      <c r="D605" s="19">
        <f t="shared" si="115"/>
        <v>0</v>
      </c>
      <c r="E605" s="19">
        <f t="shared" si="115"/>
        <v>-592</v>
      </c>
      <c r="F605" s="19">
        <f t="shared" si="110"/>
        <v>935</v>
      </c>
      <c r="G605" s="112" t="str">
        <f t="shared" si="111"/>
        <v>是</v>
      </c>
      <c r="H605" s="106" t="str">
        <f t="shared" si="112"/>
        <v>款</v>
      </c>
      <c r="I605" s="105">
        <f>SUM(I606:I612)</f>
        <v>0</v>
      </c>
      <c r="J605" s="121">
        <v>1527</v>
      </c>
      <c r="O605" s="120"/>
    </row>
    <row r="606" s="103" customFormat="1" ht="21.95" customHeight="1" spans="1:15">
      <c r="A606" s="114">
        <v>2081001</v>
      </c>
      <c r="B606" s="30" t="s">
        <v>576</v>
      </c>
      <c r="C606" s="24">
        <v>180</v>
      </c>
      <c r="D606" s="24"/>
      <c r="E606" s="24">
        <v>6</v>
      </c>
      <c r="F606" s="24">
        <f t="shared" si="110"/>
        <v>186</v>
      </c>
      <c r="G606" s="112" t="str">
        <f t="shared" si="111"/>
        <v>是</v>
      </c>
      <c r="H606" s="103" t="str">
        <f t="shared" si="112"/>
        <v>项</v>
      </c>
      <c r="I606" s="113"/>
      <c r="J606" s="121">
        <v>180</v>
      </c>
      <c r="O606" s="120"/>
    </row>
    <row r="607" s="103" customFormat="1" ht="21.95" customHeight="1" spans="1:15">
      <c r="A607" s="114">
        <v>2081002</v>
      </c>
      <c r="B607" s="30" t="s">
        <v>577</v>
      </c>
      <c r="C607" s="24">
        <v>443</v>
      </c>
      <c r="D607" s="24"/>
      <c r="E607" s="24">
        <v>9</v>
      </c>
      <c r="F607" s="24">
        <f t="shared" si="110"/>
        <v>452</v>
      </c>
      <c r="G607" s="112" t="str">
        <f t="shared" si="111"/>
        <v>是</v>
      </c>
      <c r="H607" s="103" t="str">
        <f t="shared" si="112"/>
        <v>项</v>
      </c>
      <c r="I607" s="106"/>
      <c r="J607" s="121">
        <v>443</v>
      </c>
      <c r="O607" s="120"/>
    </row>
    <row r="608" s="103" customFormat="1" ht="21.95" hidden="1" customHeight="1" spans="1:15">
      <c r="A608" s="114">
        <v>2081003</v>
      </c>
      <c r="B608" s="30" t="s">
        <v>578</v>
      </c>
      <c r="C608" s="24">
        <v>0</v>
      </c>
      <c r="D608" s="24"/>
      <c r="E608" s="24">
        <v>0</v>
      </c>
      <c r="F608" s="24">
        <f t="shared" si="110"/>
        <v>0</v>
      </c>
      <c r="G608" s="112" t="str">
        <f t="shared" si="111"/>
        <v>否</v>
      </c>
      <c r="H608" s="103" t="str">
        <f t="shared" si="112"/>
        <v>项</v>
      </c>
      <c r="I608" s="106"/>
      <c r="J608" s="121">
        <v>0</v>
      </c>
      <c r="O608" s="120"/>
    </row>
    <row r="609" s="103" customFormat="1" ht="21.95" customHeight="1" spans="1:15">
      <c r="A609" s="114">
        <v>2081004</v>
      </c>
      <c r="B609" s="30" t="s">
        <v>579</v>
      </c>
      <c r="C609" s="24">
        <v>500</v>
      </c>
      <c r="D609" s="24"/>
      <c r="E609" s="24">
        <v>-500</v>
      </c>
      <c r="F609" s="24">
        <f t="shared" si="110"/>
        <v>0</v>
      </c>
      <c r="G609" s="112" t="str">
        <f t="shared" si="111"/>
        <v>是</v>
      </c>
      <c r="H609" s="103" t="str">
        <f t="shared" si="112"/>
        <v>项</v>
      </c>
      <c r="I609" s="106"/>
      <c r="J609" s="121">
        <v>500</v>
      </c>
      <c r="O609" s="120"/>
    </row>
    <row r="610" s="103" customFormat="1" ht="21.95" customHeight="1" spans="1:15">
      <c r="A610" s="114">
        <v>2081005</v>
      </c>
      <c r="B610" s="30" t="s">
        <v>580</v>
      </c>
      <c r="C610" s="24">
        <v>47</v>
      </c>
      <c r="D610" s="24"/>
      <c r="E610" s="24">
        <v>-7</v>
      </c>
      <c r="F610" s="24">
        <f t="shared" si="110"/>
        <v>40</v>
      </c>
      <c r="G610" s="112" t="str">
        <f t="shared" si="111"/>
        <v>是</v>
      </c>
      <c r="H610" s="103" t="str">
        <f t="shared" si="112"/>
        <v>项</v>
      </c>
      <c r="I610" s="106"/>
      <c r="J610" s="121">
        <v>47</v>
      </c>
      <c r="O610" s="120"/>
    </row>
    <row r="611" s="103" customFormat="1" ht="21.95" customHeight="1" spans="1:15">
      <c r="A611" s="114">
        <v>2081006</v>
      </c>
      <c r="B611" s="30" t="s">
        <v>581</v>
      </c>
      <c r="C611" s="24">
        <v>5</v>
      </c>
      <c r="D611" s="24"/>
      <c r="E611" s="24">
        <v>0</v>
      </c>
      <c r="F611" s="24">
        <f t="shared" si="110"/>
        <v>5</v>
      </c>
      <c r="G611" s="112" t="str">
        <f t="shared" si="111"/>
        <v>是</v>
      </c>
      <c r="H611" s="103" t="str">
        <f t="shared" si="112"/>
        <v>项</v>
      </c>
      <c r="I611" s="106"/>
      <c r="J611" s="121">
        <v>5</v>
      </c>
      <c r="O611" s="120"/>
    </row>
    <row r="612" s="103" customFormat="1" ht="21.95" customHeight="1" spans="1:15">
      <c r="A612" s="114">
        <v>2081099</v>
      </c>
      <c r="B612" s="30" t="s">
        <v>582</v>
      </c>
      <c r="C612" s="24">
        <v>352</v>
      </c>
      <c r="D612" s="24"/>
      <c r="E612" s="24">
        <v>-100</v>
      </c>
      <c r="F612" s="24">
        <f t="shared" si="110"/>
        <v>252</v>
      </c>
      <c r="G612" s="112" t="str">
        <f t="shared" si="111"/>
        <v>是</v>
      </c>
      <c r="H612" s="103" t="str">
        <f t="shared" si="112"/>
        <v>项</v>
      </c>
      <c r="I612" s="106"/>
      <c r="J612" s="121">
        <v>352</v>
      </c>
      <c r="O612" s="120"/>
    </row>
    <row r="613" ht="21.95" customHeight="1" spans="1:15">
      <c r="A613" s="111">
        <v>20811</v>
      </c>
      <c r="B613" s="29" t="s">
        <v>583</v>
      </c>
      <c r="C613" s="19">
        <f t="shared" ref="C613:E613" si="116">SUM(C614:C621)</f>
        <v>995</v>
      </c>
      <c r="D613" s="19">
        <f t="shared" si="116"/>
        <v>0</v>
      </c>
      <c r="E613" s="19">
        <f t="shared" si="116"/>
        <v>-477</v>
      </c>
      <c r="F613" s="19">
        <f t="shared" si="110"/>
        <v>518</v>
      </c>
      <c r="G613" s="112" t="str">
        <f t="shared" si="111"/>
        <v>是</v>
      </c>
      <c r="H613" s="106" t="str">
        <f t="shared" si="112"/>
        <v>款</v>
      </c>
      <c r="I613" s="105">
        <f>SUM(I614:I621)</f>
        <v>0</v>
      </c>
      <c r="J613" s="121">
        <v>995</v>
      </c>
      <c r="O613" s="120"/>
    </row>
    <row r="614" s="103" customFormat="1" ht="21.95" customHeight="1" spans="1:15">
      <c r="A614" s="114">
        <v>2081101</v>
      </c>
      <c r="B614" s="30" t="s">
        <v>163</v>
      </c>
      <c r="C614" s="24">
        <v>294</v>
      </c>
      <c r="D614" s="24"/>
      <c r="E614" s="24">
        <v>-17</v>
      </c>
      <c r="F614" s="24">
        <f t="shared" si="110"/>
        <v>277</v>
      </c>
      <c r="G614" s="112" t="str">
        <f t="shared" si="111"/>
        <v>是</v>
      </c>
      <c r="H614" s="103" t="str">
        <f t="shared" si="112"/>
        <v>项</v>
      </c>
      <c r="I614" s="106"/>
      <c r="J614" s="121">
        <v>294</v>
      </c>
      <c r="O614" s="120"/>
    </row>
    <row r="615" s="103" customFormat="1" ht="21.95" hidden="1" customHeight="1" spans="1:15">
      <c r="A615" s="114">
        <v>2081102</v>
      </c>
      <c r="B615" s="30" t="s">
        <v>164</v>
      </c>
      <c r="C615" s="24">
        <v>0</v>
      </c>
      <c r="D615" s="24"/>
      <c r="E615" s="24">
        <v>0</v>
      </c>
      <c r="F615" s="24">
        <f t="shared" si="110"/>
        <v>0</v>
      </c>
      <c r="G615" s="112" t="str">
        <f t="shared" si="111"/>
        <v>否</v>
      </c>
      <c r="H615" s="103" t="str">
        <f t="shared" si="112"/>
        <v>项</v>
      </c>
      <c r="I615" s="113"/>
      <c r="J615" s="121">
        <v>0</v>
      </c>
      <c r="O615" s="120"/>
    </row>
    <row r="616" s="103" customFormat="1" ht="21.95" hidden="1" customHeight="1" spans="1:15">
      <c r="A616" s="114">
        <v>2081103</v>
      </c>
      <c r="B616" s="30" t="s">
        <v>165</v>
      </c>
      <c r="C616" s="24">
        <v>0</v>
      </c>
      <c r="D616" s="24"/>
      <c r="E616" s="24">
        <v>0</v>
      </c>
      <c r="F616" s="24">
        <f t="shared" si="110"/>
        <v>0</v>
      </c>
      <c r="G616" s="112" t="str">
        <f t="shared" si="111"/>
        <v>否</v>
      </c>
      <c r="H616" s="103" t="str">
        <f t="shared" si="112"/>
        <v>项</v>
      </c>
      <c r="I616" s="106"/>
      <c r="J616" s="121">
        <v>0</v>
      </c>
      <c r="O616" s="120"/>
    </row>
    <row r="617" s="103" customFormat="1" ht="21.95" customHeight="1" spans="1:15">
      <c r="A617" s="114">
        <v>2081104</v>
      </c>
      <c r="B617" s="23" t="s">
        <v>584</v>
      </c>
      <c r="C617" s="24">
        <v>510</v>
      </c>
      <c r="D617" s="24"/>
      <c r="E617" s="24">
        <v>-310</v>
      </c>
      <c r="F617" s="24">
        <f t="shared" si="110"/>
        <v>200</v>
      </c>
      <c r="G617" s="112" t="str">
        <f t="shared" si="111"/>
        <v>是</v>
      </c>
      <c r="H617" s="103" t="str">
        <f t="shared" si="112"/>
        <v>项</v>
      </c>
      <c r="I617" s="106"/>
      <c r="J617" s="121">
        <v>510</v>
      </c>
      <c r="O617" s="120"/>
    </row>
    <row r="618" s="103" customFormat="1" ht="21.95" customHeight="1" spans="1:15">
      <c r="A618" s="114">
        <v>2081105</v>
      </c>
      <c r="B618" s="23" t="s">
        <v>585</v>
      </c>
      <c r="C618" s="24">
        <v>95</v>
      </c>
      <c r="D618" s="24"/>
      <c r="E618" s="24">
        <v>-80</v>
      </c>
      <c r="F618" s="24">
        <f t="shared" si="110"/>
        <v>15</v>
      </c>
      <c r="G618" s="112" t="str">
        <f t="shared" si="111"/>
        <v>是</v>
      </c>
      <c r="H618" s="103" t="str">
        <f t="shared" si="112"/>
        <v>项</v>
      </c>
      <c r="I618" s="106"/>
      <c r="J618" s="121">
        <v>95</v>
      </c>
      <c r="O618" s="120"/>
    </row>
    <row r="619" s="103" customFormat="1" ht="21.95" customHeight="1" spans="1:15">
      <c r="A619" s="114">
        <v>2081106</v>
      </c>
      <c r="B619" s="23" t="s">
        <v>586</v>
      </c>
      <c r="C619" s="24">
        <v>50</v>
      </c>
      <c r="D619" s="24"/>
      <c r="E619" s="24">
        <v>-40</v>
      </c>
      <c r="F619" s="24">
        <f t="shared" si="110"/>
        <v>10</v>
      </c>
      <c r="G619" s="112" t="str">
        <f t="shared" si="111"/>
        <v>是</v>
      </c>
      <c r="H619" s="103" t="str">
        <f t="shared" si="112"/>
        <v>项</v>
      </c>
      <c r="I619" s="106"/>
      <c r="J619" s="121">
        <v>50</v>
      </c>
      <c r="O619" s="120"/>
    </row>
    <row r="620" s="103" customFormat="1" ht="21.95" hidden="1" customHeight="1" spans="1:15">
      <c r="A620" s="114">
        <v>2081107</v>
      </c>
      <c r="B620" s="23" t="s">
        <v>587</v>
      </c>
      <c r="C620" s="24">
        <v>0</v>
      </c>
      <c r="D620" s="24"/>
      <c r="E620" s="24">
        <v>0</v>
      </c>
      <c r="F620" s="24">
        <f t="shared" si="110"/>
        <v>0</v>
      </c>
      <c r="G620" s="112" t="str">
        <f t="shared" si="111"/>
        <v>否</v>
      </c>
      <c r="H620" s="103" t="str">
        <f t="shared" si="112"/>
        <v>项</v>
      </c>
      <c r="I620" s="113"/>
      <c r="J620" s="121">
        <v>0</v>
      </c>
      <c r="O620" s="120"/>
    </row>
    <row r="621" s="103" customFormat="1" ht="21.95" customHeight="1" spans="1:15">
      <c r="A621" s="114">
        <v>2081199</v>
      </c>
      <c r="B621" s="23" t="s">
        <v>588</v>
      </c>
      <c r="C621" s="24">
        <v>46</v>
      </c>
      <c r="D621" s="24"/>
      <c r="E621" s="24">
        <v>-30</v>
      </c>
      <c r="F621" s="24">
        <f t="shared" si="110"/>
        <v>16</v>
      </c>
      <c r="G621" s="112" t="str">
        <f t="shared" si="111"/>
        <v>是</v>
      </c>
      <c r="H621" s="103" t="str">
        <f t="shared" si="112"/>
        <v>项</v>
      </c>
      <c r="I621" s="106"/>
      <c r="J621" s="121">
        <v>46</v>
      </c>
      <c r="O621" s="120"/>
    </row>
    <row r="622" ht="21.95" customHeight="1" spans="1:15">
      <c r="A622" s="111">
        <v>20816</v>
      </c>
      <c r="B622" s="18" t="s">
        <v>589</v>
      </c>
      <c r="C622" s="19">
        <f t="shared" ref="C622:E622" si="117">SUM(C623:C626)</f>
        <v>201</v>
      </c>
      <c r="D622" s="19">
        <f t="shared" si="117"/>
        <v>0</v>
      </c>
      <c r="E622" s="19">
        <f t="shared" si="117"/>
        <v>26</v>
      </c>
      <c r="F622" s="19">
        <f t="shared" si="110"/>
        <v>227</v>
      </c>
      <c r="G622" s="112" t="str">
        <f t="shared" si="111"/>
        <v>是</v>
      </c>
      <c r="H622" s="106" t="str">
        <f t="shared" si="112"/>
        <v>款</v>
      </c>
      <c r="I622" s="105">
        <f>SUM(I623:I626)</f>
        <v>0</v>
      </c>
      <c r="J622" s="121">
        <v>201</v>
      </c>
      <c r="O622" s="120"/>
    </row>
    <row r="623" s="103" customFormat="1" ht="21.95" customHeight="1" spans="1:15">
      <c r="A623" s="114">
        <v>2081601</v>
      </c>
      <c r="B623" s="23" t="s">
        <v>163</v>
      </c>
      <c r="C623" s="24">
        <v>174</v>
      </c>
      <c r="D623" s="24"/>
      <c r="E623" s="24">
        <v>26</v>
      </c>
      <c r="F623" s="24">
        <f t="shared" si="110"/>
        <v>200</v>
      </c>
      <c r="G623" s="112" t="str">
        <f t="shared" si="111"/>
        <v>是</v>
      </c>
      <c r="H623" s="103" t="str">
        <f t="shared" si="112"/>
        <v>项</v>
      </c>
      <c r="I623" s="113"/>
      <c r="J623" s="121">
        <v>174</v>
      </c>
      <c r="O623" s="120"/>
    </row>
    <row r="624" s="103" customFormat="1" ht="21.95" hidden="1" customHeight="1" spans="1:15">
      <c r="A624" s="114">
        <v>2081602</v>
      </c>
      <c r="B624" s="23" t="s">
        <v>164</v>
      </c>
      <c r="C624" s="24">
        <v>0</v>
      </c>
      <c r="D624" s="24"/>
      <c r="E624" s="24">
        <v>0</v>
      </c>
      <c r="F624" s="24">
        <f t="shared" si="110"/>
        <v>0</v>
      </c>
      <c r="G624" s="112" t="str">
        <f t="shared" si="111"/>
        <v>否</v>
      </c>
      <c r="H624" s="103" t="str">
        <f t="shared" si="112"/>
        <v>项</v>
      </c>
      <c r="I624" s="106"/>
      <c r="J624" s="121">
        <v>0</v>
      </c>
      <c r="O624" s="120"/>
    </row>
    <row r="625" s="103" customFormat="1" ht="21.95" hidden="1" customHeight="1" spans="1:15">
      <c r="A625" s="114">
        <v>2081603</v>
      </c>
      <c r="B625" s="23" t="s">
        <v>165</v>
      </c>
      <c r="C625" s="24">
        <v>0</v>
      </c>
      <c r="D625" s="24"/>
      <c r="E625" s="24">
        <v>0</v>
      </c>
      <c r="F625" s="24">
        <f t="shared" si="110"/>
        <v>0</v>
      </c>
      <c r="G625" s="112" t="str">
        <f t="shared" si="111"/>
        <v>否</v>
      </c>
      <c r="H625" s="103" t="str">
        <f t="shared" si="112"/>
        <v>项</v>
      </c>
      <c r="I625" s="106"/>
      <c r="J625" s="121">
        <v>0</v>
      </c>
      <c r="O625" s="120"/>
    </row>
    <row r="626" s="103" customFormat="1" ht="21.95" customHeight="1" spans="1:15">
      <c r="A626" s="114">
        <v>2081699</v>
      </c>
      <c r="B626" s="23" t="s">
        <v>590</v>
      </c>
      <c r="C626" s="24">
        <v>27</v>
      </c>
      <c r="D626" s="24"/>
      <c r="E626" s="24">
        <v>0</v>
      </c>
      <c r="F626" s="24">
        <f t="shared" si="110"/>
        <v>27</v>
      </c>
      <c r="G626" s="112" t="str">
        <f t="shared" si="111"/>
        <v>是</v>
      </c>
      <c r="H626" s="103" t="str">
        <f t="shared" si="112"/>
        <v>项</v>
      </c>
      <c r="I626" s="113"/>
      <c r="J626" s="121">
        <v>27</v>
      </c>
      <c r="O626" s="120"/>
    </row>
    <row r="627" ht="21.95" customHeight="1" spans="1:15">
      <c r="A627" s="111">
        <v>20819</v>
      </c>
      <c r="B627" s="18" t="s">
        <v>591</v>
      </c>
      <c r="C627" s="19">
        <f t="shared" ref="C627:E627" si="118">SUM(C628:C629)</f>
        <v>660</v>
      </c>
      <c r="D627" s="19">
        <f t="shared" si="118"/>
        <v>0</v>
      </c>
      <c r="E627" s="19">
        <f t="shared" si="118"/>
        <v>0</v>
      </c>
      <c r="F627" s="19">
        <f t="shared" si="110"/>
        <v>660</v>
      </c>
      <c r="G627" s="112" t="str">
        <f t="shared" si="111"/>
        <v>是</v>
      </c>
      <c r="H627" s="106" t="str">
        <f t="shared" si="112"/>
        <v>款</v>
      </c>
      <c r="I627" s="105">
        <f>SUM(I628:I629)</f>
        <v>0</v>
      </c>
      <c r="J627" s="121">
        <v>660</v>
      </c>
      <c r="O627" s="120"/>
    </row>
    <row r="628" s="103" customFormat="1" ht="21.95" customHeight="1" spans="1:15">
      <c r="A628" s="114">
        <v>2081901</v>
      </c>
      <c r="B628" s="23" t="s">
        <v>592</v>
      </c>
      <c r="C628" s="24">
        <v>660</v>
      </c>
      <c r="D628" s="24"/>
      <c r="E628" s="24">
        <v>0</v>
      </c>
      <c r="F628" s="24">
        <f t="shared" si="110"/>
        <v>660</v>
      </c>
      <c r="G628" s="112" t="str">
        <f t="shared" si="111"/>
        <v>是</v>
      </c>
      <c r="H628" s="103" t="str">
        <f t="shared" si="112"/>
        <v>项</v>
      </c>
      <c r="I628" s="106"/>
      <c r="J628" s="121">
        <v>660</v>
      </c>
      <c r="O628" s="120"/>
    </row>
    <row r="629" s="103" customFormat="1" ht="21.95" hidden="1" customHeight="1" spans="1:15">
      <c r="A629" s="114">
        <v>2081902</v>
      </c>
      <c r="B629" s="23" t="s">
        <v>593</v>
      </c>
      <c r="C629" s="24">
        <v>0</v>
      </c>
      <c r="D629" s="24"/>
      <c r="E629" s="24">
        <v>0</v>
      </c>
      <c r="F629" s="24">
        <f t="shared" si="110"/>
        <v>0</v>
      </c>
      <c r="G629" s="112" t="str">
        <f t="shared" si="111"/>
        <v>否</v>
      </c>
      <c r="H629" s="103" t="str">
        <f t="shared" si="112"/>
        <v>项</v>
      </c>
      <c r="I629" s="105"/>
      <c r="J629" s="121">
        <v>0</v>
      </c>
      <c r="O629" s="120"/>
    </row>
    <row r="630" ht="21.95" customHeight="1" spans="1:15">
      <c r="A630" s="114">
        <v>20820</v>
      </c>
      <c r="B630" s="18" t="s">
        <v>594</v>
      </c>
      <c r="C630" s="19">
        <f t="shared" ref="C630:E630" si="119">SUM(C631:C632)</f>
        <v>92</v>
      </c>
      <c r="D630" s="19">
        <f t="shared" si="119"/>
        <v>0</v>
      </c>
      <c r="E630" s="19">
        <f t="shared" si="119"/>
        <v>-3</v>
      </c>
      <c r="F630" s="19">
        <f t="shared" si="110"/>
        <v>89</v>
      </c>
      <c r="G630" s="112" t="str">
        <f t="shared" si="111"/>
        <v>是</v>
      </c>
      <c r="H630" s="106" t="str">
        <f t="shared" si="112"/>
        <v>款</v>
      </c>
      <c r="I630" s="105">
        <f>SUM(I631:I632)</f>
        <v>0</v>
      </c>
      <c r="J630" s="121">
        <v>92</v>
      </c>
      <c r="O630" s="120"/>
    </row>
    <row r="631" s="103" customFormat="1" ht="21.95" hidden="1" customHeight="1" spans="1:15">
      <c r="A631" s="114">
        <v>2082001</v>
      </c>
      <c r="B631" s="23" t="s">
        <v>595</v>
      </c>
      <c r="C631" s="24">
        <v>0</v>
      </c>
      <c r="D631" s="24"/>
      <c r="E631" s="24">
        <v>0</v>
      </c>
      <c r="F631" s="24">
        <f t="shared" si="110"/>
        <v>0</v>
      </c>
      <c r="G631" s="112" t="str">
        <f t="shared" si="111"/>
        <v>否</v>
      </c>
      <c r="H631" s="103" t="str">
        <f t="shared" si="112"/>
        <v>项</v>
      </c>
      <c r="I631" s="106"/>
      <c r="J631" s="121">
        <v>0</v>
      </c>
      <c r="O631" s="120"/>
    </row>
    <row r="632" s="103" customFormat="1" ht="21.95" customHeight="1" spans="1:15">
      <c r="A632" s="114">
        <v>2082002</v>
      </c>
      <c r="B632" s="23" t="s">
        <v>596</v>
      </c>
      <c r="C632" s="24">
        <v>92</v>
      </c>
      <c r="D632" s="24"/>
      <c r="E632" s="24">
        <v>-3</v>
      </c>
      <c r="F632" s="24">
        <f t="shared" si="110"/>
        <v>89</v>
      </c>
      <c r="G632" s="112" t="str">
        <f t="shared" si="111"/>
        <v>是</v>
      </c>
      <c r="H632" s="103" t="str">
        <f t="shared" si="112"/>
        <v>项</v>
      </c>
      <c r="I632" s="113"/>
      <c r="J632" s="121">
        <v>92</v>
      </c>
      <c r="O632" s="120"/>
    </row>
    <row r="633" ht="21.95" hidden="1" customHeight="1" spans="1:15">
      <c r="A633" s="114">
        <v>20821</v>
      </c>
      <c r="B633" s="18" t="s">
        <v>597</v>
      </c>
      <c r="C633" s="19">
        <f t="shared" ref="C633:E633" si="120">SUM(C634:C635)</f>
        <v>0</v>
      </c>
      <c r="D633" s="19">
        <f t="shared" si="120"/>
        <v>0</v>
      </c>
      <c r="E633" s="19">
        <f t="shared" si="120"/>
        <v>0</v>
      </c>
      <c r="F633" s="19">
        <f t="shared" si="110"/>
        <v>0</v>
      </c>
      <c r="G633" s="112" t="str">
        <f t="shared" si="111"/>
        <v>否</v>
      </c>
      <c r="H633" s="106" t="str">
        <f t="shared" si="112"/>
        <v>款</v>
      </c>
      <c r="I633" s="105">
        <f>SUM(I634:I635)</f>
        <v>0</v>
      </c>
      <c r="J633" s="121">
        <v>0</v>
      </c>
      <c r="O633" s="120"/>
    </row>
    <row r="634" s="103" customFormat="1" ht="21.95" hidden="1" customHeight="1" spans="1:15">
      <c r="A634" s="114">
        <v>2082101</v>
      </c>
      <c r="B634" s="23" t="s">
        <v>598</v>
      </c>
      <c r="C634" s="24">
        <v>0</v>
      </c>
      <c r="D634" s="24"/>
      <c r="E634" s="24">
        <v>0</v>
      </c>
      <c r="F634" s="24">
        <f t="shared" si="110"/>
        <v>0</v>
      </c>
      <c r="G634" s="112" t="str">
        <f t="shared" si="111"/>
        <v>否</v>
      </c>
      <c r="H634" s="103" t="str">
        <f t="shared" si="112"/>
        <v>项</v>
      </c>
      <c r="I634" s="106"/>
      <c r="J634" s="121">
        <v>0</v>
      </c>
      <c r="O634" s="120"/>
    </row>
    <row r="635" s="103" customFormat="1" ht="21.95" hidden="1" customHeight="1" spans="1:15">
      <c r="A635" s="114">
        <v>2082102</v>
      </c>
      <c r="B635" s="23" t="s">
        <v>599</v>
      </c>
      <c r="C635" s="24">
        <v>0</v>
      </c>
      <c r="D635" s="24"/>
      <c r="E635" s="24">
        <v>0</v>
      </c>
      <c r="F635" s="24">
        <f t="shared" si="110"/>
        <v>0</v>
      </c>
      <c r="G635" s="112" t="str">
        <f t="shared" si="111"/>
        <v>否</v>
      </c>
      <c r="H635" s="103" t="str">
        <f t="shared" si="112"/>
        <v>项</v>
      </c>
      <c r="I635" s="113"/>
      <c r="J635" s="121">
        <v>0</v>
      </c>
      <c r="O635" s="120"/>
    </row>
    <row r="636" ht="21.95" hidden="1" customHeight="1" spans="1:15">
      <c r="A636" s="111">
        <v>20824</v>
      </c>
      <c r="B636" s="18" t="s">
        <v>600</v>
      </c>
      <c r="C636" s="19">
        <f t="shared" ref="C636:E636" si="121">SUM(C637:C638)</f>
        <v>0</v>
      </c>
      <c r="D636" s="19">
        <f t="shared" si="121"/>
        <v>0</v>
      </c>
      <c r="E636" s="19">
        <f t="shared" si="121"/>
        <v>0</v>
      </c>
      <c r="F636" s="19">
        <f t="shared" si="110"/>
        <v>0</v>
      </c>
      <c r="G636" s="112" t="str">
        <f t="shared" si="111"/>
        <v>否</v>
      </c>
      <c r="H636" s="106" t="str">
        <f t="shared" si="112"/>
        <v>款</v>
      </c>
      <c r="I636" s="105">
        <f>SUM(I637:I638)</f>
        <v>0</v>
      </c>
      <c r="J636" s="121">
        <v>0</v>
      </c>
      <c r="O636" s="120"/>
    </row>
    <row r="637" s="103" customFormat="1" ht="21.95" hidden="1" customHeight="1" spans="1:15">
      <c r="A637" s="114">
        <v>2082401</v>
      </c>
      <c r="B637" s="23" t="s">
        <v>601</v>
      </c>
      <c r="C637" s="24">
        <v>0</v>
      </c>
      <c r="D637" s="24"/>
      <c r="E637" s="24">
        <v>0</v>
      </c>
      <c r="F637" s="24">
        <f t="shared" si="110"/>
        <v>0</v>
      </c>
      <c r="G637" s="112" t="str">
        <f t="shared" si="111"/>
        <v>否</v>
      </c>
      <c r="H637" s="103" t="str">
        <f t="shared" si="112"/>
        <v>项</v>
      </c>
      <c r="I637" s="106"/>
      <c r="J637" s="121">
        <v>0</v>
      </c>
      <c r="O637" s="120"/>
    </row>
    <row r="638" s="103" customFormat="1" ht="21.95" hidden="1" customHeight="1" spans="1:15">
      <c r="A638" s="114">
        <v>2082402</v>
      </c>
      <c r="B638" s="23" t="s">
        <v>602</v>
      </c>
      <c r="C638" s="24">
        <v>0</v>
      </c>
      <c r="D638" s="24"/>
      <c r="E638" s="24">
        <v>0</v>
      </c>
      <c r="F638" s="24">
        <f t="shared" si="110"/>
        <v>0</v>
      </c>
      <c r="G638" s="112" t="str">
        <f t="shared" si="111"/>
        <v>否</v>
      </c>
      <c r="H638" s="103" t="str">
        <f t="shared" si="112"/>
        <v>项</v>
      </c>
      <c r="I638" s="106"/>
      <c r="J638" s="121">
        <v>0</v>
      </c>
      <c r="O638" s="120"/>
    </row>
    <row r="639" ht="21.95" customHeight="1" spans="1:15">
      <c r="A639" s="111">
        <v>20825</v>
      </c>
      <c r="B639" s="18" t="s">
        <v>603</v>
      </c>
      <c r="C639" s="19">
        <f t="shared" ref="C639:E639" si="122">SUM(C640:C641)</f>
        <v>55</v>
      </c>
      <c r="D639" s="19">
        <f t="shared" si="122"/>
        <v>0</v>
      </c>
      <c r="E639" s="19">
        <f t="shared" si="122"/>
        <v>0</v>
      </c>
      <c r="F639" s="19">
        <f t="shared" si="110"/>
        <v>55</v>
      </c>
      <c r="G639" s="112" t="str">
        <f t="shared" si="111"/>
        <v>是</v>
      </c>
      <c r="H639" s="106" t="str">
        <f t="shared" si="112"/>
        <v>款</v>
      </c>
      <c r="I639" s="113">
        <f>SUM(I640:I641)</f>
        <v>0</v>
      </c>
      <c r="J639" s="121">
        <v>55</v>
      </c>
      <c r="O639" s="120"/>
    </row>
    <row r="640" s="103" customFormat="1" ht="21.95" customHeight="1" spans="1:15">
      <c r="A640" s="114">
        <v>2082501</v>
      </c>
      <c r="B640" s="23" t="s">
        <v>604</v>
      </c>
      <c r="C640" s="24">
        <v>50</v>
      </c>
      <c r="D640" s="24"/>
      <c r="E640" s="24">
        <v>0</v>
      </c>
      <c r="F640" s="24">
        <f t="shared" si="110"/>
        <v>50</v>
      </c>
      <c r="G640" s="112" t="str">
        <f t="shared" si="111"/>
        <v>是</v>
      </c>
      <c r="H640" s="103" t="str">
        <f t="shared" si="112"/>
        <v>项</v>
      </c>
      <c r="I640" s="106"/>
      <c r="J640" s="121">
        <v>50</v>
      </c>
      <c r="O640" s="120"/>
    </row>
    <row r="641" s="103" customFormat="1" ht="21.95" customHeight="1" spans="1:15">
      <c r="A641" s="114">
        <v>2082502</v>
      </c>
      <c r="B641" s="23" t="s">
        <v>605</v>
      </c>
      <c r="C641" s="24">
        <v>5</v>
      </c>
      <c r="D641" s="24"/>
      <c r="E641" s="24">
        <v>0</v>
      </c>
      <c r="F641" s="24">
        <f t="shared" si="110"/>
        <v>5</v>
      </c>
      <c r="G641" s="112" t="str">
        <f t="shared" si="111"/>
        <v>是</v>
      </c>
      <c r="H641" s="103" t="str">
        <f t="shared" si="112"/>
        <v>项</v>
      </c>
      <c r="I641" s="106"/>
      <c r="J641" s="121">
        <v>5</v>
      </c>
      <c r="O641" s="120"/>
    </row>
    <row r="642" ht="21.95" customHeight="1" spans="1:15">
      <c r="A642" s="111">
        <v>20826</v>
      </c>
      <c r="B642" s="18" t="s">
        <v>606</v>
      </c>
      <c r="C642" s="19">
        <f t="shared" ref="C642:E642" si="123">SUM(C643:C645)</f>
        <v>70</v>
      </c>
      <c r="D642" s="19">
        <f t="shared" si="123"/>
        <v>0</v>
      </c>
      <c r="E642" s="19">
        <f t="shared" si="123"/>
        <v>0</v>
      </c>
      <c r="F642" s="19">
        <f t="shared" si="110"/>
        <v>70</v>
      </c>
      <c r="G642" s="112" t="str">
        <f t="shared" si="111"/>
        <v>是</v>
      </c>
      <c r="H642" s="106" t="str">
        <f t="shared" si="112"/>
        <v>款</v>
      </c>
      <c r="I642" s="105">
        <f>SUM(I643:I645)</f>
        <v>0</v>
      </c>
      <c r="J642" s="121">
        <v>70</v>
      </c>
      <c r="O642" s="120"/>
    </row>
    <row r="643" s="103" customFormat="1" ht="21.95" hidden="1" customHeight="1" spans="1:15">
      <c r="A643" s="114">
        <v>2082601</v>
      </c>
      <c r="B643" s="23" t="s">
        <v>607</v>
      </c>
      <c r="C643" s="24">
        <v>0</v>
      </c>
      <c r="D643" s="24"/>
      <c r="E643" s="24">
        <v>0</v>
      </c>
      <c r="F643" s="24">
        <f t="shared" si="110"/>
        <v>0</v>
      </c>
      <c r="G643" s="112" t="str">
        <f t="shared" si="111"/>
        <v>否</v>
      </c>
      <c r="H643" s="103" t="str">
        <f t="shared" si="112"/>
        <v>项</v>
      </c>
      <c r="I643" s="106"/>
      <c r="J643" s="121">
        <v>0</v>
      </c>
      <c r="O643" s="120"/>
    </row>
    <row r="644" s="103" customFormat="1" ht="21.95" customHeight="1" spans="1:15">
      <c r="A644" s="114">
        <v>2082602</v>
      </c>
      <c r="B644" s="23" t="s">
        <v>608</v>
      </c>
      <c r="C644" s="24">
        <v>70</v>
      </c>
      <c r="D644" s="24"/>
      <c r="E644" s="24">
        <v>0</v>
      </c>
      <c r="F644" s="24">
        <f t="shared" ref="F644:F707" si="124">C644+D644+E644</f>
        <v>70</v>
      </c>
      <c r="G644" s="112" t="str">
        <f t="shared" ref="G644:G707" si="125">IF(LEN(A644)=3,"是",IF(B644&lt;&gt;"",IF(SUM(C644:C644)&lt;&gt;0,"是","否"),"是"))</f>
        <v>是</v>
      </c>
      <c r="H644" s="103" t="str">
        <f t="shared" si="112"/>
        <v>项</v>
      </c>
      <c r="I644" s="113"/>
      <c r="J644" s="121">
        <v>70</v>
      </c>
      <c r="O644" s="120"/>
    </row>
    <row r="645" s="103" customFormat="1" ht="21.95" hidden="1" customHeight="1" spans="1:15">
      <c r="A645" s="114">
        <v>2082699</v>
      </c>
      <c r="B645" s="23" t="s">
        <v>609</v>
      </c>
      <c r="C645" s="24">
        <v>0</v>
      </c>
      <c r="D645" s="24"/>
      <c r="E645" s="24">
        <v>0</v>
      </c>
      <c r="F645" s="24">
        <f t="shared" si="124"/>
        <v>0</v>
      </c>
      <c r="G645" s="112" t="str">
        <f t="shared" si="125"/>
        <v>否</v>
      </c>
      <c r="H645" s="103" t="str">
        <f t="shared" ref="H645:H708" si="126">IF(LEN(A645)=3,"类",IF(LEN(A645)=5,"款","项"))</f>
        <v>项</v>
      </c>
      <c r="I645" s="106"/>
      <c r="J645" s="121">
        <v>0</v>
      </c>
      <c r="O645" s="120"/>
    </row>
    <row r="646" ht="21.95" customHeight="1" spans="1:15">
      <c r="A646" s="111">
        <v>20827</v>
      </c>
      <c r="B646" s="18" t="s">
        <v>610</v>
      </c>
      <c r="C646" s="19">
        <f t="shared" ref="C646:E646" si="127">SUM(C647:C650)</f>
        <v>55</v>
      </c>
      <c r="D646" s="19">
        <f t="shared" si="127"/>
        <v>0</v>
      </c>
      <c r="E646" s="19">
        <f t="shared" si="127"/>
        <v>0</v>
      </c>
      <c r="F646" s="19">
        <f t="shared" si="124"/>
        <v>55</v>
      </c>
      <c r="G646" s="112" t="str">
        <f t="shared" si="125"/>
        <v>是</v>
      </c>
      <c r="H646" s="106" t="str">
        <f t="shared" si="126"/>
        <v>款</v>
      </c>
      <c r="I646" s="105">
        <f>SUM(I647:I650)</f>
        <v>0</v>
      </c>
      <c r="J646" s="121">
        <v>55</v>
      </c>
      <c r="O646" s="120"/>
    </row>
    <row r="647" s="103" customFormat="1" ht="21.95" hidden="1" customHeight="1" spans="1:15">
      <c r="A647" s="114">
        <v>2082701</v>
      </c>
      <c r="B647" s="23" t="s">
        <v>611</v>
      </c>
      <c r="C647" s="24">
        <v>0</v>
      </c>
      <c r="D647" s="24"/>
      <c r="E647" s="24">
        <v>0</v>
      </c>
      <c r="F647" s="24">
        <f t="shared" si="124"/>
        <v>0</v>
      </c>
      <c r="G647" s="112" t="str">
        <f t="shared" si="125"/>
        <v>否</v>
      </c>
      <c r="H647" s="103" t="str">
        <f t="shared" si="126"/>
        <v>项</v>
      </c>
      <c r="I647" s="106"/>
      <c r="J647" s="121">
        <v>0</v>
      </c>
      <c r="O647" s="120"/>
    </row>
    <row r="648" s="103" customFormat="1" ht="21.95" hidden="1" customHeight="1" spans="1:15">
      <c r="A648" s="114">
        <v>2082702</v>
      </c>
      <c r="B648" s="23" t="s">
        <v>612</v>
      </c>
      <c r="C648" s="24">
        <v>0</v>
      </c>
      <c r="D648" s="24"/>
      <c r="E648" s="24">
        <v>0</v>
      </c>
      <c r="F648" s="24">
        <f t="shared" si="124"/>
        <v>0</v>
      </c>
      <c r="G648" s="112" t="str">
        <f t="shared" si="125"/>
        <v>否</v>
      </c>
      <c r="H648" s="103" t="str">
        <f t="shared" si="126"/>
        <v>项</v>
      </c>
      <c r="I648" s="106"/>
      <c r="J648" s="121">
        <v>0</v>
      </c>
      <c r="O648" s="120"/>
    </row>
    <row r="649" s="103" customFormat="1" ht="21.95" hidden="1" customHeight="1" spans="1:15">
      <c r="A649" s="114">
        <v>2082703</v>
      </c>
      <c r="B649" s="23" t="s">
        <v>613</v>
      </c>
      <c r="C649" s="24">
        <v>0</v>
      </c>
      <c r="D649" s="24"/>
      <c r="E649" s="24">
        <v>0</v>
      </c>
      <c r="F649" s="24">
        <f t="shared" si="124"/>
        <v>0</v>
      </c>
      <c r="G649" s="112" t="str">
        <f t="shared" si="125"/>
        <v>否</v>
      </c>
      <c r="H649" s="103" t="str">
        <f t="shared" si="126"/>
        <v>项</v>
      </c>
      <c r="I649" s="106"/>
      <c r="J649" s="121">
        <v>0</v>
      </c>
      <c r="O649" s="120"/>
    </row>
    <row r="650" s="103" customFormat="1" ht="21.95" customHeight="1" spans="1:15">
      <c r="A650" s="114">
        <v>2082799</v>
      </c>
      <c r="B650" s="23" t="s">
        <v>614</v>
      </c>
      <c r="C650" s="24">
        <v>55</v>
      </c>
      <c r="D650" s="24"/>
      <c r="E650" s="24">
        <v>0</v>
      </c>
      <c r="F650" s="24">
        <f t="shared" si="124"/>
        <v>55</v>
      </c>
      <c r="G650" s="112" t="str">
        <f t="shared" si="125"/>
        <v>是</v>
      </c>
      <c r="H650" s="103" t="str">
        <f t="shared" si="126"/>
        <v>项</v>
      </c>
      <c r="I650" s="106"/>
      <c r="J650" s="121">
        <v>55</v>
      </c>
      <c r="O650" s="120"/>
    </row>
    <row r="651" ht="21.95" customHeight="1" spans="1:15">
      <c r="A651" s="111">
        <v>20828</v>
      </c>
      <c r="B651" s="29" t="s">
        <v>615</v>
      </c>
      <c r="C651" s="19">
        <f t="shared" ref="C651:E651" si="128">SUM(C652:C658)</f>
        <v>483</v>
      </c>
      <c r="D651" s="19">
        <f t="shared" si="128"/>
        <v>0</v>
      </c>
      <c r="E651" s="19">
        <f t="shared" si="128"/>
        <v>-35</v>
      </c>
      <c r="F651" s="19">
        <f t="shared" si="124"/>
        <v>448</v>
      </c>
      <c r="G651" s="112" t="str">
        <f t="shared" si="125"/>
        <v>是</v>
      </c>
      <c r="H651" s="106" t="str">
        <f t="shared" si="126"/>
        <v>款</v>
      </c>
      <c r="I651" s="105">
        <f>SUM(I652:I658)</f>
        <v>0</v>
      </c>
      <c r="J651" s="121">
        <v>483</v>
      </c>
      <c r="O651" s="120"/>
    </row>
    <row r="652" s="103" customFormat="1" ht="21.95" customHeight="1" spans="1:15">
      <c r="A652" s="114">
        <v>2082801</v>
      </c>
      <c r="B652" s="23" t="s">
        <v>163</v>
      </c>
      <c r="C652" s="24">
        <v>248</v>
      </c>
      <c r="D652" s="24"/>
      <c r="E652" s="24">
        <v>-38</v>
      </c>
      <c r="F652" s="24">
        <f t="shared" si="124"/>
        <v>210</v>
      </c>
      <c r="G652" s="112" t="str">
        <f t="shared" si="125"/>
        <v>是</v>
      </c>
      <c r="H652" s="103" t="str">
        <f t="shared" si="126"/>
        <v>项</v>
      </c>
      <c r="I652" s="113"/>
      <c r="J652" s="121">
        <v>248</v>
      </c>
      <c r="O652" s="120"/>
    </row>
    <row r="653" s="103" customFormat="1" ht="21.95" hidden="1" customHeight="1" spans="1:15">
      <c r="A653" s="114">
        <v>2082802</v>
      </c>
      <c r="B653" s="23" t="s">
        <v>164</v>
      </c>
      <c r="C653" s="24">
        <v>0</v>
      </c>
      <c r="D653" s="24"/>
      <c r="E653" s="24">
        <v>0</v>
      </c>
      <c r="F653" s="24">
        <f t="shared" si="124"/>
        <v>0</v>
      </c>
      <c r="G653" s="112" t="str">
        <f t="shared" si="125"/>
        <v>否</v>
      </c>
      <c r="H653" s="103" t="str">
        <f t="shared" si="126"/>
        <v>项</v>
      </c>
      <c r="I653" s="106"/>
      <c r="J653" s="121">
        <v>0</v>
      </c>
      <c r="O653" s="120"/>
    </row>
    <row r="654" s="103" customFormat="1" ht="21.95" hidden="1" customHeight="1" spans="1:15">
      <c r="A654" s="114">
        <v>2082803</v>
      </c>
      <c r="B654" s="23" t="s">
        <v>165</v>
      </c>
      <c r="C654" s="24">
        <v>0</v>
      </c>
      <c r="D654" s="24"/>
      <c r="E654" s="24">
        <v>0</v>
      </c>
      <c r="F654" s="24">
        <f t="shared" si="124"/>
        <v>0</v>
      </c>
      <c r="G654" s="112" t="str">
        <f t="shared" si="125"/>
        <v>否</v>
      </c>
      <c r="H654" s="103" t="str">
        <f t="shared" si="126"/>
        <v>项</v>
      </c>
      <c r="I654" s="106"/>
      <c r="J654" s="121">
        <v>0</v>
      </c>
      <c r="O654" s="120"/>
    </row>
    <row r="655" s="103" customFormat="1" ht="21.95" customHeight="1" spans="1:15">
      <c r="A655" s="114">
        <v>2082804</v>
      </c>
      <c r="B655" s="23" t="s">
        <v>616</v>
      </c>
      <c r="C655" s="24">
        <v>160</v>
      </c>
      <c r="D655" s="24"/>
      <c r="E655" s="24">
        <v>0</v>
      </c>
      <c r="F655" s="24">
        <f t="shared" si="124"/>
        <v>160</v>
      </c>
      <c r="G655" s="112" t="str">
        <f t="shared" si="125"/>
        <v>是</v>
      </c>
      <c r="H655" s="103" t="str">
        <f t="shared" si="126"/>
        <v>项</v>
      </c>
      <c r="I655" s="113"/>
      <c r="J655" s="121">
        <v>160</v>
      </c>
      <c r="O655" s="120"/>
    </row>
    <row r="656" s="103" customFormat="1" ht="21.95" customHeight="1" spans="1:15">
      <c r="A656" s="114">
        <v>2082805</v>
      </c>
      <c r="B656" s="23" t="s">
        <v>617</v>
      </c>
      <c r="C656" s="24">
        <v>30</v>
      </c>
      <c r="D656" s="24"/>
      <c r="E656" s="24">
        <v>3</v>
      </c>
      <c r="F656" s="24">
        <f t="shared" si="124"/>
        <v>33</v>
      </c>
      <c r="G656" s="112" t="str">
        <f t="shared" si="125"/>
        <v>是</v>
      </c>
      <c r="H656" s="103" t="str">
        <f t="shared" si="126"/>
        <v>项</v>
      </c>
      <c r="I656" s="106"/>
      <c r="J656" s="121">
        <v>30</v>
      </c>
      <c r="O656" s="120"/>
    </row>
    <row r="657" s="103" customFormat="1" ht="21.95" hidden="1" customHeight="1" spans="1:15">
      <c r="A657" s="114">
        <v>2082850</v>
      </c>
      <c r="B657" s="23" t="s">
        <v>172</v>
      </c>
      <c r="C657" s="24">
        <v>0</v>
      </c>
      <c r="D657" s="24"/>
      <c r="E657" s="24">
        <v>0</v>
      </c>
      <c r="F657" s="24">
        <f t="shared" si="124"/>
        <v>0</v>
      </c>
      <c r="G657" s="112" t="str">
        <f t="shared" si="125"/>
        <v>否</v>
      </c>
      <c r="H657" s="103" t="str">
        <f t="shared" si="126"/>
        <v>项</v>
      </c>
      <c r="I657" s="126"/>
      <c r="J657" s="121">
        <v>0</v>
      </c>
      <c r="O657" s="120"/>
    </row>
    <row r="658" s="103" customFormat="1" ht="21.95" customHeight="1" spans="1:15">
      <c r="A658" s="114">
        <v>2082899</v>
      </c>
      <c r="B658" s="23" t="s">
        <v>618</v>
      </c>
      <c r="C658" s="24">
        <v>45</v>
      </c>
      <c r="D658" s="24"/>
      <c r="E658" s="24">
        <v>0</v>
      </c>
      <c r="F658" s="24">
        <f t="shared" si="124"/>
        <v>45</v>
      </c>
      <c r="G658" s="112" t="str">
        <f t="shared" si="125"/>
        <v>是</v>
      </c>
      <c r="H658" s="103" t="str">
        <f t="shared" si="126"/>
        <v>项</v>
      </c>
      <c r="I658" s="113"/>
      <c r="J658" s="121">
        <v>45</v>
      </c>
      <c r="O658" s="120"/>
    </row>
    <row r="659" ht="21.95" hidden="1" customHeight="1" spans="1:15">
      <c r="A659" s="111">
        <v>20830</v>
      </c>
      <c r="B659" s="18" t="s">
        <v>619</v>
      </c>
      <c r="C659" s="19">
        <f t="shared" ref="C659:E659" si="129">SUM(C660:C661)</f>
        <v>0</v>
      </c>
      <c r="D659" s="19">
        <f t="shared" si="129"/>
        <v>0</v>
      </c>
      <c r="E659" s="19">
        <f t="shared" si="129"/>
        <v>0</v>
      </c>
      <c r="F659" s="19">
        <f t="shared" si="124"/>
        <v>0</v>
      </c>
      <c r="G659" s="112" t="str">
        <f t="shared" si="125"/>
        <v>否</v>
      </c>
      <c r="H659" s="106" t="str">
        <f t="shared" si="126"/>
        <v>款</v>
      </c>
      <c r="I659" s="105">
        <f>SUM(I660:I661)</f>
        <v>0</v>
      </c>
      <c r="J659" s="121">
        <v>0</v>
      </c>
      <c r="O659" s="120"/>
    </row>
    <row r="660" s="103" customFormat="1" ht="21.95" hidden="1" customHeight="1" spans="1:15">
      <c r="A660" s="114">
        <v>2083001</v>
      </c>
      <c r="B660" s="23" t="s">
        <v>620</v>
      </c>
      <c r="C660" s="24">
        <v>0</v>
      </c>
      <c r="D660" s="24"/>
      <c r="E660" s="24">
        <v>0</v>
      </c>
      <c r="F660" s="24">
        <f t="shared" si="124"/>
        <v>0</v>
      </c>
      <c r="G660" s="112" t="str">
        <f t="shared" si="125"/>
        <v>否</v>
      </c>
      <c r="H660" s="103" t="str">
        <f t="shared" si="126"/>
        <v>项</v>
      </c>
      <c r="I660" s="106"/>
      <c r="J660" s="121">
        <v>0</v>
      </c>
      <c r="O660" s="120"/>
    </row>
    <row r="661" s="103" customFormat="1" ht="21.95" hidden="1" customHeight="1" spans="1:15">
      <c r="A661" s="114">
        <v>2083099</v>
      </c>
      <c r="B661" s="23" t="s">
        <v>621</v>
      </c>
      <c r="C661" s="24">
        <v>0</v>
      </c>
      <c r="D661" s="24"/>
      <c r="E661" s="24">
        <v>0</v>
      </c>
      <c r="F661" s="24">
        <f t="shared" si="124"/>
        <v>0</v>
      </c>
      <c r="G661" s="112" t="str">
        <f t="shared" si="125"/>
        <v>否</v>
      </c>
      <c r="H661" s="103" t="str">
        <f t="shared" si="126"/>
        <v>项</v>
      </c>
      <c r="I661" s="106"/>
      <c r="J661" s="121">
        <v>0</v>
      </c>
      <c r="O661" s="120"/>
    </row>
    <row r="662" ht="21.95" customHeight="1" spans="1:15">
      <c r="A662" s="111">
        <v>20899</v>
      </c>
      <c r="B662" s="18" t="s">
        <v>622</v>
      </c>
      <c r="C662" s="19">
        <f t="shared" ref="C662:E662" si="130">SUM(C663)</f>
        <v>35</v>
      </c>
      <c r="D662" s="19">
        <f t="shared" si="130"/>
        <v>0</v>
      </c>
      <c r="E662" s="19">
        <f t="shared" si="130"/>
        <v>0</v>
      </c>
      <c r="F662" s="19">
        <f t="shared" si="124"/>
        <v>35</v>
      </c>
      <c r="G662" s="112" t="str">
        <f t="shared" si="125"/>
        <v>是</v>
      </c>
      <c r="H662" s="106" t="str">
        <f t="shared" si="126"/>
        <v>款</v>
      </c>
      <c r="I662" s="105">
        <f>SUM(I663)</f>
        <v>0</v>
      </c>
      <c r="J662" s="121">
        <v>35</v>
      </c>
      <c r="O662" s="120"/>
    </row>
    <row r="663" s="103" customFormat="1" ht="21.95" customHeight="1" spans="1:15">
      <c r="A663" s="114">
        <v>2089999</v>
      </c>
      <c r="B663" s="23" t="s">
        <v>623</v>
      </c>
      <c r="C663" s="24">
        <v>35</v>
      </c>
      <c r="D663" s="24"/>
      <c r="E663" s="24">
        <v>0</v>
      </c>
      <c r="F663" s="24">
        <f t="shared" si="124"/>
        <v>35</v>
      </c>
      <c r="G663" s="112" t="str">
        <f t="shared" si="125"/>
        <v>是</v>
      </c>
      <c r="H663" s="103" t="str">
        <f t="shared" si="126"/>
        <v>项</v>
      </c>
      <c r="I663" s="113"/>
      <c r="J663" s="121">
        <v>35</v>
      </c>
      <c r="O663" s="120"/>
    </row>
    <row r="664" ht="21.95" customHeight="1" spans="1:15">
      <c r="A664" s="111">
        <v>210</v>
      </c>
      <c r="B664" s="18" t="s">
        <v>102</v>
      </c>
      <c r="C664" s="19">
        <f t="shared" ref="C664:E664" si="131">SUM(C665,C670,C685,C689,C701,C704,C708,C713,C717,C721,C724,C733,C735)</f>
        <v>122359</v>
      </c>
      <c r="D664" s="19">
        <f t="shared" si="131"/>
        <v>0</v>
      </c>
      <c r="E664" s="19">
        <f t="shared" si="131"/>
        <v>-720</v>
      </c>
      <c r="F664" s="19">
        <f t="shared" si="124"/>
        <v>121639</v>
      </c>
      <c r="G664" s="112" t="str">
        <f t="shared" si="125"/>
        <v>是</v>
      </c>
      <c r="H664" s="106" t="str">
        <f t="shared" si="126"/>
        <v>类</v>
      </c>
      <c r="I664" s="105">
        <f>SUM(I665,I670,I685,I689,I701,I704,I708,I713,I717,I721,I724,I733,I735)</f>
        <v>0</v>
      </c>
      <c r="J664" s="121">
        <v>122223</v>
      </c>
      <c r="O664" s="120"/>
    </row>
    <row r="665" ht="21.95" customHeight="1" spans="1:15">
      <c r="A665" s="111">
        <v>21001</v>
      </c>
      <c r="B665" s="18" t="s">
        <v>624</v>
      </c>
      <c r="C665" s="19">
        <f t="shared" ref="C665:E665" si="132">SUM(C666:C669)</f>
        <v>864</v>
      </c>
      <c r="D665" s="19">
        <f t="shared" si="132"/>
        <v>0</v>
      </c>
      <c r="E665" s="19">
        <f t="shared" si="132"/>
        <v>-8</v>
      </c>
      <c r="F665" s="19">
        <f t="shared" si="124"/>
        <v>856</v>
      </c>
      <c r="G665" s="112" t="str">
        <f t="shared" si="125"/>
        <v>是</v>
      </c>
      <c r="H665" s="106" t="str">
        <f t="shared" si="126"/>
        <v>款</v>
      </c>
      <c r="I665" s="105">
        <f>SUM(I666:I669)</f>
        <v>0</v>
      </c>
      <c r="J665" s="121">
        <v>864</v>
      </c>
      <c r="O665" s="120"/>
    </row>
    <row r="666" s="103" customFormat="1" ht="21.95" customHeight="1" spans="1:15">
      <c r="A666" s="114">
        <v>2100101</v>
      </c>
      <c r="B666" s="23" t="s">
        <v>163</v>
      </c>
      <c r="C666" s="24">
        <v>646</v>
      </c>
      <c r="D666" s="24"/>
      <c r="E666" s="24">
        <v>-14</v>
      </c>
      <c r="F666" s="24">
        <f t="shared" si="124"/>
        <v>632</v>
      </c>
      <c r="G666" s="112" t="str">
        <f t="shared" si="125"/>
        <v>是</v>
      </c>
      <c r="H666" s="103" t="str">
        <f t="shared" si="126"/>
        <v>项</v>
      </c>
      <c r="I666" s="106"/>
      <c r="J666" s="121">
        <v>646</v>
      </c>
      <c r="O666" s="120"/>
    </row>
    <row r="667" s="103" customFormat="1" ht="21.95" hidden="1" customHeight="1" spans="1:15">
      <c r="A667" s="114">
        <v>2100102</v>
      </c>
      <c r="B667" s="23" t="s">
        <v>164</v>
      </c>
      <c r="C667" s="24">
        <v>0</v>
      </c>
      <c r="D667" s="24"/>
      <c r="E667" s="24">
        <v>0</v>
      </c>
      <c r="F667" s="24">
        <f t="shared" si="124"/>
        <v>0</v>
      </c>
      <c r="G667" s="112" t="str">
        <f t="shared" si="125"/>
        <v>否</v>
      </c>
      <c r="H667" s="103" t="str">
        <f t="shared" si="126"/>
        <v>项</v>
      </c>
      <c r="I667" s="106"/>
      <c r="J667" s="121">
        <v>0</v>
      </c>
      <c r="O667" s="120"/>
    </row>
    <row r="668" s="103" customFormat="1" ht="21.95" hidden="1" customHeight="1" spans="1:15">
      <c r="A668" s="114">
        <v>2100103</v>
      </c>
      <c r="B668" s="23" t="s">
        <v>165</v>
      </c>
      <c r="C668" s="24">
        <v>0</v>
      </c>
      <c r="D668" s="24"/>
      <c r="E668" s="24">
        <v>0</v>
      </c>
      <c r="F668" s="24">
        <f t="shared" si="124"/>
        <v>0</v>
      </c>
      <c r="G668" s="112" t="str">
        <f t="shared" si="125"/>
        <v>否</v>
      </c>
      <c r="H668" s="103" t="str">
        <f t="shared" si="126"/>
        <v>项</v>
      </c>
      <c r="I668" s="106"/>
      <c r="J668" s="121">
        <v>0</v>
      </c>
      <c r="O668" s="120"/>
    </row>
    <row r="669" s="103" customFormat="1" ht="21.95" customHeight="1" spans="1:15">
      <c r="A669" s="114">
        <v>2100199</v>
      </c>
      <c r="B669" s="23" t="s">
        <v>625</v>
      </c>
      <c r="C669" s="24">
        <v>218</v>
      </c>
      <c r="D669" s="24"/>
      <c r="E669" s="24">
        <v>6</v>
      </c>
      <c r="F669" s="24">
        <f t="shared" si="124"/>
        <v>224</v>
      </c>
      <c r="G669" s="112" t="str">
        <f t="shared" si="125"/>
        <v>是</v>
      </c>
      <c r="H669" s="103" t="str">
        <f t="shared" si="126"/>
        <v>项</v>
      </c>
      <c r="I669" s="106"/>
      <c r="J669" s="121">
        <v>218</v>
      </c>
      <c r="O669" s="120"/>
    </row>
    <row r="670" ht="21.95" customHeight="1" spans="1:15">
      <c r="A670" s="111">
        <v>21002</v>
      </c>
      <c r="B670" s="18" t="s">
        <v>626</v>
      </c>
      <c r="C670" s="19">
        <f t="shared" ref="C670:E670" si="133">SUM(C671:C684)</f>
        <v>9273</v>
      </c>
      <c r="D670" s="19">
        <f t="shared" si="133"/>
        <v>0</v>
      </c>
      <c r="E670" s="19">
        <f t="shared" si="133"/>
        <v>1327</v>
      </c>
      <c r="F670" s="19">
        <f t="shared" si="124"/>
        <v>10600</v>
      </c>
      <c r="G670" s="112" t="str">
        <f t="shared" si="125"/>
        <v>是</v>
      </c>
      <c r="H670" s="106" t="str">
        <f t="shared" si="126"/>
        <v>款</v>
      </c>
      <c r="I670" s="105">
        <f>SUM(I671:I684)</f>
        <v>0</v>
      </c>
      <c r="J670" s="121">
        <v>9273</v>
      </c>
      <c r="O670" s="120"/>
    </row>
    <row r="671" s="103" customFormat="1" ht="21.95" customHeight="1" spans="1:15">
      <c r="A671" s="114">
        <v>2100201</v>
      </c>
      <c r="B671" s="23" t="s">
        <v>627</v>
      </c>
      <c r="C671" s="24">
        <v>5694</v>
      </c>
      <c r="D671" s="24"/>
      <c r="E671" s="24">
        <v>326</v>
      </c>
      <c r="F671" s="24">
        <f t="shared" si="124"/>
        <v>6020</v>
      </c>
      <c r="G671" s="112" t="str">
        <f t="shared" si="125"/>
        <v>是</v>
      </c>
      <c r="H671" s="103" t="str">
        <f t="shared" si="126"/>
        <v>项</v>
      </c>
      <c r="I671" s="106"/>
      <c r="J671" s="121">
        <v>5694</v>
      </c>
      <c r="O671" s="120"/>
    </row>
    <row r="672" s="103" customFormat="1" ht="21.95" customHeight="1" spans="1:15">
      <c r="A672" s="114">
        <v>2100202</v>
      </c>
      <c r="B672" s="23" t="s">
        <v>628</v>
      </c>
      <c r="C672" s="24">
        <v>2581</v>
      </c>
      <c r="D672" s="24"/>
      <c r="E672" s="24">
        <v>950</v>
      </c>
      <c r="F672" s="24">
        <f t="shared" si="124"/>
        <v>3531</v>
      </c>
      <c r="G672" s="112" t="str">
        <f t="shared" si="125"/>
        <v>是</v>
      </c>
      <c r="H672" s="103" t="str">
        <f t="shared" si="126"/>
        <v>项</v>
      </c>
      <c r="I672" s="106"/>
      <c r="J672" s="121">
        <v>2581</v>
      </c>
      <c r="O672" s="120"/>
    </row>
    <row r="673" s="103" customFormat="1" ht="21.95" hidden="1" customHeight="1" spans="1:15">
      <c r="A673" s="114">
        <v>2100203</v>
      </c>
      <c r="B673" s="23" t="s">
        <v>629</v>
      </c>
      <c r="C673" s="24">
        <v>0</v>
      </c>
      <c r="D673" s="24"/>
      <c r="E673" s="24">
        <v>0</v>
      </c>
      <c r="F673" s="24">
        <f t="shared" si="124"/>
        <v>0</v>
      </c>
      <c r="G673" s="112" t="str">
        <f t="shared" si="125"/>
        <v>否</v>
      </c>
      <c r="H673" s="103" t="str">
        <f t="shared" si="126"/>
        <v>项</v>
      </c>
      <c r="I673" s="106"/>
      <c r="J673" s="121">
        <v>0</v>
      </c>
      <c r="O673" s="120"/>
    </row>
    <row r="674" s="103" customFormat="1" ht="21.95" hidden="1" customHeight="1" spans="1:15">
      <c r="A674" s="114">
        <v>2100204</v>
      </c>
      <c r="B674" s="23" t="s">
        <v>630</v>
      </c>
      <c r="C674" s="24">
        <v>0</v>
      </c>
      <c r="D674" s="24"/>
      <c r="E674" s="24">
        <v>0</v>
      </c>
      <c r="F674" s="24">
        <f t="shared" si="124"/>
        <v>0</v>
      </c>
      <c r="G674" s="112" t="str">
        <f t="shared" si="125"/>
        <v>否</v>
      </c>
      <c r="H674" s="103" t="str">
        <f t="shared" si="126"/>
        <v>项</v>
      </c>
      <c r="I674" s="106"/>
      <c r="J674" s="121">
        <v>0</v>
      </c>
      <c r="O674" s="120"/>
    </row>
    <row r="675" s="103" customFormat="1" ht="21.95" customHeight="1" spans="1:15">
      <c r="A675" s="114">
        <v>2100205</v>
      </c>
      <c r="B675" s="23" t="s">
        <v>631</v>
      </c>
      <c r="C675" s="24">
        <v>998</v>
      </c>
      <c r="D675" s="24"/>
      <c r="E675" s="24">
        <v>51</v>
      </c>
      <c r="F675" s="24">
        <f t="shared" si="124"/>
        <v>1049</v>
      </c>
      <c r="G675" s="112" t="str">
        <f t="shared" si="125"/>
        <v>是</v>
      </c>
      <c r="H675" s="103" t="str">
        <f t="shared" si="126"/>
        <v>项</v>
      </c>
      <c r="I675" s="106"/>
      <c r="J675" s="121">
        <v>998</v>
      </c>
      <c r="O675" s="120"/>
    </row>
    <row r="676" s="103" customFormat="1" ht="21.95" hidden="1" customHeight="1" spans="1:15">
      <c r="A676" s="114">
        <v>2100206</v>
      </c>
      <c r="B676" s="23" t="s">
        <v>632</v>
      </c>
      <c r="C676" s="24">
        <v>0</v>
      </c>
      <c r="D676" s="24"/>
      <c r="E676" s="24">
        <v>0</v>
      </c>
      <c r="F676" s="24">
        <f t="shared" si="124"/>
        <v>0</v>
      </c>
      <c r="G676" s="112" t="str">
        <f t="shared" si="125"/>
        <v>否</v>
      </c>
      <c r="H676" s="103" t="str">
        <f t="shared" si="126"/>
        <v>项</v>
      </c>
      <c r="I676" s="106"/>
      <c r="J676" s="121">
        <v>0</v>
      </c>
      <c r="O676" s="120"/>
    </row>
    <row r="677" s="103" customFormat="1" ht="21.95" hidden="1" customHeight="1" spans="1:15">
      <c r="A677" s="114">
        <v>2100207</v>
      </c>
      <c r="B677" s="23" t="s">
        <v>633</v>
      </c>
      <c r="C677" s="24">
        <v>0</v>
      </c>
      <c r="D677" s="24"/>
      <c r="E677" s="24">
        <v>0</v>
      </c>
      <c r="F677" s="24">
        <f t="shared" si="124"/>
        <v>0</v>
      </c>
      <c r="G677" s="112" t="str">
        <f t="shared" si="125"/>
        <v>否</v>
      </c>
      <c r="H677" s="103" t="str">
        <f t="shared" si="126"/>
        <v>项</v>
      </c>
      <c r="I677" s="106"/>
      <c r="J677" s="121">
        <v>0</v>
      </c>
      <c r="O677" s="120"/>
    </row>
    <row r="678" s="103" customFormat="1" ht="21.95" hidden="1" customHeight="1" spans="1:15">
      <c r="A678" s="114">
        <v>2100208</v>
      </c>
      <c r="B678" s="23" t="s">
        <v>634</v>
      </c>
      <c r="C678" s="24">
        <v>0</v>
      </c>
      <c r="D678" s="24"/>
      <c r="E678" s="24">
        <v>0</v>
      </c>
      <c r="F678" s="24">
        <f t="shared" si="124"/>
        <v>0</v>
      </c>
      <c r="G678" s="112" t="str">
        <f t="shared" si="125"/>
        <v>否</v>
      </c>
      <c r="H678" s="103" t="str">
        <f t="shared" si="126"/>
        <v>项</v>
      </c>
      <c r="I678" s="113"/>
      <c r="J678" s="121">
        <v>0</v>
      </c>
      <c r="O678" s="120"/>
    </row>
    <row r="679" s="103" customFormat="1" ht="21.95" hidden="1" customHeight="1" spans="1:15">
      <c r="A679" s="129">
        <v>2100209</v>
      </c>
      <c r="B679" s="23" t="s">
        <v>635</v>
      </c>
      <c r="C679" s="24">
        <v>0</v>
      </c>
      <c r="D679" s="24"/>
      <c r="E679" s="24">
        <v>0</v>
      </c>
      <c r="F679" s="24">
        <f t="shared" si="124"/>
        <v>0</v>
      </c>
      <c r="G679" s="112" t="str">
        <f t="shared" si="125"/>
        <v>否</v>
      </c>
      <c r="H679" s="103" t="str">
        <f t="shared" si="126"/>
        <v>项</v>
      </c>
      <c r="I679" s="106"/>
      <c r="J679" s="121">
        <v>0</v>
      </c>
      <c r="O679" s="120"/>
    </row>
    <row r="680" s="103" customFormat="1" ht="21.95" hidden="1" customHeight="1" spans="1:15">
      <c r="A680" s="114">
        <v>2100210</v>
      </c>
      <c r="B680" s="23" t="s">
        <v>636</v>
      </c>
      <c r="C680" s="24">
        <v>0</v>
      </c>
      <c r="D680" s="24"/>
      <c r="E680" s="24">
        <v>0</v>
      </c>
      <c r="F680" s="24">
        <f t="shared" si="124"/>
        <v>0</v>
      </c>
      <c r="G680" s="112" t="str">
        <f t="shared" si="125"/>
        <v>否</v>
      </c>
      <c r="H680" s="103" t="str">
        <f t="shared" si="126"/>
        <v>项</v>
      </c>
      <c r="I680" s="106"/>
      <c r="J680" s="121">
        <v>0</v>
      </c>
      <c r="O680" s="120"/>
    </row>
    <row r="681" s="103" customFormat="1" ht="21.95" hidden="1" customHeight="1" spans="1:15">
      <c r="A681" s="114">
        <v>2100211</v>
      </c>
      <c r="B681" s="23" t="s">
        <v>637</v>
      </c>
      <c r="C681" s="24">
        <v>0</v>
      </c>
      <c r="D681" s="24"/>
      <c r="E681" s="24">
        <v>0</v>
      </c>
      <c r="F681" s="24">
        <f t="shared" si="124"/>
        <v>0</v>
      </c>
      <c r="G681" s="112" t="str">
        <f t="shared" si="125"/>
        <v>否</v>
      </c>
      <c r="H681" s="103" t="str">
        <f t="shared" si="126"/>
        <v>项</v>
      </c>
      <c r="I681" s="106"/>
      <c r="J681" s="121">
        <v>0</v>
      </c>
      <c r="O681" s="120"/>
    </row>
    <row r="682" s="103" customFormat="1" ht="21.95" hidden="1" customHeight="1" spans="1:15">
      <c r="A682" s="114">
        <v>2100212</v>
      </c>
      <c r="B682" s="23" t="s">
        <v>638</v>
      </c>
      <c r="C682" s="24">
        <v>0</v>
      </c>
      <c r="D682" s="24"/>
      <c r="E682" s="24">
        <v>0</v>
      </c>
      <c r="F682" s="24">
        <f t="shared" si="124"/>
        <v>0</v>
      </c>
      <c r="G682" s="112" t="str">
        <f t="shared" si="125"/>
        <v>否</v>
      </c>
      <c r="H682" s="103" t="str">
        <f t="shared" si="126"/>
        <v>项</v>
      </c>
      <c r="I682" s="113"/>
      <c r="J682" s="121">
        <v>0</v>
      </c>
      <c r="O682" s="120"/>
    </row>
    <row r="683" s="103" customFormat="1" ht="21.95" hidden="1" customHeight="1" spans="1:15">
      <c r="A683" s="114">
        <v>2100213</v>
      </c>
      <c r="B683" s="23" t="s">
        <v>639</v>
      </c>
      <c r="C683" s="24">
        <v>0</v>
      </c>
      <c r="D683" s="24"/>
      <c r="E683" s="24">
        <v>0</v>
      </c>
      <c r="F683" s="24">
        <f t="shared" si="124"/>
        <v>0</v>
      </c>
      <c r="G683" s="112" t="str">
        <f t="shared" si="125"/>
        <v>否</v>
      </c>
      <c r="H683" s="103" t="str">
        <f t="shared" si="126"/>
        <v>项</v>
      </c>
      <c r="I683" s="106"/>
      <c r="J683" s="121">
        <v>0</v>
      </c>
      <c r="O683" s="120"/>
    </row>
    <row r="684" s="103" customFormat="1" ht="21.95" hidden="1" customHeight="1" spans="1:15">
      <c r="A684" s="114">
        <v>2100299</v>
      </c>
      <c r="B684" s="23" t="s">
        <v>640</v>
      </c>
      <c r="C684" s="24">
        <v>0</v>
      </c>
      <c r="D684" s="24"/>
      <c r="E684" s="24">
        <v>0</v>
      </c>
      <c r="F684" s="24">
        <f t="shared" si="124"/>
        <v>0</v>
      </c>
      <c r="G684" s="112" t="str">
        <f t="shared" si="125"/>
        <v>否</v>
      </c>
      <c r="H684" s="103" t="str">
        <f t="shared" si="126"/>
        <v>项</v>
      </c>
      <c r="I684" s="106"/>
      <c r="J684" s="121">
        <v>0</v>
      </c>
      <c r="O684" s="120"/>
    </row>
    <row r="685" ht="21.95" customHeight="1" spans="1:15">
      <c r="A685" s="111">
        <v>21003</v>
      </c>
      <c r="B685" s="18" t="s">
        <v>641</v>
      </c>
      <c r="C685" s="19">
        <f t="shared" ref="C685:E685" si="134">SUM(C686:C688)</f>
        <v>143</v>
      </c>
      <c r="D685" s="19">
        <f t="shared" si="134"/>
        <v>0</v>
      </c>
      <c r="E685" s="19">
        <f t="shared" si="134"/>
        <v>0</v>
      </c>
      <c r="F685" s="19">
        <f t="shared" si="124"/>
        <v>143</v>
      </c>
      <c r="G685" s="112" t="str">
        <f t="shared" si="125"/>
        <v>是</v>
      </c>
      <c r="H685" s="106" t="str">
        <f t="shared" si="126"/>
        <v>款</v>
      </c>
      <c r="I685" s="105">
        <f>SUM(I686:I688)</f>
        <v>0</v>
      </c>
      <c r="J685" s="121">
        <v>143</v>
      </c>
      <c r="O685" s="120"/>
    </row>
    <row r="686" s="103" customFormat="1" ht="21.95" hidden="1" customHeight="1" spans="1:15">
      <c r="A686" s="114">
        <v>2100301</v>
      </c>
      <c r="B686" s="23" t="s">
        <v>642</v>
      </c>
      <c r="C686" s="24">
        <v>0</v>
      </c>
      <c r="D686" s="24"/>
      <c r="E686" s="24">
        <v>0</v>
      </c>
      <c r="F686" s="24">
        <f t="shared" si="124"/>
        <v>0</v>
      </c>
      <c r="G686" s="112" t="str">
        <f t="shared" si="125"/>
        <v>否</v>
      </c>
      <c r="H686" s="103" t="str">
        <f t="shared" si="126"/>
        <v>项</v>
      </c>
      <c r="I686" s="106"/>
      <c r="J686" s="121">
        <v>0</v>
      </c>
      <c r="O686" s="120"/>
    </row>
    <row r="687" s="103" customFormat="1" ht="21.95" customHeight="1" spans="1:15">
      <c r="A687" s="114">
        <v>2100302</v>
      </c>
      <c r="B687" s="23" t="s">
        <v>643</v>
      </c>
      <c r="C687" s="24">
        <v>13</v>
      </c>
      <c r="D687" s="24"/>
      <c r="E687" s="24">
        <v>0</v>
      </c>
      <c r="F687" s="24">
        <f t="shared" si="124"/>
        <v>13</v>
      </c>
      <c r="G687" s="112" t="str">
        <f t="shared" si="125"/>
        <v>是</v>
      </c>
      <c r="H687" s="103" t="str">
        <f t="shared" si="126"/>
        <v>项</v>
      </c>
      <c r="I687" s="106"/>
      <c r="J687" s="121">
        <v>13</v>
      </c>
      <c r="O687" s="120"/>
    </row>
    <row r="688" s="103" customFormat="1" ht="21.95" customHeight="1" spans="1:15">
      <c r="A688" s="114">
        <v>2100399</v>
      </c>
      <c r="B688" s="23" t="s">
        <v>644</v>
      </c>
      <c r="C688" s="24">
        <v>130</v>
      </c>
      <c r="D688" s="24"/>
      <c r="E688" s="24">
        <v>0</v>
      </c>
      <c r="F688" s="24">
        <f t="shared" si="124"/>
        <v>130</v>
      </c>
      <c r="G688" s="112" t="str">
        <f t="shared" si="125"/>
        <v>是</v>
      </c>
      <c r="H688" s="103" t="str">
        <f t="shared" si="126"/>
        <v>项</v>
      </c>
      <c r="I688" s="106"/>
      <c r="J688" s="121">
        <v>130</v>
      </c>
      <c r="O688" s="120"/>
    </row>
    <row r="689" ht="21.95" customHeight="1" spans="1:15">
      <c r="A689" s="111">
        <v>21004</v>
      </c>
      <c r="B689" s="18" t="s">
        <v>645</v>
      </c>
      <c r="C689" s="19">
        <f t="shared" ref="C689:E689" si="135">SUM(C690:C700)</f>
        <v>4542</v>
      </c>
      <c r="D689" s="19">
        <f t="shared" si="135"/>
        <v>0</v>
      </c>
      <c r="E689" s="19">
        <f t="shared" si="135"/>
        <v>272</v>
      </c>
      <c r="F689" s="19">
        <f t="shared" si="124"/>
        <v>4814</v>
      </c>
      <c r="G689" s="112" t="str">
        <f t="shared" si="125"/>
        <v>是</v>
      </c>
      <c r="H689" s="106" t="str">
        <f t="shared" si="126"/>
        <v>款</v>
      </c>
      <c r="I689" s="105">
        <f>SUM(I690:I700)</f>
        <v>0</v>
      </c>
      <c r="J689" s="121">
        <v>4512</v>
      </c>
      <c r="O689" s="120"/>
    </row>
    <row r="690" s="103" customFormat="1" ht="21.95" customHeight="1" spans="1:15">
      <c r="A690" s="114">
        <v>2100401</v>
      </c>
      <c r="B690" s="23" t="s">
        <v>646</v>
      </c>
      <c r="C690" s="24">
        <v>1326</v>
      </c>
      <c r="D690" s="24"/>
      <c r="E690" s="24">
        <v>35</v>
      </c>
      <c r="F690" s="24">
        <f t="shared" si="124"/>
        <v>1361</v>
      </c>
      <c r="G690" s="112" t="str">
        <f t="shared" si="125"/>
        <v>是</v>
      </c>
      <c r="H690" s="103" t="str">
        <f t="shared" si="126"/>
        <v>项</v>
      </c>
      <c r="I690" s="106"/>
      <c r="J690" s="121">
        <v>1326</v>
      </c>
      <c r="O690" s="120"/>
    </row>
    <row r="691" s="103" customFormat="1" ht="21.95" customHeight="1" spans="1:15">
      <c r="A691" s="114">
        <v>2100402</v>
      </c>
      <c r="B691" s="23" t="s">
        <v>647</v>
      </c>
      <c r="C691" s="24">
        <v>140</v>
      </c>
      <c r="D691" s="24"/>
      <c r="E691" s="24">
        <v>-15</v>
      </c>
      <c r="F691" s="24">
        <f t="shared" si="124"/>
        <v>125</v>
      </c>
      <c r="G691" s="112" t="str">
        <f t="shared" si="125"/>
        <v>是</v>
      </c>
      <c r="H691" s="103" t="str">
        <f t="shared" si="126"/>
        <v>项</v>
      </c>
      <c r="I691" s="106"/>
      <c r="J691" s="121">
        <v>140</v>
      </c>
      <c r="O691" s="120"/>
    </row>
    <row r="692" s="103" customFormat="1" ht="21.95" customHeight="1" spans="1:15">
      <c r="A692" s="114">
        <v>2100403</v>
      </c>
      <c r="B692" s="23" t="s">
        <v>648</v>
      </c>
      <c r="C692" s="24">
        <v>1231</v>
      </c>
      <c r="D692" s="24"/>
      <c r="E692" s="24">
        <v>48</v>
      </c>
      <c r="F692" s="24">
        <f t="shared" si="124"/>
        <v>1279</v>
      </c>
      <c r="G692" s="112" t="str">
        <f t="shared" si="125"/>
        <v>是</v>
      </c>
      <c r="H692" s="103" t="str">
        <f t="shared" si="126"/>
        <v>项</v>
      </c>
      <c r="I692" s="106"/>
      <c r="J692" s="121">
        <v>1231</v>
      </c>
      <c r="O692" s="120"/>
    </row>
    <row r="693" s="103" customFormat="1" ht="21.95" hidden="1" customHeight="1" spans="1:15">
      <c r="A693" s="114">
        <v>2100404</v>
      </c>
      <c r="B693" s="23" t="s">
        <v>649</v>
      </c>
      <c r="C693" s="24">
        <v>0</v>
      </c>
      <c r="D693" s="24"/>
      <c r="E693" s="24">
        <v>0</v>
      </c>
      <c r="F693" s="24">
        <f t="shared" si="124"/>
        <v>0</v>
      </c>
      <c r="G693" s="112" t="str">
        <f t="shared" si="125"/>
        <v>否</v>
      </c>
      <c r="H693" s="103" t="str">
        <f t="shared" si="126"/>
        <v>项</v>
      </c>
      <c r="I693" s="106"/>
      <c r="J693" s="121">
        <v>0</v>
      </c>
      <c r="O693" s="120"/>
    </row>
    <row r="694" s="103" customFormat="1" ht="21.95" customHeight="1" spans="1:15">
      <c r="A694" s="114">
        <v>2100405</v>
      </c>
      <c r="B694" s="23" t="s">
        <v>650</v>
      </c>
      <c r="C694" s="24">
        <v>35</v>
      </c>
      <c r="D694" s="24"/>
      <c r="E694" s="24">
        <v>0</v>
      </c>
      <c r="F694" s="24">
        <f t="shared" si="124"/>
        <v>35</v>
      </c>
      <c r="G694" s="112" t="str">
        <f t="shared" si="125"/>
        <v>是</v>
      </c>
      <c r="H694" s="103" t="str">
        <f t="shared" si="126"/>
        <v>项</v>
      </c>
      <c r="I694" s="113"/>
      <c r="J694" s="121">
        <v>35</v>
      </c>
      <c r="O694" s="120"/>
    </row>
    <row r="695" s="103" customFormat="1" ht="21.95" customHeight="1" spans="1:15">
      <c r="A695" s="114">
        <v>2100406</v>
      </c>
      <c r="B695" s="23" t="s">
        <v>651</v>
      </c>
      <c r="C695" s="24">
        <v>1428</v>
      </c>
      <c r="D695" s="24"/>
      <c r="E695" s="24">
        <v>204</v>
      </c>
      <c r="F695" s="24">
        <f t="shared" si="124"/>
        <v>1632</v>
      </c>
      <c r="G695" s="112" t="str">
        <f t="shared" si="125"/>
        <v>是</v>
      </c>
      <c r="H695" s="103" t="str">
        <f t="shared" si="126"/>
        <v>项</v>
      </c>
      <c r="I695" s="106"/>
      <c r="J695" s="121">
        <v>1428</v>
      </c>
      <c r="O695" s="120"/>
    </row>
    <row r="696" s="103" customFormat="1" ht="21.95" hidden="1" customHeight="1" spans="1:15">
      <c r="A696" s="114">
        <v>2100407</v>
      </c>
      <c r="B696" s="23" t="s">
        <v>652</v>
      </c>
      <c r="C696" s="24">
        <v>0</v>
      </c>
      <c r="D696" s="24"/>
      <c r="E696" s="24">
        <v>0</v>
      </c>
      <c r="F696" s="24">
        <f t="shared" si="124"/>
        <v>0</v>
      </c>
      <c r="G696" s="112" t="str">
        <f t="shared" si="125"/>
        <v>否</v>
      </c>
      <c r="H696" s="103" t="str">
        <f t="shared" si="126"/>
        <v>项</v>
      </c>
      <c r="I696" s="106"/>
      <c r="J696" s="121">
        <v>0</v>
      </c>
      <c r="O696" s="120"/>
    </row>
    <row r="697" s="103" customFormat="1" ht="21.95" customHeight="1" spans="1:15">
      <c r="A697" s="114">
        <v>2100408</v>
      </c>
      <c r="B697" s="23" t="s">
        <v>653</v>
      </c>
      <c r="C697" s="24">
        <v>54</v>
      </c>
      <c r="D697" s="24"/>
      <c r="E697" s="24">
        <v>0</v>
      </c>
      <c r="F697" s="24">
        <f t="shared" si="124"/>
        <v>54</v>
      </c>
      <c r="G697" s="112" t="str">
        <f t="shared" si="125"/>
        <v>是</v>
      </c>
      <c r="H697" s="103" t="str">
        <f t="shared" si="126"/>
        <v>项</v>
      </c>
      <c r="I697" s="113"/>
      <c r="J697" s="121">
        <v>54</v>
      </c>
      <c r="O697" s="120"/>
    </row>
    <row r="698" s="103" customFormat="1" ht="21.95" customHeight="1" spans="1:15">
      <c r="A698" s="114">
        <v>2100409</v>
      </c>
      <c r="B698" s="23" t="s">
        <v>654</v>
      </c>
      <c r="C698" s="24">
        <v>70</v>
      </c>
      <c r="D698" s="24"/>
      <c r="E698" s="24">
        <v>0</v>
      </c>
      <c r="F698" s="24">
        <f t="shared" si="124"/>
        <v>70</v>
      </c>
      <c r="G698" s="112" t="str">
        <f t="shared" si="125"/>
        <v>是</v>
      </c>
      <c r="H698" s="103" t="str">
        <f t="shared" si="126"/>
        <v>项</v>
      </c>
      <c r="I698" s="106"/>
      <c r="J698" s="121">
        <v>70</v>
      </c>
      <c r="O698" s="120"/>
    </row>
    <row r="699" s="103" customFormat="1" ht="21.95" customHeight="1" spans="1:15">
      <c r="A699" s="114">
        <v>2100410</v>
      </c>
      <c r="B699" s="23" t="s">
        <v>655</v>
      </c>
      <c r="C699" s="24">
        <v>148</v>
      </c>
      <c r="D699" s="24"/>
      <c r="E699" s="24">
        <v>0</v>
      </c>
      <c r="F699" s="24">
        <f t="shared" si="124"/>
        <v>148</v>
      </c>
      <c r="G699" s="112" t="str">
        <f t="shared" si="125"/>
        <v>是</v>
      </c>
      <c r="H699" s="103" t="str">
        <f t="shared" si="126"/>
        <v>项</v>
      </c>
      <c r="I699" s="106"/>
      <c r="J699" s="121">
        <v>148</v>
      </c>
      <c r="O699" s="120"/>
    </row>
    <row r="700" s="103" customFormat="1" ht="21.95" customHeight="1" spans="1:15">
      <c r="A700" s="114">
        <v>2100499</v>
      </c>
      <c r="B700" s="23" t="s">
        <v>656</v>
      </c>
      <c r="C700" s="24">
        <v>110</v>
      </c>
      <c r="D700" s="24"/>
      <c r="E700" s="24">
        <v>0</v>
      </c>
      <c r="F700" s="24">
        <f t="shared" si="124"/>
        <v>110</v>
      </c>
      <c r="G700" s="112" t="str">
        <f t="shared" si="125"/>
        <v>是</v>
      </c>
      <c r="H700" s="103" t="str">
        <f t="shared" si="126"/>
        <v>项</v>
      </c>
      <c r="I700" s="106"/>
      <c r="J700" s="121">
        <v>80</v>
      </c>
      <c r="O700" s="120"/>
    </row>
    <row r="701" ht="21.95" hidden="1" customHeight="1" spans="1:15">
      <c r="A701" s="111">
        <v>21006</v>
      </c>
      <c r="B701" s="18" t="s">
        <v>657</v>
      </c>
      <c r="C701" s="19">
        <f t="shared" ref="C701:E701" si="136">SUM(C702:C703)</f>
        <v>0</v>
      </c>
      <c r="D701" s="19">
        <f t="shared" si="136"/>
        <v>0</v>
      </c>
      <c r="E701" s="19">
        <f t="shared" si="136"/>
        <v>0</v>
      </c>
      <c r="F701" s="19">
        <f t="shared" si="124"/>
        <v>0</v>
      </c>
      <c r="G701" s="112" t="str">
        <f t="shared" si="125"/>
        <v>否</v>
      </c>
      <c r="H701" s="106" t="str">
        <f t="shared" si="126"/>
        <v>款</v>
      </c>
      <c r="I701" s="113">
        <f>SUM(I702:I703)</f>
        <v>0</v>
      </c>
      <c r="J701" s="121">
        <v>0</v>
      </c>
      <c r="O701" s="120"/>
    </row>
    <row r="702" s="103" customFormat="1" ht="21.95" hidden="1" customHeight="1" spans="1:15">
      <c r="A702" s="114">
        <v>2100601</v>
      </c>
      <c r="B702" s="23" t="s">
        <v>658</v>
      </c>
      <c r="C702" s="24">
        <v>0</v>
      </c>
      <c r="D702" s="24"/>
      <c r="E702" s="24">
        <v>0</v>
      </c>
      <c r="F702" s="24">
        <f t="shared" si="124"/>
        <v>0</v>
      </c>
      <c r="G702" s="112" t="str">
        <f t="shared" si="125"/>
        <v>否</v>
      </c>
      <c r="H702" s="103" t="str">
        <f t="shared" si="126"/>
        <v>项</v>
      </c>
      <c r="I702" s="106"/>
      <c r="J702" s="121">
        <v>0</v>
      </c>
      <c r="O702" s="120"/>
    </row>
    <row r="703" s="103" customFormat="1" ht="21.95" hidden="1" customHeight="1" spans="1:15">
      <c r="A703" s="114">
        <v>2100699</v>
      </c>
      <c r="B703" s="23" t="s">
        <v>659</v>
      </c>
      <c r="C703" s="24">
        <v>0</v>
      </c>
      <c r="D703" s="24"/>
      <c r="E703" s="24">
        <v>0</v>
      </c>
      <c r="F703" s="24">
        <f t="shared" si="124"/>
        <v>0</v>
      </c>
      <c r="G703" s="112" t="str">
        <f t="shared" si="125"/>
        <v>否</v>
      </c>
      <c r="H703" s="103" t="str">
        <f t="shared" si="126"/>
        <v>项</v>
      </c>
      <c r="I703" s="106"/>
      <c r="J703" s="121">
        <v>0</v>
      </c>
      <c r="O703" s="120"/>
    </row>
    <row r="704" ht="21.95" customHeight="1" spans="1:15">
      <c r="A704" s="111">
        <v>21007</v>
      </c>
      <c r="B704" s="18" t="s">
        <v>660</v>
      </c>
      <c r="C704" s="19">
        <f t="shared" ref="C704:E704" si="137">SUM(C705:C707)</f>
        <v>81</v>
      </c>
      <c r="D704" s="19">
        <f t="shared" si="137"/>
        <v>0</v>
      </c>
      <c r="E704" s="19">
        <f t="shared" si="137"/>
        <v>0</v>
      </c>
      <c r="F704" s="19">
        <f t="shared" si="124"/>
        <v>81</v>
      </c>
      <c r="G704" s="112" t="str">
        <f t="shared" si="125"/>
        <v>是</v>
      </c>
      <c r="H704" s="106" t="str">
        <f t="shared" si="126"/>
        <v>款</v>
      </c>
      <c r="I704" s="105">
        <f>SUM(I705:I707)</f>
        <v>0</v>
      </c>
      <c r="J704" s="121">
        <v>81</v>
      </c>
      <c r="O704" s="120"/>
    </row>
    <row r="705" s="103" customFormat="1" ht="21.95" hidden="1" customHeight="1" spans="1:15">
      <c r="A705" s="114">
        <v>2100716</v>
      </c>
      <c r="B705" s="23" t="s">
        <v>661</v>
      </c>
      <c r="C705" s="24">
        <v>0</v>
      </c>
      <c r="D705" s="24"/>
      <c r="E705" s="24">
        <v>0</v>
      </c>
      <c r="F705" s="24">
        <f t="shared" si="124"/>
        <v>0</v>
      </c>
      <c r="G705" s="112" t="str">
        <f t="shared" si="125"/>
        <v>否</v>
      </c>
      <c r="H705" s="103" t="str">
        <f t="shared" si="126"/>
        <v>项</v>
      </c>
      <c r="I705" s="106"/>
      <c r="J705" s="121">
        <v>0</v>
      </c>
      <c r="O705" s="120"/>
    </row>
    <row r="706" s="103" customFormat="1" ht="21.95" hidden="1" customHeight="1" spans="1:15">
      <c r="A706" s="114">
        <v>2100717</v>
      </c>
      <c r="B706" s="23" t="s">
        <v>662</v>
      </c>
      <c r="C706" s="24">
        <v>0</v>
      </c>
      <c r="D706" s="24"/>
      <c r="E706" s="24">
        <v>0</v>
      </c>
      <c r="F706" s="24">
        <f t="shared" si="124"/>
        <v>0</v>
      </c>
      <c r="G706" s="112" t="str">
        <f t="shared" si="125"/>
        <v>否</v>
      </c>
      <c r="H706" s="103" t="str">
        <f t="shared" si="126"/>
        <v>项</v>
      </c>
      <c r="I706" s="113"/>
      <c r="J706" s="121">
        <v>0</v>
      </c>
      <c r="O706" s="120"/>
    </row>
    <row r="707" s="103" customFormat="1" ht="21.95" customHeight="1" spans="1:15">
      <c r="A707" s="114">
        <v>2100799</v>
      </c>
      <c r="B707" s="23" t="s">
        <v>663</v>
      </c>
      <c r="C707" s="24">
        <v>81</v>
      </c>
      <c r="D707" s="24"/>
      <c r="E707" s="24">
        <v>0</v>
      </c>
      <c r="F707" s="24">
        <f t="shared" si="124"/>
        <v>81</v>
      </c>
      <c r="G707" s="112" t="str">
        <f t="shared" si="125"/>
        <v>是</v>
      </c>
      <c r="H707" s="103" t="str">
        <f t="shared" si="126"/>
        <v>项</v>
      </c>
      <c r="I707" s="106"/>
      <c r="J707" s="121">
        <v>81</v>
      </c>
      <c r="O707" s="120"/>
    </row>
    <row r="708" ht="21.95" customHeight="1" spans="1:15">
      <c r="A708" s="111">
        <v>21011</v>
      </c>
      <c r="B708" s="18" t="s">
        <v>664</v>
      </c>
      <c r="C708" s="19">
        <f t="shared" ref="C708:E708" si="138">SUM(C709:C712)</f>
        <v>11062</v>
      </c>
      <c r="D708" s="19">
        <f t="shared" si="138"/>
        <v>0</v>
      </c>
      <c r="E708" s="19">
        <f t="shared" si="138"/>
        <v>200</v>
      </c>
      <c r="F708" s="19">
        <f t="shared" ref="F708:F771" si="139">C708+D708+E708</f>
        <v>11262</v>
      </c>
      <c r="G708" s="112" t="str">
        <f t="shared" ref="G708:G771" si="140">IF(LEN(A708)=3,"是",IF(B708&lt;&gt;"",IF(SUM(C708:C708)&lt;&gt;0,"是","否"),"是"))</f>
        <v>是</v>
      </c>
      <c r="H708" s="106" t="str">
        <f t="shared" si="126"/>
        <v>款</v>
      </c>
      <c r="I708" s="105">
        <f>SUM(I709:I712)</f>
        <v>0</v>
      </c>
      <c r="J708" s="121">
        <v>10956</v>
      </c>
      <c r="O708" s="120"/>
    </row>
    <row r="709" s="103" customFormat="1" ht="21.95" customHeight="1" spans="1:15">
      <c r="A709" s="114">
        <v>2101101</v>
      </c>
      <c r="B709" s="23" t="s">
        <v>665</v>
      </c>
      <c r="C709" s="24">
        <v>3072</v>
      </c>
      <c r="D709" s="24"/>
      <c r="E709" s="24">
        <v>59</v>
      </c>
      <c r="F709" s="24">
        <f t="shared" si="139"/>
        <v>3131</v>
      </c>
      <c r="G709" s="112" t="str">
        <f t="shared" si="140"/>
        <v>是</v>
      </c>
      <c r="H709" s="103" t="str">
        <f t="shared" ref="H709:H772" si="141">IF(LEN(A709)=3,"类",IF(LEN(A709)=5,"款","项"))</f>
        <v>项</v>
      </c>
      <c r="I709" s="106"/>
      <c r="J709" s="121">
        <v>3027</v>
      </c>
      <c r="O709" s="120"/>
    </row>
    <row r="710" s="103" customFormat="1" ht="21.95" customHeight="1" spans="1:15">
      <c r="A710" s="114">
        <v>2101102</v>
      </c>
      <c r="B710" s="23" t="s">
        <v>666</v>
      </c>
      <c r="C710" s="24">
        <v>4290</v>
      </c>
      <c r="D710" s="24"/>
      <c r="E710" s="24">
        <v>27</v>
      </c>
      <c r="F710" s="24">
        <f t="shared" si="139"/>
        <v>4317</v>
      </c>
      <c r="G710" s="112" t="str">
        <f t="shared" si="140"/>
        <v>是</v>
      </c>
      <c r="H710" s="103" t="str">
        <f t="shared" si="141"/>
        <v>项</v>
      </c>
      <c r="I710" s="113"/>
      <c r="J710" s="121">
        <v>4254</v>
      </c>
      <c r="O710" s="120"/>
    </row>
    <row r="711" s="103" customFormat="1" ht="21.95" customHeight="1" spans="1:15">
      <c r="A711" s="114">
        <v>2101103</v>
      </c>
      <c r="B711" s="23" t="s">
        <v>667</v>
      </c>
      <c r="C711" s="24">
        <v>2592</v>
      </c>
      <c r="D711" s="24"/>
      <c r="E711" s="24">
        <v>80</v>
      </c>
      <c r="F711" s="24">
        <f t="shared" si="139"/>
        <v>2672</v>
      </c>
      <c r="G711" s="112" t="str">
        <f t="shared" si="140"/>
        <v>是</v>
      </c>
      <c r="H711" s="103" t="str">
        <f t="shared" si="141"/>
        <v>项</v>
      </c>
      <c r="I711" s="106"/>
      <c r="J711" s="121">
        <v>2569</v>
      </c>
      <c r="O711" s="120"/>
    </row>
    <row r="712" s="103" customFormat="1" ht="21.95" customHeight="1" spans="1:15">
      <c r="A712" s="114">
        <v>2101199</v>
      </c>
      <c r="B712" s="23" t="s">
        <v>668</v>
      </c>
      <c r="C712" s="24">
        <v>1108</v>
      </c>
      <c r="D712" s="24"/>
      <c r="E712" s="24">
        <v>34</v>
      </c>
      <c r="F712" s="24">
        <f t="shared" si="139"/>
        <v>1142</v>
      </c>
      <c r="G712" s="112" t="str">
        <f t="shared" si="140"/>
        <v>是</v>
      </c>
      <c r="H712" s="103" t="str">
        <f t="shared" si="141"/>
        <v>项</v>
      </c>
      <c r="I712" s="106"/>
      <c r="J712" s="121">
        <v>1106</v>
      </c>
      <c r="O712" s="120"/>
    </row>
    <row r="713" ht="21.95" customHeight="1" spans="1:15">
      <c r="A713" s="111">
        <v>21012</v>
      </c>
      <c r="B713" s="18" t="s">
        <v>669</v>
      </c>
      <c r="C713" s="19">
        <f t="shared" ref="C713:E713" si="142">SUM(C714:C716)</f>
        <v>96207</v>
      </c>
      <c r="D713" s="19">
        <f t="shared" si="142"/>
        <v>0</v>
      </c>
      <c r="E713" s="19">
        <f t="shared" si="142"/>
        <v>-2511</v>
      </c>
      <c r="F713" s="19">
        <f t="shared" si="139"/>
        <v>93696</v>
      </c>
      <c r="G713" s="112" t="str">
        <f t="shared" si="140"/>
        <v>是</v>
      </c>
      <c r="H713" s="106" t="str">
        <f t="shared" si="141"/>
        <v>款</v>
      </c>
      <c r="I713" s="105">
        <f>SUM(I714:I716)</f>
        <v>0</v>
      </c>
      <c r="J713" s="121">
        <v>96207</v>
      </c>
      <c r="O713" s="120"/>
    </row>
    <row r="714" s="103" customFormat="1" ht="21.95" hidden="1" customHeight="1" spans="1:15">
      <c r="A714" s="114">
        <v>2101201</v>
      </c>
      <c r="B714" s="23" t="s">
        <v>670</v>
      </c>
      <c r="C714" s="24">
        <v>0</v>
      </c>
      <c r="D714" s="24"/>
      <c r="E714" s="24">
        <v>0</v>
      </c>
      <c r="F714" s="24">
        <f t="shared" si="139"/>
        <v>0</v>
      </c>
      <c r="G714" s="112" t="str">
        <f t="shared" si="140"/>
        <v>否</v>
      </c>
      <c r="H714" s="103" t="str">
        <f t="shared" si="141"/>
        <v>项</v>
      </c>
      <c r="I714" s="113"/>
      <c r="J714" s="121">
        <v>0</v>
      </c>
      <c r="O714" s="120"/>
    </row>
    <row r="715" s="103" customFormat="1" ht="21.95" customHeight="1" spans="1:15">
      <c r="A715" s="114">
        <v>2101202</v>
      </c>
      <c r="B715" s="23" t="s">
        <v>671</v>
      </c>
      <c r="C715" s="24">
        <v>96207</v>
      </c>
      <c r="D715" s="24"/>
      <c r="E715" s="24">
        <v>-2511</v>
      </c>
      <c r="F715" s="24">
        <f t="shared" si="139"/>
        <v>93696</v>
      </c>
      <c r="G715" s="112" t="str">
        <f t="shared" si="140"/>
        <v>是</v>
      </c>
      <c r="H715" s="103" t="str">
        <f t="shared" si="141"/>
        <v>项</v>
      </c>
      <c r="I715" s="106"/>
      <c r="J715" s="121">
        <v>96207</v>
      </c>
      <c r="O715" s="120"/>
    </row>
    <row r="716" s="103" customFormat="1" ht="21.95" hidden="1" customHeight="1" spans="1:15">
      <c r="A716" s="114">
        <v>2101299</v>
      </c>
      <c r="B716" s="23" t="s">
        <v>672</v>
      </c>
      <c r="C716" s="24">
        <v>0</v>
      </c>
      <c r="D716" s="24"/>
      <c r="E716" s="24">
        <v>0</v>
      </c>
      <c r="F716" s="24">
        <f t="shared" si="139"/>
        <v>0</v>
      </c>
      <c r="G716" s="112" t="str">
        <f t="shared" si="140"/>
        <v>否</v>
      </c>
      <c r="H716" s="103" t="str">
        <f t="shared" si="141"/>
        <v>项</v>
      </c>
      <c r="I716" s="106"/>
      <c r="J716" s="121">
        <v>0</v>
      </c>
      <c r="O716" s="120"/>
    </row>
    <row r="717" ht="21.95" hidden="1" customHeight="1" spans="1:15">
      <c r="A717" s="111">
        <v>21013</v>
      </c>
      <c r="B717" s="18" t="s">
        <v>673</v>
      </c>
      <c r="C717" s="19">
        <f t="shared" ref="C717:E717" si="143">SUM(C718:C720)</f>
        <v>0</v>
      </c>
      <c r="D717" s="19">
        <f t="shared" si="143"/>
        <v>0</v>
      </c>
      <c r="E717" s="19">
        <f t="shared" si="143"/>
        <v>0</v>
      </c>
      <c r="F717" s="19">
        <f t="shared" si="139"/>
        <v>0</v>
      </c>
      <c r="G717" s="112" t="str">
        <f t="shared" si="140"/>
        <v>否</v>
      </c>
      <c r="H717" s="106" t="str">
        <f t="shared" si="141"/>
        <v>款</v>
      </c>
      <c r="I717" s="113">
        <f>SUM(I718:I720)</f>
        <v>0</v>
      </c>
      <c r="J717" s="121">
        <v>0</v>
      </c>
      <c r="O717" s="120"/>
    </row>
    <row r="718" s="103" customFormat="1" ht="21.95" hidden="1" customHeight="1" spans="1:15">
      <c r="A718" s="114">
        <v>2101301</v>
      </c>
      <c r="B718" s="23" t="s">
        <v>674</v>
      </c>
      <c r="C718" s="24">
        <v>0</v>
      </c>
      <c r="D718" s="24"/>
      <c r="E718" s="24">
        <v>0</v>
      </c>
      <c r="F718" s="24">
        <f t="shared" si="139"/>
        <v>0</v>
      </c>
      <c r="G718" s="112" t="str">
        <f t="shared" si="140"/>
        <v>否</v>
      </c>
      <c r="H718" s="103" t="str">
        <f t="shared" si="141"/>
        <v>项</v>
      </c>
      <c r="I718" s="106"/>
      <c r="J718" s="121">
        <v>0</v>
      </c>
      <c r="O718" s="120"/>
    </row>
    <row r="719" s="103" customFormat="1" ht="21.95" hidden="1" customHeight="1" spans="1:15">
      <c r="A719" s="114">
        <v>2101302</v>
      </c>
      <c r="B719" s="23" t="s">
        <v>675</v>
      </c>
      <c r="C719" s="24">
        <v>0</v>
      </c>
      <c r="D719" s="24"/>
      <c r="E719" s="24">
        <v>0</v>
      </c>
      <c r="F719" s="24">
        <f t="shared" si="139"/>
        <v>0</v>
      </c>
      <c r="G719" s="112" t="str">
        <f t="shared" si="140"/>
        <v>否</v>
      </c>
      <c r="H719" s="103" t="str">
        <f t="shared" si="141"/>
        <v>项</v>
      </c>
      <c r="I719" s="106"/>
      <c r="J719" s="121">
        <v>0</v>
      </c>
      <c r="O719" s="120"/>
    </row>
    <row r="720" s="103" customFormat="1" ht="21.95" hidden="1" customHeight="1" spans="1:15">
      <c r="A720" s="114">
        <v>2101399</v>
      </c>
      <c r="B720" s="23" t="s">
        <v>676</v>
      </c>
      <c r="C720" s="24">
        <v>0</v>
      </c>
      <c r="D720" s="24"/>
      <c r="E720" s="24">
        <v>0</v>
      </c>
      <c r="F720" s="24">
        <f t="shared" si="139"/>
        <v>0</v>
      </c>
      <c r="G720" s="112" t="str">
        <f t="shared" si="140"/>
        <v>否</v>
      </c>
      <c r="H720" s="103" t="str">
        <f t="shared" si="141"/>
        <v>项</v>
      </c>
      <c r="I720" s="106"/>
      <c r="J720" s="121">
        <v>0</v>
      </c>
      <c r="O720" s="120"/>
    </row>
    <row r="721" ht="21.95" hidden="1" customHeight="1" spans="1:15">
      <c r="A721" s="111">
        <v>21014</v>
      </c>
      <c r="B721" s="18" t="s">
        <v>677</v>
      </c>
      <c r="C721" s="19">
        <f t="shared" ref="C721:E721" si="144">SUM(C722:C723)</f>
        <v>0</v>
      </c>
      <c r="D721" s="19">
        <f t="shared" si="144"/>
        <v>0</v>
      </c>
      <c r="E721" s="19">
        <f t="shared" si="144"/>
        <v>0</v>
      </c>
      <c r="F721" s="19">
        <f t="shared" si="139"/>
        <v>0</v>
      </c>
      <c r="G721" s="112" t="str">
        <f t="shared" si="140"/>
        <v>否</v>
      </c>
      <c r="H721" s="106" t="str">
        <f t="shared" si="141"/>
        <v>款</v>
      </c>
      <c r="I721" s="105">
        <f>SUM(I722:I723)</f>
        <v>0</v>
      </c>
      <c r="J721" s="121">
        <v>0</v>
      </c>
      <c r="O721" s="120"/>
    </row>
    <row r="722" s="103" customFormat="1" ht="21.95" hidden="1" customHeight="1" spans="1:15">
      <c r="A722" s="114">
        <v>2101401</v>
      </c>
      <c r="B722" s="23" t="s">
        <v>678</v>
      </c>
      <c r="C722" s="24">
        <v>0</v>
      </c>
      <c r="D722" s="24"/>
      <c r="E722" s="24">
        <v>0</v>
      </c>
      <c r="F722" s="24">
        <f t="shared" si="139"/>
        <v>0</v>
      </c>
      <c r="G722" s="112" t="str">
        <f t="shared" si="140"/>
        <v>否</v>
      </c>
      <c r="H722" s="103" t="str">
        <f t="shared" si="141"/>
        <v>项</v>
      </c>
      <c r="I722" s="106"/>
      <c r="J722" s="121">
        <v>0</v>
      </c>
      <c r="O722" s="120"/>
    </row>
    <row r="723" s="103" customFormat="1" ht="21.95" hidden="1" customHeight="1" spans="1:15">
      <c r="A723" s="114">
        <v>2101499</v>
      </c>
      <c r="B723" s="23" t="s">
        <v>679</v>
      </c>
      <c r="C723" s="24">
        <v>0</v>
      </c>
      <c r="D723" s="24"/>
      <c r="E723" s="24">
        <v>0</v>
      </c>
      <c r="F723" s="24">
        <f t="shared" si="139"/>
        <v>0</v>
      </c>
      <c r="G723" s="112" t="str">
        <f t="shared" si="140"/>
        <v>否</v>
      </c>
      <c r="H723" s="103" t="str">
        <f t="shared" si="141"/>
        <v>项</v>
      </c>
      <c r="I723" s="106"/>
      <c r="J723" s="121">
        <v>0</v>
      </c>
      <c r="O723" s="120"/>
    </row>
    <row r="724" ht="21.95" customHeight="1" spans="1:15">
      <c r="A724" s="111">
        <v>21015</v>
      </c>
      <c r="B724" s="18" t="s">
        <v>680</v>
      </c>
      <c r="C724" s="19">
        <f t="shared" ref="C724:E724" si="145">SUM(C725:C732)</f>
        <v>60</v>
      </c>
      <c r="D724" s="19">
        <f t="shared" si="145"/>
        <v>0</v>
      </c>
      <c r="E724" s="19">
        <f t="shared" si="145"/>
        <v>0</v>
      </c>
      <c r="F724" s="19">
        <f t="shared" si="139"/>
        <v>60</v>
      </c>
      <c r="G724" s="112" t="str">
        <f t="shared" si="140"/>
        <v>是</v>
      </c>
      <c r="H724" s="106" t="str">
        <f t="shared" si="141"/>
        <v>款</v>
      </c>
      <c r="I724" s="105">
        <f>SUM(I725:I732)</f>
        <v>0</v>
      </c>
      <c r="J724" s="121">
        <v>60</v>
      </c>
      <c r="O724" s="120"/>
    </row>
    <row r="725" s="103" customFormat="1" ht="21.95" hidden="1" customHeight="1" spans="1:15">
      <c r="A725" s="114">
        <v>2101501</v>
      </c>
      <c r="B725" s="23" t="s">
        <v>163</v>
      </c>
      <c r="C725" s="24">
        <v>0</v>
      </c>
      <c r="D725" s="24"/>
      <c r="E725" s="24">
        <v>0</v>
      </c>
      <c r="F725" s="24">
        <f t="shared" si="139"/>
        <v>0</v>
      </c>
      <c r="G725" s="112" t="str">
        <f t="shared" si="140"/>
        <v>否</v>
      </c>
      <c r="H725" s="103" t="str">
        <f t="shared" si="141"/>
        <v>项</v>
      </c>
      <c r="I725" s="106"/>
      <c r="J725" s="121">
        <v>0</v>
      </c>
      <c r="O725" s="120"/>
    </row>
    <row r="726" s="103" customFormat="1" ht="21.95" hidden="1" customHeight="1" spans="1:15">
      <c r="A726" s="114">
        <v>2101502</v>
      </c>
      <c r="B726" s="23" t="s">
        <v>164</v>
      </c>
      <c r="C726" s="24">
        <v>0</v>
      </c>
      <c r="D726" s="24"/>
      <c r="E726" s="24">
        <v>0</v>
      </c>
      <c r="F726" s="24">
        <f t="shared" si="139"/>
        <v>0</v>
      </c>
      <c r="G726" s="112" t="str">
        <f t="shared" si="140"/>
        <v>否</v>
      </c>
      <c r="H726" s="103" t="str">
        <f t="shared" si="141"/>
        <v>项</v>
      </c>
      <c r="I726" s="113"/>
      <c r="J726" s="121">
        <v>0</v>
      </c>
      <c r="O726" s="120"/>
    </row>
    <row r="727" s="103" customFormat="1" ht="21.95" hidden="1" customHeight="1" spans="1:15">
      <c r="A727" s="114">
        <v>2101503</v>
      </c>
      <c r="B727" s="23" t="s">
        <v>165</v>
      </c>
      <c r="C727" s="24">
        <v>0</v>
      </c>
      <c r="D727" s="24"/>
      <c r="E727" s="24">
        <v>0</v>
      </c>
      <c r="F727" s="24">
        <f t="shared" si="139"/>
        <v>0</v>
      </c>
      <c r="G727" s="112" t="str">
        <f t="shared" si="140"/>
        <v>否</v>
      </c>
      <c r="H727" s="103" t="str">
        <f t="shared" si="141"/>
        <v>项</v>
      </c>
      <c r="I727" s="106"/>
      <c r="J727" s="121">
        <v>0</v>
      </c>
      <c r="O727" s="120"/>
    </row>
    <row r="728" s="103" customFormat="1" ht="21.95" customHeight="1" spans="1:15">
      <c r="A728" s="114">
        <v>2101504</v>
      </c>
      <c r="B728" s="23" t="s">
        <v>204</v>
      </c>
      <c r="C728" s="24">
        <v>35</v>
      </c>
      <c r="D728" s="24"/>
      <c r="E728" s="24">
        <v>0</v>
      </c>
      <c r="F728" s="24">
        <f t="shared" si="139"/>
        <v>35</v>
      </c>
      <c r="G728" s="112" t="str">
        <f t="shared" si="140"/>
        <v>是</v>
      </c>
      <c r="H728" s="103" t="str">
        <f t="shared" si="141"/>
        <v>项</v>
      </c>
      <c r="I728" s="113"/>
      <c r="J728" s="121">
        <v>35</v>
      </c>
      <c r="O728" s="120"/>
    </row>
    <row r="729" s="103" customFormat="1" ht="21.95" hidden="1" customHeight="1" spans="1:15">
      <c r="A729" s="114">
        <v>2101505</v>
      </c>
      <c r="B729" s="23" t="s">
        <v>681</v>
      </c>
      <c r="C729" s="24">
        <v>0</v>
      </c>
      <c r="D729" s="24"/>
      <c r="E729" s="24">
        <v>0</v>
      </c>
      <c r="F729" s="24">
        <f t="shared" si="139"/>
        <v>0</v>
      </c>
      <c r="G729" s="112" t="str">
        <f t="shared" si="140"/>
        <v>否</v>
      </c>
      <c r="H729" s="103" t="str">
        <f t="shared" si="141"/>
        <v>项</v>
      </c>
      <c r="I729" s="106"/>
      <c r="J729" s="121">
        <v>0</v>
      </c>
      <c r="O729" s="120"/>
    </row>
    <row r="730" s="103" customFormat="1" ht="21.95" customHeight="1" spans="1:15">
      <c r="A730" s="114">
        <v>2101506</v>
      </c>
      <c r="B730" s="23" t="s">
        <v>682</v>
      </c>
      <c r="C730" s="24">
        <v>25</v>
      </c>
      <c r="D730" s="24"/>
      <c r="E730" s="24">
        <v>0</v>
      </c>
      <c r="F730" s="24">
        <f t="shared" si="139"/>
        <v>25</v>
      </c>
      <c r="G730" s="112" t="str">
        <f t="shared" si="140"/>
        <v>是</v>
      </c>
      <c r="H730" s="103" t="str">
        <f t="shared" si="141"/>
        <v>项</v>
      </c>
      <c r="I730" s="126"/>
      <c r="J730" s="121">
        <v>25</v>
      </c>
      <c r="O730" s="120"/>
    </row>
    <row r="731" s="103" customFormat="1" ht="21.95" hidden="1" customHeight="1" spans="1:15">
      <c r="A731" s="114">
        <v>2101550</v>
      </c>
      <c r="B731" s="23" t="s">
        <v>172</v>
      </c>
      <c r="C731" s="24">
        <v>0</v>
      </c>
      <c r="D731" s="24"/>
      <c r="E731" s="24">
        <v>0</v>
      </c>
      <c r="F731" s="24">
        <f t="shared" si="139"/>
        <v>0</v>
      </c>
      <c r="G731" s="112" t="str">
        <f t="shared" si="140"/>
        <v>否</v>
      </c>
      <c r="H731" s="103" t="str">
        <f t="shared" si="141"/>
        <v>项</v>
      </c>
      <c r="I731" s="113"/>
      <c r="J731" s="121">
        <v>0</v>
      </c>
      <c r="O731" s="120"/>
    </row>
    <row r="732" s="103" customFormat="1" ht="21.95" hidden="1" customHeight="1" spans="1:15">
      <c r="A732" s="114">
        <v>2101599</v>
      </c>
      <c r="B732" s="23" t="s">
        <v>683</v>
      </c>
      <c r="C732" s="24">
        <v>0</v>
      </c>
      <c r="D732" s="24"/>
      <c r="E732" s="24">
        <v>0</v>
      </c>
      <c r="F732" s="24">
        <f t="shared" si="139"/>
        <v>0</v>
      </c>
      <c r="G732" s="112" t="str">
        <f t="shared" si="140"/>
        <v>否</v>
      </c>
      <c r="H732" s="103" t="str">
        <f t="shared" si="141"/>
        <v>项</v>
      </c>
      <c r="I732" s="106"/>
      <c r="J732" s="121">
        <v>0</v>
      </c>
      <c r="O732" s="120"/>
    </row>
    <row r="733" ht="21.95" customHeight="1" spans="1:15">
      <c r="A733" s="111">
        <v>21016</v>
      </c>
      <c r="B733" s="18" t="s">
        <v>684</v>
      </c>
      <c r="C733" s="19">
        <f t="shared" ref="C733:E733" si="146">SUM(C734)</f>
        <v>6</v>
      </c>
      <c r="D733" s="19">
        <f t="shared" si="146"/>
        <v>0</v>
      </c>
      <c r="E733" s="19">
        <f t="shared" si="146"/>
        <v>0</v>
      </c>
      <c r="F733" s="19">
        <f t="shared" si="139"/>
        <v>6</v>
      </c>
      <c r="G733" s="112" t="str">
        <f t="shared" si="140"/>
        <v>是</v>
      </c>
      <c r="H733" s="106" t="str">
        <f t="shared" si="141"/>
        <v>款</v>
      </c>
      <c r="I733" s="105">
        <f>SUM(I734)</f>
        <v>0</v>
      </c>
      <c r="J733" s="121">
        <v>6</v>
      </c>
      <c r="O733" s="120"/>
    </row>
    <row r="734" s="103" customFormat="1" ht="21.95" customHeight="1" spans="1:15">
      <c r="A734" s="114">
        <v>2101601</v>
      </c>
      <c r="B734" s="23" t="s">
        <v>685</v>
      </c>
      <c r="C734" s="24">
        <v>6</v>
      </c>
      <c r="D734" s="24"/>
      <c r="E734" s="24">
        <v>0</v>
      </c>
      <c r="F734" s="24">
        <f t="shared" si="139"/>
        <v>6</v>
      </c>
      <c r="G734" s="112" t="str">
        <f t="shared" si="140"/>
        <v>是</v>
      </c>
      <c r="H734" s="103" t="str">
        <f t="shared" si="141"/>
        <v>项</v>
      </c>
      <c r="I734" s="106"/>
      <c r="J734" s="121">
        <v>6</v>
      </c>
      <c r="O734" s="120"/>
    </row>
    <row r="735" ht="21.95" customHeight="1" spans="1:15">
      <c r="A735" s="111">
        <v>21099</v>
      </c>
      <c r="B735" s="18" t="s">
        <v>686</v>
      </c>
      <c r="C735" s="19">
        <f t="shared" ref="C735:E735" si="147">SUM(C736)</f>
        <v>121</v>
      </c>
      <c r="D735" s="19">
        <f t="shared" si="147"/>
        <v>0</v>
      </c>
      <c r="E735" s="19">
        <f t="shared" si="147"/>
        <v>0</v>
      </c>
      <c r="F735" s="19">
        <f t="shared" si="139"/>
        <v>121</v>
      </c>
      <c r="G735" s="112" t="str">
        <f t="shared" si="140"/>
        <v>是</v>
      </c>
      <c r="H735" s="106" t="str">
        <f t="shared" si="141"/>
        <v>款</v>
      </c>
      <c r="I735" s="105">
        <f>SUM(I736)</f>
        <v>0</v>
      </c>
      <c r="J735" s="121">
        <v>121</v>
      </c>
      <c r="O735" s="120"/>
    </row>
    <row r="736" s="103" customFormat="1" ht="21.95" customHeight="1" spans="1:15">
      <c r="A736" s="114">
        <v>2109999</v>
      </c>
      <c r="B736" s="23" t="s">
        <v>687</v>
      </c>
      <c r="C736" s="24">
        <v>121</v>
      </c>
      <c r="D736" s="24"/>
      <c r="E736" s="24">
        <v>0</v>
      </c>
      <c r="F736" s="24">
        <f t="shared" si="139"/>
        <v>121</v>
      </c>
      <c r="G736" s="112" t="str">
        <f t="shared" si="140"/>
        <v>是</v>
      </c>
      <c r="H736" s="103" t="str">
        <f t="shared" si="141"/>
        <v>项</v>
      </c>
      <c r="I736" s="106"/>
      <c r="J736" s="121">
        <v>121</v>
      </c>
      <c r="O736" s="120"/>
    </row>
    <row r="737" ht="21.95" customHeight="1" spans="1:15">
      <c r="A737" s="111">
        <v>211</v>
      </c>
      <c r="B737" s="18" t="s">
        <v>104</v>
      </c>
      <c r="C737" s="19">
        <f t="shared" ref="C737:E737" si="148">SUM(C738,C748,C752,C761,C768,C775,C781,C784,C787,C789,C791,C797,C799,C801,C816)</f>
        <v>6785</v>
      </c>
      <c r="D737" s="19">
        <f t="shared" si="148"/>
        <v>0</v>
      </c>
      <c r="E737" s="19">
        <f t="shared" si="148"/>
        <v>-606</v>
      </c>
      <c r="F737" s="19">
        <f t="shared" si="139"/>
        <v>6179</v>
      </c>
      <c r="G737" s="112" t="str">
        <f t="shared" si="140"/>
        <v>是</v>
      </c>
      <c r="H737" s="106" t="str">
        <f t="shared" si="141"/>
        <v>类</v>
      </c>
      <c r="I737" s="105">
        <f>SUM(I738,I748,I752,I761,I768,I775,I781,I784,I787,I789,I791,I797,I799,I801,I816)</f>
        <v>0</v>
      </c>
      <c r="J737" s="121">
        <v>6711</v>
      </c>
      <c r="O737" s="120"/>
    </row>
    <row r="738" ht="21.95" customHeight="1" spans="1:15">
      <c r="A738" s="114">
        <v>21101</v>
      </c>
      <c r="B738" s="18" t="s">
        <v>688</v>
      </c>
      <c r="C738" s="19">
        <f t="shared" ref="C738:E738" si="149">SUM(C739:C747)</f>
        <v>3197</v>
      </c>
      <c r="D738" s="19">
        <f t="shared" si="149"/>
        <v>0</v>
      </c>
      <c r="E738" s="19">
        <f t="shared" si="149"/>
        <v>95</v>
      </c>
      <c r="F738" s="19">
        <f t="shared" si="139"/>
        <v>3292</v>
      </c>
      <c r="G738" s="112" t="str">
        <f t="shared" si="140"/>
        <v>是</v>
      </c>
      <c r="H738" s="106" t="str">
        <f t="shared" si="141"/>
        <v>款</v>
      </c>
      <c r="I738" s="105">
        <f>SUM(I739:I747)</f>
        <v>0</v>
      </c>
      <c r="J738" s="121">
        <v>3123</v>
      </c>
      <c r="O738" s="120"/>
    </row>
    <row r="739" s="103" customFormat="1" ht="21.95" customHeight="1" spans="1:15">
      <c r="A739" s="114">
        <v>2110101</v>
      </c>
      <c r="B739" s="23" t="s">
        <v>163</v>
      </c>
      <c r="C739" s="24">
        <v>2598</v>
      </c>
      <c r="D739" s="24"/>
      <c r="E739" s="24">
        <v>95</v>
      </c>
      <c r="F739" s="24">
        <f t="shared" si="139"/>
        <v>2693</v>
      </c>
      <c r="G739" s="112" t="str">
        <f t="shared" si="140"/>
        <v>是</v>
      </c>
      <c r="H739" s="103" t="str">
        <f t="shared" si="141"/>
        <v>项</v>
      </c>
      <c r="I739" s="106"/>
      <c r="J739" s="121">
        <v>2598</v>
      </c>
      <c r="O739" s="120"/>
    </row>
    <row r="740" s="103" customFormat="1" ht="21.95" hidden="1" customHeight="1" spans="1:15">
      <c r="A740" s="114">
        <v>2110102</v>
      </c>
      <c r="B740" s="23" t="s">
        <v>164</v>
      </c>
      <c r="C740" s="24">
        <v>0</v>
      </c>
      <c r="D740" s="24"/>
      <c r="E740" s="24">
        <v>0</v>
      </c>
      <c r="F740" s="24">
        <f t="shared" si="139"/>
        <v>0</v>
      </c>
      <c r="G740" s="112" t="str">
        <f t="shared" si="140"/>
        <v>否</v>
      </c>
      <c r="H740" s="103" t="str">
        <f t="shared" si="141"/>
        <v>项</v>
      </c>
      <c r="I740" s="106"/>
      <c r="J740" s="121">
        <v>0</v>
      </c>
      <c r="O740" s="120"/>
    </row>
    <row r="741" s="103" customFormat="1" ht="21.95" hidden="1" customHeight="1" spans="1:15">
      <c r="A741" s="114">
        <v>2110103</v>
      </c>
      <c r="B741" s="23" t="s">
        <v>165</v>
      </c>
      <c r="C741" s="24">
        <v>0</v>
      </c>
      <c r="D741" s="24"/>
      <c r="E741" s="24">
        <v>0</v>
      </c>
      <c r="F741" s="24">
        <f t="shared" si="139"/>
        <v>0</v>
      </c>
      <c r="G741" s="112" t="str">
        <f t="shared" si="140"/>
        <v>否</v>
      </c>
      <c r="H741" s="103" t="str">
        <f t="shared" si="141"/>
        <v>项</v>
      </c>
      <c r="I741" s="113"/>
      <c r="J741" s="121">
        <v>0</v>
      </c>
      <c r="O741" s="120"/>
    </row>
    <row r="742" s="103" customFormat="1" ht="21.95" hidden="1" customHeight="1" spans="1:15">
      <c r="A742" s="114">
        <v>2110104</v>
      </c>
      <c r="B742" s="23" t="s">
        <v>689</v>
      </c>
      <c r="C742" s="24">
        <v>0</v>
      </c>
      <c r="D742" s="24"/>
      <c r="E742" s="24">
        <v>0</v>
      </c>
      <c r="F742" s="24">
        <f t="shared" si="139"/>
        <v>0</v>
      </c>
      <c r="G742" s="112" t="str">
        <f t="shared" si="140"/>
        <v>否</v>
      </c>
      <c r="H742" s="103" t="str">
        <f t="shared" si="141"/>
        <v>项</v>
      </c>
      <c r="I742" s="106"/>
      <c r="J742" s="121">
        <v>0</v>
      </c>
      <c r="O742" s="120"/>
    </row>
    <row r="743" s="103" customFormat="1" ht="21.95" hidden="1" customHeight="1" spans="1:15">
      <c r="A743" s="114">
        <v>2110105</v>
      </c>
      <c r="B743" s="23" t="s">
        <v>690</v>
      </c>
      <c r="C743" s="24">
        <v>0</v>
      </c>
      <c r="D743" s="24"/>
      <c r="E743" s="24">
        <v>0</v>
      </c>
      <c r="F743" s="24">
        <f t="shared" si="139"/>
        <v>0</v>
      </c>
      <c r="G743" s="112" t="str">
        <f t="shared" si="140"/>
        <v>否</v>
      </c>
      <c r="H743" s="103" t="str">
        <f t="shared" si="141"/>
        <v>项</v>
      </c>
      <c r="I743" s="106"/>
      <c r="J743" s="121">
        <v>0</v>
      </c>
      <c r="O743" s="120"/>
    </row>
    <row r="744" s="103" customFormat="1" ht="21.95" hidden="1" customHeight="1" spans="1:15">
      <c r="A744" s="114">
        <v>2110106</v>
      </c>
      <c r="B744" s="23" t="s">
        <v>691</v>
      </c>
      <c r="C744" s="24">
        <v>0</v>
      </c>
      <c r="D744" s="24"/>
      <c r="E744" s="24">
        <v>0</v>
      </c>
      <c r="F744" s="24">
        <f t="shared" si="139"/>
        <v>0</v>
      </c>
      <c r="G744" s="112" t="str">
        <f t="shared" si="140"/>
        <v>否</v>
      </c>
      <c r="H744" s="103" t="str">
        <f t="shared" si="141"/>
        <v>项</v>
      </c>
      <c r="I744" s="106"/>
      <c r="J744" s="121">
        <v>0</v>
      </c>
      <c r="O744" s="120"/>
    </row>
    <row r="745" s="103" customFormat="1" ht="21.95" hidden="1" customHeight="1" spans="1:15">
      <c r="A745" s="114">
        <v>2110107</v>
      </c>
      <c r="B745" s="23" t="s">
        <v>692</v>
      </c>
      <c r="C745" s="24">
        <v>0</v>
      </c>
      <c r="D745" s="24"/>
      <c r="E745" s="24">
        <v>0</v>
      </c>
      <c r="F745" s="24">
        <f t="shared" si="139"/>
        <v>0</v>
      </c>
      <c r="G745" s="112" t="str">
        <f t="shared" si="140"/>
        <v>否</v>
      </c>
      <c r="H745" s="103" t="str">
        <f t="shared" si="141"/>
        <v>项</v>
      </c>
      <c r="I745" s="113"/>
      <c r="J745" s="121">
        <v>0</v>
      </c>
      <c r="O745" s="120"/>
    </row>
    <row r="746" s="103" customFormat="1" ht="21.95" customHeight="1" spans="1:15">
      <c r="A746" s="114">
        <v>2110108</v>
      </c>
      <c r="B746" s="23" t="s">
        <v>693</v>
      </c>
      <c r="C746" s="24">
        <v>13</v>
      </c>
      <c r="D746" s="24"/>
      <c r="E746" s="24">
        <v>0</v>
      </c>
      <c r="F746" s="24">
        <f t="shared" si="139"/>
        <v>13</v>
      </c>
      <c r="G746" s="112" t="str">
        <f t="shared" si="140"/>
        <v>是</v>
      </c>
      <c r="H746" s="103" t="str">
        <f t="shared" si="141"/>
        <v>项</v>
      </c>
      <c r="I746" s="106"/>
      <c r="J746" s="121">
        <v>13</v>
      </c>
      <c r="O746" s="120"/>
    </row>
    <row r="747" s="103" customFormat="1" ht="21.95" customHeight="1" spans="1:15">
      <c r="A747" s="114">
        <v>2110199</v>
      </c>
      <c r="B747" s="23" t="s">
        <v>694</v>
      </c>
      <c r="C747" s="24">
        <v>586</v>
      </c>
      <c r="D747" s="24"/>
      <c r="E747" s="24">
        <v>0</v>
      </c>
      <c r="F747" s="24">
        <f t="shared" si="139"/>
        <v>586</v>
      </c>
      <c r="G747" s="112" t="str">
        <f t="shared" si="140"/>
        <v>是</v>
      </c>
      <c r="H747" s="103" t="str">
        <f t="shared" si="141"/>
        <v>项</v>
      </c>
      <c r="I747" s="106"/>
      <c r="J747" s="121">
        <v>512</v>
      </c>
      <c r="O747" s="120"/>
    </row>
    <row r="748" ht="21.95" hidden="1" customHeight="1" spans="1:15">
      <c r="A748" s="111">
        <v>21102</v>
      </c>
      <c r="B748" s="18" t="s">
        <v>695</v>
      </c>
      <c r="C748" s="19">
        <f t="shared" ref="C748:E748" si="150">SUM(C749:C751)</f>
        <v>0</v>
      </c>
      <c r="D748" s="19">
        <f t="shared" si="150"/>
        <v>0</v>
      </c>
      <c r="E748" s="19">
        <f t="shared" si="150"/>
        <v>0</v>
      </c>
      <c r="F748" s="19">
        <f t="shared" si="139"/>
        <v>0</v>
      </c>
      <c r="G748" s="112" t="str">
        <f t="shared" si="140"/>
        <v>否</v>
      </c>
      <c r="H748" s="106" t="str">
        <f t="shared" si="141"/>
        <v>款</v>
      </c>
      <c r="I748" s="105">
        <f>SUM(I749:I751)</f>
        <v>0</v>
      </c>
      <c r="J748" s="121">
        <v>0</v>
      </c>
      <c r="O748" s="120"/>
    </row>
    <row r="749" s="103" customFormat="1" ht="21.95" hidden="1" customHeight="1" spans="1:15">
      <c r="A749" s="114">
        <v>2110203</v>
      </c>
      <c r="B749" s="23" t="s">
        <v>696</v>
      </c>
      <c r="C749" s="24">
        <v>0</v>
      </c>
      <c r="D749" s="24"/>
      <c r="E749" s="24">
        <v>0</v>
      </c>
      <c r="F749" s="24">
        <f t="shared" si="139"/>
        <v>0</v>
      </c>
      <c r="G749" s="112" t="str">
        <f t="shared" si="140"/>
        <v>否</v>
      </c>
      <c r="H749" s="103" t="str">
        <f t="shared" si="141"/>
        <v>项</v>
      </c>
      <c r="I749" s="106"/>
      <c r="J749" s="121">
        <v>0</v>
      </c>
      <c r="O749" s="120"/>
    </row>
    <row r="750" s="103" customFormat="1" ht="21.95" hidden="1" customHeight="1" spans="1:15">
      <c r="A750" s="114">
        <v>2110204</v>
      </c>
      <c r="B750" s="23" t="s">
        <v>697</v>
      </c>
      <c r="C750" s="24">
        <v>0</v>
      </c>
      <c r="D750" s="24"/>
      <c r="E750" s="24">
        <v>0</v>
      </c>
      <c r="F750" s="24">
        <f t="shared" si="139"/>
        <v>0</v>
      </c>
      <c r="G750" s="112" t="str">
        <f t="shared" si="140"/>
        <v>否</v>
      </c>
      <c r="H750" s="103" t="str">
        <f t="shared" si="141"/>
        <v>项</v>
      </c>
      <c r="I750" s="106"/>
      <c r="J750" s="121">
        <v>0</v>
      </c>
      <c r="O750" s="120"/>
    </row>
    <row r="751" s="103" customFormat="1" ht="21.95" hidden="1" customHeight="1" spans="1:15">
      <c r="A751" s="114">
        <v>2110299</v>
      </c>
      <c r="B751" s="23" t="s">
        <v>698</v>
      </c>
      <c r="C751" s="24">
        <v>0</v>
      </c>
      <c r="D751" s="24"/>
      <c r="E751" s="24">
        <v>0</v>
      </c>
      <c r="F751" s="24">
        <f t="shared" si="139"/>
        <v>0</v>
      </c>
      <c r="G751" s="112" t="str">
        <f t="shared" si="140"/>
        <v>否</v>
      </c>
      <c r="H751" s="103" t="str">
        <f t="shared" si="141"/>
        <v>项</v>
      </c>
      <c r="I751" s="106"/>
      <c r="J751" s="121">
        <v>0</v>
      </c>
      <c r="O751" s="120"/>
    </row>
    <row r="752" ht="21.95" customHeight="1" spans="1:15">
      <c r="A752" s="111">
        <v>21103</v>
      </c>
      <c r="B752" s="18" t="s">
        <v>699</v>
      </c>
      <c r="C752" s="19">
        <f t="shared" ref="C752:E752" si="151">SUM(C753:C760)</f>
        <v>1352</v>
      </c>
      <c r="D752" s="19">
        <f t="shared" si="151"/>
        <v>0</v>
      </c>
      <c r="E752" s="19">
        <f t="shared" si="151"/>
        <v>-400</v>
      </c>
      <c r="F752" s="19">
        <f t="shared" si="139"/>
        <v>952</v>
      </c>
      <c r="G752" s="112" t="str">
        <f t="shared" si="140"/>
        <v>是</v>
      </c>
      <c r="H752" s="106" t="str">
        <f t="shared" si="141"/>
        <v>款</v>
      </c>
      <c r="I752" s="105">
        <f>SUM(I753:I760)</f>
        <v>0</v>
      </c>
      <c r="J752" s="121">
        <v>1352</v>
      </c>
      <c r="O752" s="120"/>
    </row>
    <row r="753" s="103" customFormat="1" ht="21.95" hidden="1" customHeight="1" spans="1:15">
      <c r="A753" s="114">
        <v>2110301</v>
      </c>
      <c r="B753" s="23" t="s">
        <v>700</v>
      </c>
      <c r="C753" s="24">
        <v>0</v>
      </c>
      <c r="D753" s="24"/>
      <c r="E753" s="24">
        <v>0</v>
      </c>
      <c r="F753" s="24">
        <f t="shared" si="139"/>
        <v>0</v>
      </c>
      <c r="G753" s="112" t="str">
        <f t="shared" si="140"/>
        <v>否</v>
      </c>
      <c r="H753" s="103" t="str">
        <f t="shared" si="141"/>
        <v>项</v>
      </c>
      <c r="I753" s="106"/>
      <c r="J753" s="121">
        <v>0</v>
      </c>
      <c r="O753" s="120"/>
    </row>
    <row r="754" s="103" customFormat="1" ht="21.95" customHeight="1" spans="1:15">
      <c r="A754" s="114">
        <v>2110302</v>
      </c>
      <c r="B754" s="23" t="s">
        <v>701</v>
      </c>
      <c r="C754" s="24">
        <v>1046</v>
      </c>
      <c r="D754" s="24"/>
      <c r="E754" s="24">
        <v>-400</v>
      </c>
      <c r="F754" s="24">
        <f t="shared" si="139"/>
        <v>646</v>
      </c>
      <c r="G754" s="112" t="str">
        <f t="shared" si="140"/>
        <v>是</v>
      </c>
      <c r="H754" s="103" t="str">
        <f t="shared" si="141"/>
        <v>项</v>
      </c>
      <c r="I754" s="113"/>
      <c r="J754" s="121">
        <v>1046</v>
      </c>
      <c r="O754" s="120"/>
    </row>
    <row r="755" s="103" customFormat="1" ht="21.95" hidden="1" customHeight="1" spans="1:15">
      <c r="A755" s="114">
        <v>2110303</v>
      </c>
      <c r="B755" s="23" t="s">
        <v>702</v>
      </c>
      <c r="C755" s="24">
        <v>0</v>
      </c>
      <c r="D755" s="24"/>
      <c r="E755" s="24">
        <v>0</v>
      </c>
      <c r="F755" s="24">
        <f t="shared" si="139"/>
        <v>0</v>
      </c>
      <c r="G755" s="112" t="str">
        <f t="shared" si="140"/>
        <v>否</v>
      </c>
      <c r="H755" s="103" t="str">
        <f t="shared" si="141"/>
        <v>项</v>
      </c>
      <c r="I755" s="106"/>
      <c r="J755" s="121">
        <v>0</v>
      </c>
      <c r="O755" s="120"/>
    </row>
    <row r="756" s="103" customFormat="1" ht="21.95" hidden="1" customHeight="1" spans="1:15">
      <c r="A756" s="114">
        <v>2110304</v>
      </c>
      <c r="B756" s="23" t="s">
        <v>703</v>
      </c>
      <c r="C756" s="24">
        <v>0</v>
      </c>
      <c r="D756" s="24"/>
      <c r="E756" s="24">
        <v>0</v>
      </c>
      <c r="F756" s="24">
        <f t="shared" si="139"/>
        <v>0</v>
      </c>
      <c r="G756" s="112" t="str">
        <f t="shared" si="140"/>
        <v>否</v>
      </c>
      <c r="H756" s="103" t="str">
        <f t="shared" si="141"/>
        <v>项</v>
      </c>
      <c r="I756" s="106"/>
      <c r="J756" s="121">
        <v>0</v>
      </c>
      <c r="O756" s="120"/>
    </row>
    <row r="757" s="103" customFormat="1" ht="21.95" customHeight="1" spans="1:15">
      <c r="A757" s="114">
        <v>2110305</v>
      </c>
      <c r="B757" s="23" t="s">
        <v>704</v>
      </c>
      <c r="C757" s="24">
        <v>15</v>
      </c>
      <c r="D757" s="24"/>
      <c r="E757" s="24">
        <v>0</v>
      </c>
      <c r="F757" s="24">
        <f t="shared" si="139"/>
        <v>15</v>
      </c>
      <c r="G757" s="112" t="str">
        <f t="shared" si="140"/>
        <v>是</v>
      </c>
      <c r="H757" s="103" t="str">
        <f t="shared" si="141"/>
        <v>项</v>
      </c>
      <c r="I757" s="106"/>
      <c r="J757" s="121">
        <v>15</v>
      </c>
      <c r="O757" s="120"/>
    </row>
    <row r="758" s="103" customFormat="1" ht="21.95" hidden="1" customHeight="1" spans="1:15">
      <c r="A758" s="114">
        <v>2110306</v>
      </c>
      <c r="B758" s="23" t="s">
        <v>705</v>
      </c>
      <c r="C758" s="24">
        <v>0</v>
      </c>
      <c r="D758" s="24"/>
      <c r="E758" s="24">
        <v>0</v>
      </c>
      <c r="F758" s="24">
        <f t="shared" si="139"/>
        <v>0</v>
      </c>
      <c r="G758" s="112" t="str">
        <f t="shared" si="140"/>
        <v>否</v>
      </c>
      <c r="H758" s="103" t="str">
        <f t="shared" si="141"/>
        <v>项</v>
      </c>
      <c r="I758" s="106"/>
      <c r="J758" s="121">
        <v>0</v>
      </c>
      <c r="O758" s="120"/>
    </row>
    <row r="759" s="103" customFormat="1" ht="21.95" hidden="1" customHeight="1" spans="1:15">
      <c r="A759" s="114">
        <v>2110307</v>
      </c>
      <c r="B759" s="23" t="s">
        <v>706</v>
      </c>
      <c r="C759" s="24">
        <v>0</v>
      </c>
      <c r="D759" s="24"/>
      <c r="E759" s="24">
        <v>0</v>
      </c>
      <c r="F759" s="24">
        <f t="shared" si="139"/>
        <v>0</v>
      </c>
      <c r="G759" s="112" t="str">
        <f t="shared" si="140"/>
        <v>否</v>
      </c>
      <c r="H759" s="103" t="str">
        <f t="shared" si="141"/>
        <v>项</v>
      </c>
      <c r="I759" s="106"/>
      <c r="J759" s="121">
        <v>0</v>
      </c>
      <c r="O759" s="120"/>
    </row>
    <row r="760" s="103" customFormat="1" ht="21.95" customHeight="1" spans="1:15">
      <c r="A760" s="114">
        <v>2110399</v>
      </c>
      <c r="B760" s="23" t="s">
        <v>707</v>
      </c>
      <c r="C760" s="24">
        <v>291</v>
      </c>
      <c r="D760" s="24"/>
      <c r="E760" s="24">
        <v>0</v>
      </c>
      <c r="F760" s="24">
        <f t="shared" si="139"/>
        <v>291</v>
      </c>
      <c r="G760" s="112" t="str">
        <f t="shared" si="140"/>
        <v>是</v>
      </c>
      <c r="H760" s="103" t="str">
        <f t="shared" si="141"/>
        <v>项</v>
      </c>
      <c r="I760" s="106"/>
      <c r="J760" s="121">
        <v>291</v>
      </c>
      <c r="O760" s="120"/>
    </row>
    <row r="761" ht="21.95" customHeight="1" spans="1:15">
      <c r="A761" s="111">
        <v>21104</v>
      </c>
      <c r="B761" s="18" t="s">
        <v>708</v>
      </c>
      <c r="C761" s="19">
        <f t="shared" ref="C761:E761" si="152">SUM(C762:C767)</f>
        <v>138</v>
      </c>
      <c r="D761" s="19">
        <f t="shared" si="152"/>
        <v>0</v>
      </c>
      <c r="E761" s="19">
        <f t="shared" si="152"/>
        <v>0</v>
      </c>
      <c r="F761" s="19">
        <f t="shared" si="139"/>
        <v>138</v>
      </c>
      <c r="G761" s="112" t="str">
        <f t="shared" si="140"/>
        <v>是</v>
      </c>
      <c r="H761" s="106" t="str">
        <f t="shared" si="141"/>
        <v>款</v>
      </c>
      <c r="I761" s="113">
        <f>SUM(I762:I767)</f>
        <v>0</v>
      </c>
      <c r="J761" s="121">
        <v>138</v>
      </c>
      <c r="O761" s="120"/>
    </row>
    <row r="762" s="103" customFormat="1" ht="21.95" hidden="1" customHeight="1" spans="1:15">
      <c r="A762" s="114">
        <v>2110401</v>
      </c>
      <c r="B762" s="23" t="s">
        <v>709</v>
      </c>
      <c r="C762" s="24">
        <v>0</v>
      </c>
      <c r="D762" s="24"/>
      <c r="E762" s="24">
        <v>0</v>
      </c>
      <c r="F762" s="24">
        <f t="shared" si="139"/>
        <v>0</v>
      </c>
      <c r="G762" s="112" t="str">
        <f t="shared" si="140"/>
        <v>否</v>
      </c>
      <c r="H762" s="103" t="str">
        <f t="shared" si="141"/>
        <v>项</v>
      </c>
      <c r="I762" s="106"/>
      <c r="J762" s="121">
        <v>0</v>
      </c>
      <c r="O762" s="120"/>
    </row>
    <row r="763" s="103" customFormat="1" ht="21.95" hidden="1" customHeight="1" spans="1:15">
      <c r="A763" s="114">
        <v>2110402</v>
      </c>
      <c r="B763" s="23" t="s">
        <v>710</v>
      </c>
      <c r="C763" s="24">
        <v>0</v>
      </c>
      <c r="D763" s="24"/>
      <c r="E763" s="24">
        <v>0</v>
      </c>
      <c r="F763" s="24">
        <f t="shared" si="139"/>
        <v>0</v>
      </c>
      <c r="G763" s="112" t="str">
        <f t="shared" si="140"/>
        <v>否</v>
      </c>
      <c r="H763" s="103" t="str">
        <f t="shared" si="141"/>
        <v>项</v>
      </c>
      <c r="I763" s="106"/>
      <c r="J763" s="121">
        <v>0</v>
      </c>
      <c r="O763" s="120"/>
    </row>
    <row r="764" s="103" customFormat="1" ht="21.95" hidden="1" customHeight="1" spans="1:15">
      <c r="A764" s="114">
        <v>2110404</v>
      </c>
      <c r="B764" s="23" t="s">
        <v>711</v>
      </c>
      <c r="C764" s="24">
        <v>0</v>
      </c>
      <c r="D764" s="24"/>
      <c r="E764" s="24">
        <v>0</v>
      </c>
      <c r="F764" s="24">
        <f t="shared" si="139"/>
        <v>0</v>
      </c>
      <c r="G764" s="112" t="str">
        <f t="shared" si="140"/>
        <v>否</v>
      </c>
      <c r="H764" s="103" t="str">
        <f t="shared" si="141"/>
        <v>项</v>
      </c>
      <c r="I764" s="106"/>
      <c r="J764" s="121">
        <v>0</v>
      </c>
      <c r="O764" s="120"/>
    </row>
    <row r="765" s="103" customFormat="1" ht="21.95" hidden="1" customHeight="1" spans="1:15">
      <c r="A765" s="114">
        <v>2110405</v>
      </c>
      <c r="B765" s="23" t="s">
        <v>712</v>
      </c>
      <c r="C765" s="24">
        <v>0</v>
      </c>
      <c r="D765" s="24"/>
      <c r="E765" s="24">
        <v>0</v>
      </c>
      <c r="F765" s="24">
        <f t="shared" si="139"/>
        <v>0</v>
      </c>
      <c r="G765" s="112" t="str">
        <f t="shared" si="140"/>
        <v>否</v>
      </c>
      <c r="H765" s="103" t="str">
        <f t="shared" si="141"/>
        <v>项</v>
      </c>
      <c r="I765" s="106"/>
      <c r="J765" s="121">
        <v>0</v>
      </c>
      <c r="O765" s="120"/>
    </row>
    <row r="766" s="103" customFormat="1" ht="21.95" customHeight="1" spans="1:15">
      <c r="A766" s="114">
        <v>2110406</v>
      </c>
      <c r="B766" s="23" t="s">
        <v>713</v>
      </c>
      <c r="C766" s="24">
        <v>138</v>
      </c>
      <c r="D766" s="24"/>
      <c r="E766" s="24">
        <v>0</v>
      </c>
      <c r="F766" s="24">
        <f t="shared" si="139"/>
        <v>138</v>
      </c>
      <c r="G766" s="112" t="str">
        <f t="shared" si="140"/>
        <v>是</v>
      </c>
      <c r="H766" s="103" t="str">
        <f t="shared" si="141"/>
        <v>项</v>
      </c>
      <c r="I766" s="106"/>
      <c r="J766" s="121">
        <v>138</v>
      </c>
      <c r="O766" s="120"/>
    </row>
    <row r="767" s="103" customFormat="1" ht="21.95" hidden="1" customHeight="1" spans="1:15">
      <c r="A767" s="114">
        <v>2110499</v>
      </c>
      <c r="B767" s="23" t="s">
        <v>714</v>
      </c>
      <c r="C767" s="24">
        <v>0</v>
      </c>
      <c r="D767" s="24"/>
      <c r="E767" s="24">
        <v>0</v>
      </c>
      <c r="F767" s="24">
        <f t="shared" si="139"/>
        <v>0</v>
      </c>
      <c r="G767" s="112" t="str">
        <f t="shared" si="140"/>
        <v>否</v>
      </c>
      <c r="H767" s="103" t="str">
        <f t="shared" si="141"/>
        <v>项</v>
      </c>
      <c r="I767" s="106"/>
      <c r="J767" s="121">
        <v>0</v>
      </c>
      <c r="O767" s="120"/>
    </row>
    <row r="768" ht="21.95" hidden="1" customHeight="1" spans="1:15">
      <c r="A768" s="111">
        <v>21105</v>
      </c>
      <c r="B768" s="18" t="s">
        <v>715</v>
      </c>
      <c r="C768" s="19">
        <f t="shared" ref="C768:E768" si="153">SUM(C769:C774)</f>
        <v>0</v>
      </c>
      <c r="D768" s="19">
        <f t="shared" si="153"/>
        <v>0</v>
      </c>
      <c r="E768" s="19">
        <f t="shared" si="153"/>
        <v>0</v>
      </c>
      <c r="F768" s="19">
        <f t="shared" si="139"/>
        <v>0</v>
      </c>
      <c r="G768" s="112" t="str">
        <f t="shared" si="140"/>
        <v>否</v>
      </c>
      <c r="H768" s="106" t="str">
        <f t="shared" si="141"/>
        <v>款</v>
      </c>
      <c r="I768" s="113">
        <f>SUM(I769:I774)</f>
        <v>0</v>
      </c>
      <c r="J768" s="121">
        <v>0</v>
      </c>
      <c r="O768" s="120"/>
    </row>
    <row r="769" s="103" customFormat="1" ht="21.95" hidden="1" customHeight="1" spans="1:15">
      <c r="A769" s="114">
        <v>2110501</v>
      </c>
      <c r="B769" s="23" t="s">
        <v>716</v>
      </c>
      <c r="C769" s="24">
        <v>0</v>
      </c>
      <c r="D769" s="24"/>
      <c r="E769" s="24">
        <v>0</v>
      </c>
      <c r="F769" s="24">
        <f t="shared" si="139"/>
        <v>0</v>
      </c>
      <c r="G769" s="112" t="str">
        <f t="shared" si="140"/>
        <v>否</v>
      </c>
      <c r="H769" s="103" t="str">
        <f t="shared" si="141"/>
        <v>项</v>
      </c>
      <c r="I769" s="106"/>
      <c r="J769" s="121">
        <v>0</v>
      </c>
      <c r="O769" s="120"/>
    </row>
    <row r="770" s="103" customFormat="1" ht="21.95" hidden="1" customHeight="1" spans="1:15">
      <c r="A770" s="114">
        <v>2110502</v>
      </c>
      <c r="B770" s="23" t="s">
        <v>717</v>
      </c>
      <c r="C770" s="24">
        <v>0</v>
      </c>
      <c r="D770" s="24"/>
      <c r="E770" s="24">
        <v>0</v>
      </c>
      <c r="F770" s="24">
        <f t="shared" si="139"/>
        <v>0</v>
      </c>
      <c r="G770" s="112" t="str">
        <f t="shared" si="140"/>
        <v>否</v>
      </c>
      <c r="H770" s="103" t="str">
        <f t="shared" si="141"/>
        <v>项</v>
      </c>
      <c r="I770" s="106"/>
      <c r="J770" s="121">
        <v>0</v>
      </c>
      <c r="O770" s="120"/>
    </row>
    <row r="771" s="103" customFormat="1" ht="21.95" hidden="1" customHeight="1" spans="1:15">
      <c r="A771" s="114">
        <v>2110503</v>
      </c>
      <c r="B771" s="23" t="s">
        <v>718</v>
      </c>
      <c r="C771" s="24">
        <v>0</v>
      </c>
      <c r="D771" s="24"/>
      <c r="E771" s="24">
        <v>0</v>
      </c>
      <c r="F771" s="24">
        <f t="shared" si="139"/>
        <v>0</v>
      </c>
      <c r="G771" s="112" t="str">
        <f t="shared" si="140"/>
        <v>否</v>
      </c>
      <c r="H771" s="103" t="str">
        <f t="shared" si="141"/>
        <v>项</v>
      </c>
      <c r="I771" s="106"/>
      <c r="J771" s="121">
        <v>0</v>
      </c>
      <c r="O771" s="120"/>
    </row>
    <row r="772" s="103" customFormat="1" ht="21.95" hidden="1" customHeight="1" spans="1:15">
      <c r="A772" s="114">
        <v>2110506</v>
      </c>
      <c r="B772" s="23" t="s">
        <v>719</v>
      </c>
      <c r="C772" s="24">
        <v>0</v>
      </c>
      <c r="D772" s="24"/>
      <c r="E772" s="24">
        <v>0</v>
      </c>
      <c r="F772" s="24">
        <f t="shared" ref="F772:F835" si="154">C772+D772+E772</f>
        <v>0</v>
      </c>
      <c r="G772" s="112" t="str">
        <f t="shared" ref="G772:G835" si="155">IF(LEN(A772)=3,"是",IF(B772&lt;&gt;"",IF(SUM(C772:C772)&lt;&gt;0,"是","否"),"是"))</f>
        <v>否</v>
      </c>
      <c r="H772" s="103" t="str">
        <f t="shared" si="141"/>
        <v>项</v>
      </c>
      <c r="I772" s="106"/>
      <c r="J772" s="121">
        <v>0</v>
      </c>
      <c r="O772" s="120"/>
    </row>
    <row r="773" s="103" customFormat="1" ht="21.95" hidden="1" customHeight="1" spans="1:15">
      <c r="A773" s="114">
        <v>2110507</v>
      </c>
      <c r="B773" s="23" t="s">
        <v>720</v>
      </c>
      <c r="C773" s="24">
        <v>0</v>
      </c>
      <c r="D773" s="24"/>
      <c r="E773" s="24">
        <v>0</v>
      </c>
      <c r="F773" s="24">
        <f t="shared" si="154"/>
        <v>0</v>
      </c>
      <c r="G773" s="112" t="str">
        <f t="shared" si="155"/>
        <v>否</v>
      </c>
      <c r="H773" s="103" t="str">
        <f t="shared" ref="H773:H836" si="156">IF(LEN(A773)=3,"类",IF(LEN(A773)=5,"款","项"))</f>
        <v>项</v>
      </c>
      <c r="I773" s="106"/>
      <c r="J773" s="121">
        <v>0</v>
      </c>
      <c r="O773" s="120"/>
    </row>
    <row r="774" s="103" customFormat="1" ht="21.95" hidden="1" customHeight="1" spans="1:15">
      <c r="A774" s="114">
        <v>2110599</v>
      </c>
      <c r="B774" s="23" t="s">
        <v>721</v>
      </c>
      <c r="C774" s="24">
        <v>0</v>
      </c>
      <c r="D774" s="24"/>
      <c r="E774" s="24">
        <v>0</v>
      </c>
      <c r="F774" s="24">
        <f t="shared" si="154"/>
        <v>0</v>
      </c>
      <c r="G774" s="112" t="str">
        <f t="shared" si="155"/>
        <v>否</v>
      </c>
      <c r="H774" s="103" t="str">
        <f t="shared" si="156"/>
        <v>项</v>
      </c>
      <c r="I774" s="113"/>
      <c r="J774" s="121">
        <v>0</v>
      </c>
      <c r="O774" s="120"/>
    </row>
    <row r="775" ht="21.95" hidden="1" customHeight="1" spans="1:15">
      <c r="A775" s="111">
        <v>21106</v>
      </c>
      <c r="B775" s="18" t="s">
        <v>722</v>
      </c>
      <c r="C775" s="19">
        <f t="shared" ref="C775:E775" si="157">SUM(C776:C780)</f>
        <v>0</v>
      </c>
      <c r="D775" s="19">
        <f t="shared" si="157"/>
        <v>0</v>
      </c>
      <c r="E775" s="19">
        <f t="shared" si="157"/>
        <v>0</v>
      </c>
      <c r="F775" s="19">
        <f t="shared" si="154"/>
        <v>0</v>
      </c>
      <c r="G775" s="112" t="str">
        <f t="shared" si="155"/>
        <v>否</v>
      </c>
      <c r="H775" s="106" t="str">
        <f t="shared" si="156"/>
        <v>款</v>
      </c>
      <c r="I775" s="105">
        <f>SUM(I776:I780)</f>
        <v>0</v>
      </c>
      <c r="J775" s="121">
        <v>0</v>
      </c>
      <c r="O775" s="120"/>
    </row>
    <row r="776" s="103" customFormat="1" ht="21.95" hidden="1" customHeight="1" spans="1:15">
      <c r="A776" s="114">
        <v>2110602</v>
      </c>
      <c r="B776" s="23" t="s">
        <v>723</v>
      </c>
      <c r="C776" s="24">
        <v>0</v>
      </c>
      <c r="D776" s="24"/>
      <c r="E776" s="24">
        <v>0</v>
      </c>
      <c r="F776" s="24">
        <f t="shared" si="154"/>
        <v>0</v>
      </c>
      <c r="G776" s="112" t="str">
        <f t="shared" si="155"/>
        <v>否</v>
      </c>
      <c r="H776" s="103" t="str">
        <f t="shared" si="156"/>
        <v>项</v>
      </c>
      <c r="I776" s="106"/>
      <c r="J776" s="121">
        <v>0</v>
      </c>
      <c r="O776" s="120"/>
    </row>
    <row r="777" s="103" customFormat="1" ht="21.95" hidden="1" customHeight="1" spans="1:15">
      <c r="A777" s="114">
        <v>2110603</v>
      </c>
      <c r="B777" s="23" t="s">
        <v>724</v>
      </c>
      <c r="C777" s="24">
        <v>0</v>
      </c>
      <c r="D777" s="24"/>
      <c r="E777" s="24">
        <v>0</v>
      </c>
      <c r="F777" s="24">
        <f t="shared" si="154"/>
        <v>0</v>
      </c>
      <c r="G777" s="112" t="str">
        <f t="shared" si="155"/>
        <v>否</v>
      </c>
      <c r="H777" s="103" t="str">
        <f t="shared" si="156"/>
        <v>项</v>
      </c>
      <c r="I777" s="113"/>
      <c r="J777" s="121">
        <v>0</v>
      </c>
      <c r="O777" s="120"/>
    </row>
    <row r="778" s="103" customFormat="1" ht="21.95" hidden="1" customHeight="1" spans="1:15">
      <c r="A778" s="114">
        <v>2110604</v>
      </c>
      <c r="B778" s="23" t="s">
        <v>725</v>
      </c>
      <c r="C778" s="24">
        <v>0</v>
      </c>
      <c r="D778" s="24"/>
      <c r="E778" s="24">
        <v>0</v>
      </c>
      <c r="F778" s="24">
        <f t="shared" si="154"/>
        <v>0</v>
      </c>
      <c r="G778" s="112" t="str">
        <f t="shared" si="155"/>
        <v>否</v>
      </c>
      <c r="H778" s="103" t="str">
        <f t="shared" si="156"/>
        <v>项</v>
      </c>
      <c r="I778" s="106"/>
      <c r="J778" s="121">
        <v>0</v>
      </c>
      <c r="O778" s="120"/>
    </row>
    <row r="779" s="103" customFormat="1" ht="21.95" hidden="1" customHeight="1" spans="1:15">
      <c r="A779" s="114">
        <v>2110605</v>
      </c>
      <c r="B779" s="23" t="s">
        <v>726</v>
      </c>
      <c r="C779" s="24">
        <v>0</v>
      </c>
      <c r="D779" s="24"/>
      <c r="E779" s="24">
        <v>0</v>
      </c>
      <c r="F779" s="24">
        <f t="shared" si="154"/>
        <v>0</v>
      </c>
      <c r="G779" s="112" t="str">
        <f t="shared" si="155"/>
        <v>否</v>
      </c>
      <c r="H779" s="103" t="str">
        <f t="shared" si="156"/>
        <v>项</v>
      </c>
      <c r="I779" s="106"/>
      <c r="J779" s="121">
        <v>0</v>
      </c>
      <c r="O779" s="120"/>
    </row>
    <row r="780" s="103" customFormat="1" ht="21.95" hidden="1" customHeight="1" spans="1:15">
      <c r="A780" s="114">
        <v>2110699</v>
      </c>
      <c r="B780" s="23" t="s">
        <v>727</v>
      </c>
      <c r="C780" s="24">
        <v>0</v>
      </c>
      <c r="D780" s="24"/>
      <c r="E780" s="24">
        <v>0</v>
      </c>
      <c r="F780" s="24">
        <f t="shared" si="154"/>
        <v>0</v>
      </c>
      <c r="G780" s="112" t="str">
        <f t="shared" si="155"/>
        <v>否</v>
      </c>
      <c r="H780" s="103" t="str">
        <f t="shared" si="156"/>
        <v>项</v>
      </c>
      <c r="I780" s="113"/>
      <c r="J780" s="121">
        <v>0</v>
      </c>
      <c r="O780" s="120"/>
    </row>
    <row r="781" ht="21.95" hidden="1" customHeight="1" spans="1:15">
      <c r="A781" s="111">
        <v>21107</v>
      </c>
      <c r="B781" s="18" t="s">
        <v>728</v>
      </c>
      <c r="C781" s="19">
        <f t="shared" ref="C781:E781" si="158">SUM(C782:C783)</f>
        <v>0</v>
      </c>
      <c r="D781" s="19">
        <f t="shared" si="158"/>
        <v>0</v>
      </c>
      <c r="E781" s="19">
        <f t="shared" si="158"/>
        <v>0</v>
      </c>
      <c r="F781" s="19">
        <f t="shared" si="154"/>
        <v>0</v>
      </c>
      <c r="G781" s="112" t="str">
        <f t="shared" si="155"/>
        <v>否</v>
      </c>
      <c r="H781" s="106" t="str">
        <f t="shared" si="156"/>
        <v>款</v>
      </c>
      <c r="I781" s="105">
        <f>SUM(I782:I783)</f>
        <v>0</v>
      </c>
      <c r="J781" s="121">
        <v>0</v>
      </c>
      <c r="O781" s="120"/>
    </row>
    <row r="782" s="103" customFormat="1" ht="21.95" hidden="1" customHeight="1" spans="1:15">
      <c r="A782" s="114">
        <v>2110704</v>
      </c>
      <c r="B782" s="23" t="s">
        <v>729</v>
      </c>
      <c r="C782" s="24">
        <v>0</v>
      </c>
      <c r="D782" s="24"/>
      <c r="E782" s="24">
        <v>0</v>
      </c>
      <c r="F782" s="24">
        <f t="shared" si="154"/>
        <v>0</v>
      </c>
      <c r="G782" s="112" t="str">
        <f t="shared" si="155"/>
        <v>否</v>
      </c>
      <c r="H782" s="103" t="str">
        <f t="shared" si="156"/>
        <v>项</v>
      </c>
      <c r="I782" s="113"/>
      <c r="J782" s="121">
        <v>0</v>
      </c>
      <c r="O782" s="120"/>
    </row>
    <row r="783" s="103" customFormat="1" ht="21.95" hidden="1" customHeight="1" spans="1:15">
      <c r="A783" s="114">
        <v>2110799</v>
      </c>
      <c r="B783" s="23" t="s">
        <v>730</v>
      </c>
      <c r="C783" s="24">
        <v>0</v>
      </c>
      <c r="D783" s="24"/>
      <c r="E783" s="24">
        <v>0</v>
      </c>
      <c r="F783" s="24">
        <f t="shared" si="154"/>
        <v>0</v>
      </c>
      <c r="G783" s="112" t="str">
        <f t="shared" si="155"/>
        <v>否</v>
      </c>
      <c r="H783" s="103" t="str">
        <f t="shared" si="156"/>
        <v>项</v>
      </c>
      <c r="I783" s="106"/>
      <c r="J783" s="121">
        <v>0</v>
      </c>
      <c r="O783" s="120"/>
    </row>
    <row r="784" ht="21.95" hidden="1" customHeight="1" spans="1:15">
      <c r="A784" s="111">
        <v>21108</v>
      </c>
      <c r="B784" s="18" t="s">
        <v>731</v>
      </c>
      <c r="C784" s="19">
        <f t="shared" ref="C784:E784" si="159">SUM(C785:C786)</f>
        <v>0</v>
      </c>
      <c r="D784" s="19">
        <f t="shared" si="159"/>
        <v>0</v>
      </c>
      <c r="E784" s="19">
        <f t="shared" si="159"/>
        <v>0</v>
      </c>
      <c r="F784" s="19">
        <f t="shared" si="154"/>
        <v>0</v>
      </c>
      <c r="G784" s="112" t="str">
        <f t="shared" si="155"/>
        <v>否</v>
      </c>
      <c r="H784" s="106" t="str">
        <f t="shared" si="156"/>
        <v>款</v>
      </c>
      <c r="I784" s="113">
        <f>SUM(I785:I786)</f>
        <v>0</v>
      </c>
      <c r="J784" s="121">
        <v>0</v>
      </c>
      <c r="O784" s="120"/>
    </row>
    <row r="785" s="103" customFormat="1" ht="21.95" hidden="1" customHeight="1" spans="1:15">
      <c r="A785" s="114">
        <v>2110804</v>
      </c>
      <c r="B785" s="23" t="s">
        <v>732</v>
      </c>
      <c r="C785" s="24">
        <v>0</v>
      </c>
      <c r="D785" s="24"/>
      <c r="E785" s="24">
        <v>0</v>
      </c>
      <c r="F785" s="24">
        <f t="shared" si="154"/>
        <v>0</v>
      </c>
      <c r="G785" s="112" t="str">
        <f t="shared" si="155"/>
        <v>否</v>
      </c>
      <c r="H785" s="103" t="str">
        <f t="shared" si="156"/>
        <v>项</v>
      </c>
      <c r="I785" s="106"/>
      <c r="J785" s="121">
        <v>0</v>
      </c>
      <c r="O785" s="120"/>
    </row>
    <row r="786" s="103" customFormat="1" ht="21.95" hidden="1" customHeight="1" spans="1:15">
      <c r="A786" s="114">
        <v>2110899</v>
      </c>
      <c r="B786" s="23" t="s">
        <v>733</v>
      </c>
      <c r="C786" s="24">
        <v>0</v>
      </c>
      <c r="D786" s="24"/>
      <c r="E786" s="24">
        <v>0</v>
      </c>
      <c r="F786" s="24">
        <f t="shared" si="154"/>
        <v>0</v>
      </c>
      <c r="G786" s="112" t="str">
        <f t="shared" si="155"/>
        <v>否</v>
      </c>
      <c r="H786" s="103" t="str">
        <f t="shared" si="156"/>
        <v>项</v>
      </c>
      <c r="I786" s="106"/>
      <c r="J786" s="121">
        <v>0</v>
      </c>
      <c r="O786" s="120"/>
    </row>
    <row r="787" ht="21.95" hidden="1" customHeight="1" spans="1:15">
      <c r="A787" s="111">
        <v>21109</v>
      </c>
      <c r="B787" s="18" t="s">
        <v>734</v>
      </c>
      <c r="C787" s="19">
        <f t="shared" ref="C787:E787" si="160">SUM(C788)</f>
        <v>0</v>
      </c>
      <c r="D787" s="19">
        <f t="shared" si="160"/>
        <v>0</v>
      </c>
      <c r="E787" s="19">
        <f t="shared" si="160"/>
        <v>0</v>
      </c>
      <c r="F787" s="19">
        <f t="shared" si="154"/>
        <v>0</v>
      </c>
      <c r="G787" s="112" t="str">
        <f t="shared" si="155"/>
        <v>否</v>
      </c>
      <c r="H787" s="106" t="str">
        <f t="shared" si="156"/>
        <v>款</v>
      </c>
      <c r="I787" s="105">
        <f>SUM(I788)</f>
        <v>0</v>
      </c>
      <c r="J787" s="121">
        <v>0</v>
      </c>
      <c r="O787" s="120"/>
    </row>
    <row r="788" s="103" customFormat="1" ht="21.95" hidden="1" customHeight="1" spans="1:15">
      <c r="A788" s="114">
        <v>2110901</v>
      </c>
      <c r="B788" s="23" t="s">
        <v>735</v>
      </c>
      <c r="C788" s="24">
        <v>0</v>
      </c>
      <c r="D788" s="24"/>
      <c r="E788" s="24">
        <v>0</v>
      </c>
      <c r="F788" s="24">
        <f t="shared" si="154"/>
        <v>0</v>
      </c>
      <c r="G788" s="112" t="str">
        <f t="shared" si="155"/>
        <v>否</v>
      </c>
      <c r="H788" s="103" t="str">
        <f t="shared" si="156"/>
        <v>项</v>
      </c>
      <c r="I788" s="106"/>
      <c r="J788" s="121">
        <v>0</v>
      </c>
      <c r="O788" s="120"/>
    </row>
    <row r="789" ht="21.95" hidden="1" customHeight="1" spans="1:15">
      <c r="A789" s="111">
        <v>21110</v>
      </c>
      <c r="B789" s="18" t="s">
        <v>736</v>
      </c>
      <c r="C789" s="19">
        <f t="shared" ref="C789:E789" si="161">SUM(C790)</f>
        <v>0</v>
      </c>
      <c r="D789" s="19">
        <f t="shared" si="161"/>
        <v>0</v>
      </c>
      <c r="E789" s="19">
        <f t="shared" si="161"/>
        <v>0</v>
      </c>
      <c r="F789" s="19">
        <f t="shared" si="154"/>
        <v>0</v>
      </c>
      <c r="G789" s="112" t="str">
        <f t="shared" si="155"/>
        <v>否</v>
      </c>
      <c r="H789" s="106" t="str">
        <f t="shared" si="156"/>
        <v>款</v>
      </c>
      <c r="I789" s="105">
        <f>SUM(I790)</f>
        <v>0</v>
      </c>
      <c r="J789" s="121">
        <v>0</v>
      </c>
      <c r="O789" s="120"/>
    </row>
    <row r="790" s="103" customFormat="1" ht="21.95" hidden="1" customHeight="1" spans="1:15">
      <c r="A790" s="114">
        <v>2111001</v>
      </c>
      <c r="B790" s="23" t="s">
        <v>737</v>
      </c>
      <c r="C790" s="24">
        <v>0</v>
      </c>
      <c r="D790" s="24"/>
      <c r="E790" s="24">
        <v>0</v>
      </c>
      <c r="F790" s="24">
        <f t="shared" si="154"/>
        <v>0</v>
      </c>
      <c r="G790" s="112" t="str">
        <f t="shared" si="155"/>
        <v>否</v>
      </c>
      <c r="H790" s="103" t="str">
        <f t="shared" si="156"/>
        <v>项</v>
      </c>
      <c r="I790" s="113"/>
      <c r="J790" s="121">
        <v>0</v>
      </c>
      <c r="O790" s="120"/>
    </row>
    <row r="791" ht="21.95" customHeight="1" spans="1:15">
      <c r="A791" s="111">
        <v>21111</v>
      </c>
      <c r="B791" s="18" t="s">
        <v>738</v>
      </c>
      <c r="C791" s="19">
        <f t="shared" ref="C791:E791" si="162">SUM(C792:C796)</f>
        <v>1098</v>
      </c>
      <c r="D791" s="19">
        <f t="shared" si="162"/>
        <v>0</v>
      </c>
      <c r="E791" s="19">
        <f t="shared" si="162"/>
        <v>-301</v>
      </c>
      <c r="F791" s="19">
        <f t="shared" si="154"/>
        <v>797</v>
      </c>
      <c r="G791" s="112" t="str">
        <f t="shared" si="155"/>
        <v>是</v>
      </c>
      <c r="H791" s="106" t="str">
        <f t="shared" si="156"/>
        <v>款</v>
      </c>
      <c r="I791" s="105">
        <f>SUM(I792:I796)</f>
        <v>0</v>
      </c>
      <c r="J791" s="121">
        <v>1098</v>
      </c>
      <c r="O791" s="120"/>
    </row>
    <row r="792" s="103" customFormat="1" ht="21.95" customHeight="1" spans="1:15">
      <c r="A792" s="114">
        <v>2111101</v>
      </c>
      <c r="B792" s="23" t="s">
        <v>739</v>
      </c>
      <c r="C792" s="24">
        <v>117</v>
      </c>
      <c r="D792" s="24"/>
      <c r="E792" s="24">
        <v>299</v>
      </c>
      <c r="F792" s="24">
        <f t="shared" si="154"/>
        <v>416</v>
      </c>
      <c r="G792" s="112" t="str">
        <f t="shared" si="155"/>
        <v>是</v>
      </c>
      <c r="H792" s="103" t="str">
        <f t="shared" si="156"/>
        <v>项</v>
      </c>
      <c r="I792" s="113"/>
      <c r="J792" s="121">
        <v>117</v>
      </c>
      <c r="O792" s="120"/>
    </row>
    <row r="793" s="103" customFormat="1" ht="21.95" customHeight="1" spans="1:15">
      <c r="A793" s="114">
        <v>2111102</v>
      </c>
      <c r="B793" s="23" t="s">
        <v>740</v>
      </c>
      <c r="C793" s="24">
        <v>981</v>
      </c>
      <c r="D793" s="24"/>
      <c r="E793" s="24">
        <v>-600</v>
      </c>
      <c r="F793" s="24">
        <f t="shared" si="154"/>
        <v>381</v>
      </c>
      <c r="G793" s="112" t="str">
        <f t="shared" si="155"/>
        <v>是</v>
      </c>
      <c r="H793" s="103" t="str">
        <f t="shared" si="156"/>
        <v>项</v>
      </c>
      <c r="I793" s="106"/>
      <c r="J793" s="121">
        <v>981</v>
      </c>
      <c r="O793" s="120"/>
    </row>
    <row r="794" s="103" customFormat="1" ht="21.95" hidden="1" customHeight="1" spans="1:15">
      <c r="A794" s="114">
        <v>2111103</v>
      </c>
      <c r="B794" s="23" t="s">
        <v>741</v>
      </c>
      <c r="C794" s="24">
        <v>0</v>
      </c>
      <c r="D794" s="24"/>
      <c r="E794" s="24">
        <v>0</v>
      </c>
      <c r="F794" s="24">
        <f t="shared" si="154"/>
        <v>0</v>
      </c>
      <c r="G794" s="112" t="str">
        <f t="shared" si="155"/>
        <v>否</v>
      </c>
      <c r="H794" s="103" t="str">
        <f t="shared" si="156"/>
        <v>项</v>
      </c>
      <c r="I794" s="113"/>
      <c r="J794" s="121">
        <v>0</v>
      </c>
      <c r="O794" s="120"/>
    </row>
    <row r="795" s="103" customFormat="1" ht="21.95" hidden="1" customHeight="1" spans="1:15">
      <c r="A795" s="114">
        <v>2111104</v>
      </c>
      <c r="B795" s="23" t="s">
        <v>742</v>
      </c>
      <c r="C795" s="24">
        <v>0</v>
      </c>
      <c r="D795" s="24"/>
      <c r="E795" s="24">
        <v>0</v>
      </c>
      <c r="F795" s="24">
        <f t="shared" si="154"/>
        <v>0</v>
      </c>
      <c r="G795" s="112" t="str">
        <f t="shared" si="155"/>
        <v>否</v>
      </c>
      <c r="H795" s="103" t="str">
        <f t="shared" si="156"/>
        <v>项</v>
      </c>
      <c r="I795" s="106"/>
      <c r="J795" s="121">
        <v>0</v>
      </c>
      <c r="O795" s="120"/>
    </row>
    <row r="796" s="103" customFormat="1" ht="21.95" hidden="1" customHeight="1" spans="1:15">
      <c r="A796" s="114">
        <v>2111199</v>
      </c>
      <c r="B796" s="23" t="s">
        <v>743</v>
      </c>
      <c r="C796" s="24">
        <v>0</v>
      </c>
      <c r="D796" s="24"/>
      <c r="E796" s="24">
        <v>0</v>
      </c>
      <c r="F796" s="24">
        <f t="shared" si="154"/>
        <v>0</v>
      </c>
      <c r="G796" s="112" t="str">
        <f t="shared" si="155"/>
        <v>否</v>
      </c>
      <c r="H796" s="103" t="str">
        <f t="shared" si="156"/>
        <v>项</v>
      </c>
      <c r="I796" s="106"/>
      <c r="J796" s="121">
        <v>0</v>
      </c>
      <c r="O796" s="120"/>
    </row>
    <row r="797" ht="21.95" hidden="1" customHeight="1" spans="1:15">
      <c r="A797" s="111">
        <v>21112</v>
      </c>
      <c r="B797" s="18" t="s">
        <v>744</v>
      </c>
      <c r="C797" s="19">
        <f t="shared" ref="C797:E797" si="163">SUM(C798)</f>
        <v>0</v>
      </c>
      <c r="D797" s="19">
        <f t="shared" si="163"/>
        <v>0</v>
      </c>
      <c r="E797" s="19">
        <f t="shared" si="163"/>
        <v>0</v>
      </c>
      <c r="F797" s="19">
        <f t="shared" si="154"/>
        <v>0</v>
      </c>
      <c r="G797" s="112" t="str">
        <f t="shared" si="155"/>
        <v>否</v>
      </c>
      <c r="H797" s="106" t="str">
        <f t="shared" si="156"/>
        <v>款</v>
      </c>
      <c r="I797" s="105">
        <f>SUM(I798)</f>
        <v>0</v>
      </c>
      <c r="J797" s="121">
        <v>0</v>
      </c>
      <c r="O797" s="120"/>
    </row>
    <row r="798" s="103" customFormat="1" ht="21.95" hidden="1" customHeight="1" spans="1:15">
      <c r="A798" s="114">
        <v>2111201</v>
      </c>
      <c r="B798" s="23" t="s">
        <v>745</v>
      </c>
      <c r="C798" s="24">
        <v>0</v>
      </c>
      <c r="D798" s="24"/>
      <c r="E798" s="24">
        <v>0</v>
      </c>
      <c r="F798" s="24">
        <f t="shared" si="154"/>
        <v>0</v>
      </c>
      <c r="G798" s="112" t="str">
        <f t="shared" si="155"/>
        <v>否</v>
      </c>
      <c r="H798" s="103" t="str">
        <f t="shared" si="156"/>
        <v>项</v>
      </c>
      <c r="I798" s="106"/>
      <c r="J798" s="121">
        <v>0</v>
      </c>
      <c r="O798" s="120"/>
    </row>
    <row r="799" ht="21.95" hidden="1" customHeight="1" spans="1:15">
      <c r="A799" s="111">
        <v>21113</v>
      </c>
      <c r="B799" s="18" t="s">
        <v>746</v>
      </c>
      <c r="C799" s="19">
        <f t="shared" ref="C799:E799" si="164">SUM(C800)</f>
        <v>0</v>
      </c>
      <c r="D799" s="19">
        <f t="shared" si="164"/>
        <v>0</v>
      </c>
      <c r="E799" s="19">
        <f t="shared" si="164"/>
        <v>0</v>
      </c>
      <c r="F799" s="19">
        <f t="shared" si="154"/>
        <v>0</v>
      </c>
      <c r="G799" s="112" t="str">
        <f t="shared" si="155"/>
        <v>否</v>
      </c>
      <c r="H799" s="106" t="str">
        <f t="shared" si="156"/>
        <v>款</v>
      </c>
      <c r="I799" s="105">
        <f>SUM(I800)</f>
        <v>0</v>
      </c>
      <c r="J799" s="121">
        <v>0</v>
      </c>
      <c r="O799" s="120"/>
    </row>
    <row r="800" s="103" customFormat="1" ht="21.95" hidden="1" customHeight="1" spans="1:15">
      <c r="A800" s="114">
        <v>2111301</v>
      </c>
      <c r="B800" s="23" t="s">
        <v>747</v>
      </c>
      <c r="C800" s="24">
        <v>0</v>
      </c>
      <c r="D800" s="24"/>
      <c r="E800" s="24">
        <v>0</v>
      </c>
      <c r="F800" s="24">
        <f t="shared" si="154"/>
        <v>0</v>
      </c>
      <c r="G800" s="112" t="str">
        <f t="shared" si="155"/>
        <v>否</v>
      </c>
      <c r="H800" s="103" t="str">
        <f t="shared" si="156"/>
        <v>项</v>
      </c>
      <c r="I800" s="106"/>
      <c r="J800" s="121">
        <v>0</v>
      </c>
      <c r="O800" s="120"/>
    </row>
    <row r="801" ht="21.95" hidden="1" customHeight="1" spans="1:15">
      <c r="A801" s="111">
        <v>21114</v>
      </c>
      <c r="B801" s="18" t="s">
        <v>748</v>
      </c>
      <c r="C801" s="19">
        <f t="shared" ref="C801:E801" si="165">SUM(C802:C815)</f>
        <v>0</v>
      </c>
      <c r="D801" s="19">
        <f t="shared" si="165"/>
        <v>0</v>
      </c>
      <c r="E801" s="19">
        <f t="shared" si="165"/>
        <v>0</v>
      </c>
      <c r="F801" s="19">
        <f t="shared" si="154"/>
        <v>0</v>
      </c>
      <c r="G801" s="112" t="str">
        <f t="shared" si="155"/>
        <v>否</v>
      </c>
      <c r="H801" s="106" t="str">
        <f t="shared" si="156"/>
        <v>款</v>
      </c>
      <c r="I801" s="105">
        <f>SUM(I802:I815)</f>
        <v>0</v>
      </c>
      <c r="J801" s="121">
        <v>0</v>
      </c>
      <c r="O801" s="120"/>
    </row>
    <row r="802" s="103" customFormat="1" ht="21.95" hidden="1" customHeight="1" spans="1:15">
      <c r="A802" s="114">
        <v>2111401</v>
      </c>
      <c r="B802" s="23" t="s">
        <v>163</v>
      </c>
      <c r="C802" s="24">
        <v>0</v>
      </c>
      <c r="D802" s="24"/>
      <c r="E802" s="24">
        <v>0</v>
      </c>
      <c r="F802" s="24">
        <f t="shared" si="154"/>
        <v>0</v>
      </c>
      <c r="G802" s="112" t="str">
        <f t="shared" si="155"/>
        <v>否</v>
      </c>
      <c r="H802" s="103" t="str">
        <f t="shared" si="156"/>
        <v>项</v>
      </c>
      <c r="I802" s="106"/>
      <c r="J802" s="121">
        <v>0</v>
      </c>
      <c r="O802" s="120"/>
    </row>
    <row r="803" s="103" customFormat="1" ht="21.95" hidden="1" customHeight="1" spans="1:15">
      <c r="A803" s="114">
        <v>2111402</v>
      </c>
      <c r="B803" s="23" t="s">
        <v>164</v>
      </c>
      <c r="C803" s="24">
        <v>0</v>
      </c>
      <c r="D803" s="24"/>
      <c r="E803" s="24">
        <v>0</v>
      </c>
      <c r="F803" s="24">
        <f t="shared" si="154"/>
        <v>0</v>
      </c>
      <c r="G803" s="112" t="str">
        <f t="shared" si="155"/>
        <v>否</v>
      </c>
      <c r="H803" s="103" t="str">
        <f t="shared" si="156"/>
        <v>项</v>
      </c>
      <c r="I803" s="106"/>
      <c r="J803" s="121">
        <v>0</v>
      </c>
      <c r="O803" s="120"/>
    </row>
    <row r="804" s="103" customFormat="1" ht="21.95" hidden="1" customHeight="1" spans="1:15">
      <c r="A804" s="114">
        <v>2111403</v>
      </c>
      <c r="B804" s="23" t="s">
        <v>165</v>
      </c>
      <c r="C804" s="24">
        <v>0</v>
      </c>
      <c r="D804" s="24"/>
      <c r="E804" s="24">
        <v>0</v>
      </c>
      <c r="F804" s="24">
        <f t="shared" si="154"/>
        <v>0</v>
      </c>
      <c r="G804" s="112" t="str">
        <f t="shared" si="155"/>
        <v>否</v>
      </c>
      <c r="H804" s="103" t="str">
        <f t="shared" si="156"/>
        <v>项</v>
      </c>
      <c r="I804" s="106"/>
      <c r="J804" s="121">
        <v>0</v>
      </c>
      <c r="O804" s="120"/>
    </row>
    <row r="805" s="103" customFormat="1" ht="21.95" hidden="1" customHeight="1" spans="1:15">
      <c r="A805" s="114">
        <v>2111404</v>
      </c>
      <c r="B805" s="23" t="s">
        <v>749</v>
      </c>
      <c r="C805" s="24">
        <v>0</v>
      </c>
      <c r="D805" s="24"/>
      <c r="E805" s="24">
        <v>0</v>
      </c>
      <c r="F805" s="24">
        <f t="shared" si="154"/>
        <v>0</v>
      </c>
      <c r="G805" s="112" t="str">
        <f t="shared" si="155"/>
        <v>否</v>
      </c>
      <c r="H805" s="103" t="str">
        <f t="shared" si="156"/>
        <v>项</v>
      </c>
      <c r="I805" s="106"/>
      <c r="J805" s="121">
        <v>0</v>
      </c>
      <c r="O805" s="120"/>
    </row>
    <row r="806" s="103" customFormat="1" ht="21.95" hidden="1" customHeight="1" spans="1:15">
      <c r="A806" s="114">
        <v>2111405</v>
      </c>
      <c r="B806" s="23" t="s">
        <v>750</v>
      </c>
      <c r="C806" s="24">
        <v>0</v>
      </c>
      <c r="D806" s="24"/>
      <c r="E806" s="24">
        <v>0</v>
      </c>
      <c r="F806" s="24">
        <f t="shared" si="154"/>
        <v>0</v>
      </c>
      <c r="G806" s="112" t="str">
        <f t="shared" si="155"/>
        <v>否</v>
      </c>
      <c r="H806" s="103" t="str">
        <f t="shared" si="156"/>
        <v>项</v>
      </c>
      <c r="I806" s="106"/>
      <c r="J806" s="121">
        <v>0</v>
      </c>
      <c r="O806" s="120"/>
    </row>
    <row r="807" s="103" customFormat="1" ht="21.95" hidden="1" customHeight="1" spans="1:15">
      <c r="A807" s="114">
        <v>2111406</v>
      </c>
      <c r="B807" s="23" t="s">
        <v>751</v>
      </c>
      <c r="C807" s="24">
        <v>0</v>
      </c>
      <c r="D807" s="24"/>
      <c r="E807" s="24">
        <v>0</v>
      </c>
      <c r="F807" s="24">
        <f t="shared" si="154"/>
        <v>0</v>
      </c>
      <c r="G807" s="112" t="str">
        <f t="shared" si="155"/>
        <v>否</v>
      </c>
      <c r="H807" s="103" t="str">
        <f t="shared" si="156"/>
        <v>项</v>
      </c>
      <c r="I807" s="106"/>
      <c r="J807" s="121">
        <v>0</v>
      </c>
      <c r="O807" s="120"/>
    </row>
    <row r="808" s="103" customFormat="1" ht="21.95" hidden="1" customHeight="1" spans="1:15">
      <c r="A808" s="114">
        <v>2111407</v>
      </c>
      <c r="B808" s="23" t="s">
        <v>752</v>
      </c>
      <c r="C808" s="24">
        <v>0</v>
      </c>
      <c r="D808" s="24"/>
      <c r="E808" s="24">
        <v>0</v>
      </c>
      <c r="F808" s="24">
        <f t="shared" si="154"/>
        <v>0</v>
      </c>
      <c r="G808" s="112" t="str">
        <f t="shared" si="155"/>
        <v>否</v>
      </c>
      <c r="H808" s="103" t="str">
        <f t="shared" si="156"/>
        <v>项</v>
      </c>
      <c r="I808" s="106"/>
      <c r="J808" s="121">
        <v>0</v>
      </c>
      <c r="O808" s="120"/>
    </row>
    <row r="809" s="103" customFormat="1" ht="21.95" hidden="1" customHeight="1" spans="1:15">
      <c r="A809" s="114">
        <v>2111408</v>
      </c>
      <c r="B809" s="23" t="s">
        <v>753</v>
      </c>
      <c r="C809" s="24">
        <v>0</v>
      </c>
      <c r="D809" s="24"/>
      <c r="E809" s="24">
        <v>0</v>
      </c>
      <c r="F809" s="24">
        <f t="shared" si="154"/>
        <v>0</v>
      </c>
      <c r="G809" s="112" t="str">
        <f t="shared" si="155"/>
        <v>否</v>
      </c>
      <c r="H809" s="103" t="str">
        <f t="shared" si="156"/>
        <v>项</v>
      </c>
      <c r="I809" s="113"/>
      <c r="J809" s="121">
        <v>0</v>
      </c>
      <c r="O809" s="120"/>
    </row>
    <row r="810" s="103" customFormat="1" ht="21.95" hidden="1" customHeight="1" spans="1:15">
      <c r="A810" s="114">
        <v>2111409</v>
      </c>
      <c r="B810" s="23" t="s">
        <v>754</v>
      </c>
      <c r="C810" s="24">
        <v>0</v>
      </c>
      <c r="D810" s="24"/>
      <c r="E810" s="24">
        <v>0</v>
      </c>
      <c r="F810" s="24">
        <f t="shared" si="154"/>
        <v>0</v>
      </c>
      <c r="G810" s="112" t="str">
        <f t="shared" si="155"/>
        <v>否</v>
      </c>
      <c r="H810" s="103" t="str">
        <f t="shared" si="156"/>
        <v>项</v>
      </c>
      <c r="I810" s="106"/>
      <c r="J810" s="121">
        <v>0</v>
      </c>
      <c r="O810" s="120"/>
    </row>
    <row r="811" s="103" customFormat="1" ht="21.95" hidden="1" customHeight="1" spans="1:15">
      <c r="A811" s="114">
        <v>2111410</v>
      </c>
      <c r="B811" s="23" t="s">
        <v>755</v>
      </c>
      <c r="C811" s="24">
        <v>0</v>
      </c>
      <c r="D811" s="24"/>
      <c r="E811" s="24">
        <v>0</v>
      </c>
      <c r="F811" s="24">
        <f t="shared" si="154"/>
        <v>0</v>
      </c>
      <c r="G811" s="112" t="str">
        <f t="shared" si="155"/>
        <v>否</v>
      </c>
      <c r="H811" s="103" t="str">
        <f t="shared" si="156"/>
        <v>项</v>
      </c>
      <c r="I811" s="126"/>
      <c r="J811" s="121">
        <v>0</v>
      </c>
      <c r="O811" s="120"/>
    </row>
    <row r="812" s="103" customFormat="1" ht="21.95" hidden="1" customHeight="1" spans="1:15">
      <c r="A812" s="114">
        <v>2111411</v>
      </c>
      <c r="B812" s="23" t="s">
        <v>204</v>
      </c>
      <c r="C812" s="24">
        <v>0</v>
      </c>
      <c r="D812" s="24"/>
      <c r="E812" s="24">
        <v>0</v>
      </c>
      <c r="F812" s="24">
        <f t="shared" si="154"/>
        <v>0</v>
      </c>
      <c r="G812" s="112" t="str">
        <f t="shared" si="155"/>
        <v>否</v>
      </c>
      <c r="H812" s="103" t="str">
        <f t="shared" si="156"/>
        <v>项</v>
      </c>
      <c r="I812" s="113"/>
      <c r="J812" s="121">
        <v>0</v>
      </c>
      <c r="O812" s="120"/>
    </row>
    <row r="813" s="103" customFormat="1" ht="21.95" hidden="1" customHeight="1" spans="1:15">
      <c r="A813" s="114">
        <v>2111413</v>
      </c>
      <c r="B813" s="23" t="s">
        <v>756</v>
      </c>
      <c r="C813" s="24">
        <v>0</v>
      </c>
      <c r="D813" s="24"/>
      <c r="E813" s="24">
        <v>0</v>
      </c>
      <c r="F813" s="24">
        <f t="shared" si="154"/>
        <v>0</v>
      </c>
      <c r="G813" s="112" t="str">
        <f t="shared" si="155"/>
        <v>否</v>
      </c>
      <c r="H813" s="103" t="str">
        <f t="shared" si="156"/>
        <v>项</v>
      </c>
      <c r="I813" s="106"/>
      <c r="J813" s="121">
        <v>0</v>
      </c>
      <c r="O813" s="120"/>
    </row>
    <row r="814" s="103" customFormat="1" ht="21.95" hidden="1" customHeight="1" spans="1:15">
      <c r="A814" s="114">
        <v>2111450</v>
      </c>
      <c r="B814" s="23" t="s">
        <v>172</v>
      </c>
      <c r="C814" s="24">
        <v>0</v>
      </c>
      <c r="D814" s="24"/>
      <c r="E814" s="24">
        <v>0</v>
      </c>
      <c r="F814" s="24">
        <f t="shared" si="154"/>
        <v>0</v>
      </c>
      <c r="G814" s="112" t="str">
        <f t="shared" si="155"/>
        <v>否</v>
      </c>
      <c r="H814" s="103" t="str">
        <f t="shared" si="156"/>
        <v>项</v>
      </c>
      <c r="I814" s="106"/>
      <c r="J814" s="121">
        <v>0</v>
      </c>
      <c r="O814" s="120"/>
    </row>
    <row r="815" s="103" customFormat="1" ht="21.95" hidden="1" customHeight="1" spans="1:15">
      <c r="A815" s="114">
        <v>2111499</v>
      </c>
      <c r="B815" s="23" t="s">
        <v>757</v>
      </c>
      <c r="C815" s="24">
        <v>0</v>
      </c>
      <c r="D815" s="24"/>
      <c r="E815" s="24">
        <v>0</v>
      </c>
      <c r="F815" s="24">
        <f t="shared" si="154"/>
        <v>0</v>
      </c>
      <c r="G815" s="112" t="str">
        <f t="shared" si="155"/>
        <v>否</v>
      </c>
      <c r="H815" s="103" t="str">
        <f t="shared" si="156"/>
        <v>项</v>
      </c>
      <c r="I815" s="106"/>
      <c r="J815" s="121">
        <v>0</v>
      </c>
      <c r="O815" s="120"/>
    </row>
    <row r="816" ht="21.95" customHeight="1" spans="1:15">
      <c r="A816" s="111">
        <v>21199</v>
      </c>
      <c r="B816" s="18" t="s">
        <v>758</v>
      </c>
      <c r="C816" s="19">
        <f t="shared" ref="C816:E816" si="166">SUM(C817)</f>
        <v>1000</v>
      </c>
      <c r="D816" s="19">
        <f t="shared" si="166"/>
        <v>0</v>
      </c>
      <c r="E816" s="19">
        <f t="shared" si="166"/>
        <v>0</v>
      </c>
      <c r="F816" s="19">
        <f t="shared" si="154"/>
        <v>1000</v>
      </c>
      <c r="G816" s="112" t="str">
        <f t="shared" si="155"/>
        <v>是</v>
      </c>
      <c r="H816" s="106" t="str">
        <f t="shared" si="156"/>
        <v>款</v>
      </c>
      <c r="I816" s="105">
        <f>SUM(I817)</f>
        <v>0</v>
      </c>
      <c r="J816" s="121">
        <v>1000</v>
      </c>
      <c r="O816" s="120"/>
    </row>
    <row r="817" s="103" customFormat="1" ht="21.95" customHeight="1" spans="1:15">
      <c r="A817" s="114">
        <v>2119999</v>
      </c>
      <c r="B817" s="23" t="s">
        <v>759</v>
      </c>
      <c r="C817" s="24">
        <v>1000</v>
      </c>
      <c r="D817" s="24"/>
      <c r="E817" s="24">
        <v>0</v>
      </c>
      <c r="F817" s="24">
        <f t="shared" si="154"/>
        <v>1000</v>
      </c>
      <c r="G817" s="112" t="str">
        <f t="shared" si="155"/>
        <v>是</v>
      </c>
      <c r="H817" s="103" t="str">
        <f t="shared" si="156"/>
        <v>项</v>
      </c>
      <c r="I817" s="106"/>
      <c r="J817" s="121">
        <v>1000</v>
      </c>
      <c r="O817" s="120"/>
    </row>
    <row r="818" ht="21.95" customHeight="1" spans="1:15">
      <c r="A818" s="111">
        <v>212</v>
      </c>
      <c r="B818" s="18" t="s">
        <v>106</v>
      </c>
      <c r="C818" s="19">
        <f t="shared" ref="C818:E818" si="167">SUM(C819,C830,C832,C835,C837,C839)</f>
        <v>32042</v>
      </c>
      <c r="D818" s="19">
        <f t="shared" si="167"/>
        <v>4370</v>
      </c>
      <c r="E818" s="19">
        <f t="shared" si="167"/>
        <v>-16397</v>
      </c>
      <c r="F818" s="19">
        <f t="shared" si="154"/>
        <v>20015</v>
      </c>
      <c r="G818" s="112" t="str">
        <f t="shared" si="155"/>
        <v>是</v>
      </c>
      <c r="H818" s="106" t="str">
        <f t="shared" si="156"/>
        <v>类</v>
      </c>
      <c r="I818" s="105">
        <f>SUM(I819,I830,I832,I835,I837,I839)</f>
        <v>0</v>
      </c>
      <c r="J818" s="121">
        <v>5696</v>
      </c>
      <c r="O818" s="120"/>
    </row>
    <row r="819" ht="21.95" customHeight="1" spans="1:15">
      <c r="A819" s="111">
        <v>21201</v>
      </c>
      <c r="B819" s="18" t="s">
        <v>760</v>
      </c>
      <c r="C819" s="19">
        <f t="shared" ref="C819:E819" si="168">SUM(C820:C829)</f>
        <v>1817</v>
      </c>
      <c r="D819" s="19">
        <f t="shared" si="168"/>
        <v>0</v>
      </c>
      <c r="E819" s="19">
        <f t="shared" si="168"/>
        <v>37</v>
      </c>
      <c r="F819" s="19">
        <f t="shared" si="154"/>
        <v>1854</v>
      </c>
      <c r="G819" s="112" t="str">
        <f t="shared" si="155"/>
        <v>是</v>
      </c>
      <c r="H819" s="106" t="str">
        <f t="shared" si="156"/>
        <v>款</v>
      </c>
      <c r="I819" s="105">
        <f>SUM(I820:I829)</f>
        <v>0</v>
      </c>
      <c r="J819" s="121">
        <v>1583</v>
      </c>
      <c r="O819" s="120"/>
    </row>
    <row r="820" s="103" customFormat="1" ht="21.95" customHeight="1" spans="1:15">
      <c r="A820" s="114">
        <v>2120101</v>
      </c>
      <c r="B820" s="23" t="s">
        <v>163</v>
      </c>
      <c r="C820" s="24">
        <v>1069</v>
      </c>
      <c r="D820" s="24"/>
      <c r="E820" s="24">
        <v>34</v>
      </c>
      <c r="F820" s="24">
        <f t="shared" si="154"/>
        <v>1103</v>
      </c>
      <c r="G820" s="112" t="str">
        <f t="shared" si="155"/>
        <v>是</v>
      </c>
      <c r="H820" s="103" t="str">
        <f t="shared" si="156"/>
        <v>项</v>
      </c>
      <c r="I820" s="106"/>
      <c r="J820" s="121">
        <v>967</v>
      </c>
      <c r="O820" s="120"/>
    </row>
    <row r="821" s="103" customFormat="1" ht="21.95" customHeight="1" spans="1:15">
      <c r="A821" s="114">
        <v>2120102</v>
      </c>
      <c r="B821" s="23" t="s">
        <v>164</v>
      </c>
      <c r="C821" s="24">
        <v>616</v>
      </c>
      <c r="D821" s="24"/>
      <c r="E821" s="24">
        <v>0</v>
      </c>
      <c r="F821" s="24">
        <f t="shared" si="154"/>
        <v>616</v>
      </c>
      <c r="G821" s="112" t="str">
        <f t="shared" si="155"/>
        <v>是</v>
      </c>
      <c r="H821" s="103" t="str">
        <f t="shared" si="156"/>
        <v>项</v>
      </c>
      <c r="I821" s="106"/>
      <c r="J821" s="121">
        <v>616</v>
      </c>
      <c r="O821" s="120"/>
    </row>
    <row r="822" s="103" customFormat="1" ht="21.95" hidden="1" customHeight="1" spans="1:15">
      <c r="A822" s="114">
        <v>2120103</v>
      </c>
      <c r="B822" s="23" t="s">
        <v>165</v>
      </c>
      <c r="C822" s="24">
        <v>0</v>
      </c>
      <c r="D822" s="24"/>
      <c r="E822" s="24">
        <v>0</v>
      </c>
      <c r="F822" s="24">
        <f t="shared" si="154"/>
        <v>0</v>
      </c>
      <c r="G822" s="112" t="str">
        <f t="shared" si="155"/>
        <v>否</v>
      </c>
      <c r="H822" s="103" t="str">
        <f t="shared" si="156"/>
        <v>项</v>
      </c>
      <c r="I822" s="106"/>
      <c r="J822" s="121">
        <v>0</v>
      </c>
      <c r="O822" s="120"/>
    </row>
    <row r="823" s="103" customFormat="1" ht="21.95" customHeight="1" spans="1:15">
      <c r="A823" s="114">
        <v>2120104</v>
      </c>
      <c r="B823" s="23" t="s">
        <v>761</v>
      </c>
      <c r="C823" s="24">
        <v>67</v>
      </c>
      <c r="D823" s="24"/>
      <c r="E823" s="24">
        <v>3</v>
      </c>
      <c r="F823" s="24">
        <f t="shared" si="154"/>
        <v>70</v>
      </c>
      <c r="G823" s="112" t="str">
        <f t="shared" si="155"/>
        <v>是</v>
      </c>
      <c r="H823" s="103" t="str">
        <f t="shared" si="156"/>
        <v>项</v>
      </c>
      <c r="I823" s="113"/>
      <c r="J823" s="121">
        <v>0</v>
      </c>
      <c r="O823" s="120"/>
    </row>
    <row r="824" s="103" customFormat="1" ht="21.95" hidden="1" customHeight="1" spans="1:15">
      <c r="A824" s="114">
        <v>2120105</v>
      </c>
      <c r="B824" s="23" t="s">
        <v>762</v>
      </c>
      <c r="C824" s="24">
        <v>0</v>
      </c>
      <c r="D824" s="24"/>
      <c r="E824" s="24">
        <v>0</v>
      </c>
      <c r="F824" s="24">
        <f t="shared" si="154"/>
        <v>0</v>
      </c>
      <c r="G824" s="112" t="str">
        <f t="shared" si="155"/>
        <v>否</v>
      </c>
      <c r="H824" s="103" t="str">
        <f t="shared" si="156"/>
        <v>项</v>
      </c>
      <c r="I824" s="106"/>
      <c r="J824" s="121">
        <v>0</v>
      </c>
      <c r="O824" s="120"/>
    </row>
    <row r="825" s="103" customFormat="1" ht="21.95" customHeight="1" spans="1:15">
      <c r="A825" s="114">
        <v>2120106</v>
      </c>
      <c r="B825" s="23" t="s">
        <v>763</v>
      </c>
      <c r="C825" s="24">
        <v>65</v>
      </c>
      <c r="D825" s="24"/>
      <c r="E825" s="24">
        <v>0</v>
      </c>
      <c r="F825" s="24">
        <f t="shared" si="154"/>
        <v>65</v>
      </c>
      <c r="G825" s="112" t="str">
        <f t="shared" si="155"/>
        <v>是</v>
      </c>
      <c r="H825" s="103" t="str">
        <f t="shared" si="156"/>
        <v>项</v>
      </c>
      <c r="I825" s="113"/>
      <c r="J825" s="121">
        <v>0</v>
      </c>
      <c r="O825" s="120"/>
    </row>
    <row r="826" s="103" customFormat="1" ht="21.95" hidden="1" customHeight="1" spans="1:15">
      <c r="A826" s="114">
        <v>2120107</v>
      </c>
      <c r="B826" s="23" t="s">
        <v>764</v>
      </c>
      <c r="C826" s="24">
        <v>0</v>
      </c>
      <c r="D826" s="24"/>
      <c r="E826" s="24">
        <v>0</v>
      </c>
      <c r="F826" s="24">
        <f t="shared" si="154"/>
        <v>0</v>
      </c>
      <c r="G826" s="112" t="str">
        <f t="shared" si="155"/>
        <v>否</v>
      </c>
      <c r="H826" s="103" t="str">
        <f t="shared" si="156"/>
        <v>项</v>
      </c>
      <c r="I826" s="106"/>
      <c r="J826" s="121">
        <v>0</v>
      </c>
      <c r="O826" s="120"/>
    </row>
    <row r="827" s="103" customFormat="1" ht="21.95" hidden="1" customHeight="1" spans="1:15">
      <c r="A827" s="114">
        <v>2120109</v>
      </c>
      <c r="B827" s="23" t="s">
        <v>765</v>
      </c>
      <c r="C827" s="24">
        <v>0</v>
      </c>
      <c r="D827" s="24"/>
      <c r="E827" s="24">
        <v>0</v>
      </c>
      <c r="F827" s="24">
        <f t="shared" si="154"/>
        <v>0</v>
      </c>
      <c r="G827" s="112" t="str">
        <f t="shared" si="155"/>
        <v>否</v>
      </c>
      <c r="H827" s="103" t="str">
        <f t="shared" si="156"/>
        <v>项</v>
      </c>
      <c r="I827" s="106"/>
      <c r="J827" s="121">
        <v>0</v>
      </c>
      <c r="O827" s="120"/>
    </row>
    <row r="828" s="103" customFormat="1" ht="21.95" hidden="1" customHeight="1" spans="1:15">
      <c r="A828" s="114">
        <v>2120110</v>
      </c>
      <c r="B828" s="23" t="s">
        <v>766</v>
      </c>
      <c r="C828" s="24">
        <v>0</v>
      </c>
      <c r="D828" s="24"/>
      <c r="E828" s="24">
        <v>0</v>
      </c>
      <c r="F828" s="24">
        <f t="shared" si="154"/>
        <v>0</v>
      </c>
      <c r="G828" s="112" t="str">
        <f t="shared" si="155"/>
        <v>否</v>
      </c>
      <c r="H828" s="103" t="str">
        <f t="shared" si="156"/>
        <v>项</v>
      </c>
      <c r="I828" s="113"/>
      <c r="J828" s="121">
        <v>0</v>
      </c>
      <c r="O828" s="120"/>
    </row>
    <row r="829" s="103" customFormat="1" ht="21.95" hidden="1" customHeight="1" spans="1:15">
      <c r="A829" s="114">
        <v>2120199</v>
      </c>
      <c r="B829" s="23" t="s">
        <v>767</v>
      </c>
      <c r="C829" s="24">
        <v>0</v>
      </c>
      <c r="D829" s="24"/>
      <c r="E829" s="24">
        <v>0</v>
      </c>
      <c r="F829" s="24">
        <f t="shared" si="154"/>
        <v>0</v>
      </c>
      <c r="G829" s="112" t="str">
        <f t="shared" si="155"/>
        <v>否</v>
      </c>
      <c r="H829" s="103" t="str">
        <f t="shared" si="156"/>
        <v>项</v>
      </c>
      <c r="I829" s="106"/>
      <c r="J829" s="121">
        <v>0</v>
      </c>
      <c r="O829" s="120"/>
    </row>
    <row r="830" ht="21.95" customHeight="1" spans="1:15">
      <c r="A830" s="111">
        <v>21202</v>
      </c>
      <c r="B830" s="18" t="s">
        <v>768</v>
      </c>
      <c r="C830" s="19">
        <f t="shared" ref="C830:E830" si="169">SUM(C831)</f>
        <v>70</v>
      </c>
      <c r="D830" s="19">
        <f t="shared" si="169"/>
        <v>0</v>
      </c>
      <c r="E830" s="19">
        <f t="shared" si="169"/>
        <v>0</v>
      </c>
      <c r="F830" s="19">
        <f t="shared" si="154"/>
        <v>70</v>
      </c>
      <c r="G830" s="112" t="str">
        <f t="shared" si="155"/>
        <v>是</v>
      </c>
      <c r="H830" s="106" t="str">
        <f t="shared" si="156"/>
        <v>款</v>
      </c>
      <c r="I830" s="113">
        <f>SUM(I831)</f>
        <v>0</v>
      </c>
      <c r="J830" s="121">
        <v>10</v>
      </c>
      <c r="O830" s="120"/>
    </row>
    <row r="831" s="103" customFormat="1" ht="21.95" customHeight="1" spans="1:15">
      <c r="A831" s="114">
        <v>2120201</v>
      </c>
      <c r="B831" s="23" t="s">
        <v>769</v>
      </c>
      <c r="C831" s="24">
        <v>70</v>
      </c>
      <c r="D831" s="24"/>
      <c r="E831" s="24">
        <v>0</v>
      </c>
      <c r="F831" s="24">
        <f t="shared" si="154"/>
        <v>70</v>
      </c>
      <c r="G831" s="112" t="str">
        <f t="shared" si="155"/>
        <v>是</v>
      </c>
      <c r="H831" s="103" t="str">
        <f t="shared" si="156"/>
        <v>项</v>
      </c>
      <c r="I831" s="106"/>
      <c r="J831" s="121">
        <v>10</v>
      </c>
      <c r="O831" s="120"/>
    </row>
    <row r="832" ht="21.95" customHeight="1" spans="1:15">
      <c r="A832" s="111">
        <v>21203</v>
      </c>
      <c r="B832" s="18" t="s">
        <v>770</v>
      </c>
      <c r="C832" s="19">
        <f t="shared" ref="C832:E832" si="170">SUM(C833:C834)</f>
        <v>29846</v>
      </c>
      <c r="D832" s="19">
        <f t="shared" si="170"/>
        <v>4370</v>
      </c>
      <c r="E832" s="19">
        <f t="shared" si="170"/>
        <v>-16828</v>
      </c>
      <c r="F832" s="19">
        <f t="shared" si="154"/>
        <v>17388</v>
      </c>
      <c r="G832" s="112" t="str">
        <f t="shared" si="155"/>
        <v>是</v>
      </c>
      <c r="H832" s="106" t="str">
        <f t="shared" si="156"/>
        <v>款</v>
      </c>
      <c r="I832" s="113">
        <f>SUM(I833:I834)</f>
        <v>0</v>
      </c>
      <c r="J832" s="121">
        <v>4000</v>
      </c>
      <c r="O832" s="120"/>
    </row>
    <row r="833" s="103" customFormat="1" ht="21.95" customHeight="1" spans="1:15">
      <c r="A833" s="114">
        <v>2120303</v>
      </c>
      <c r="B833" s="23" t="s">
        <v>771</v>
      </c>
      <c r="C833" s="24">
        <v>4050</v>
      </c>
      <c r="D833" s="24"/>
      <c r="E833" s="24">
        <v>0</v>
      </c>
      <c r="F833" s="24">
        <f t="shared" si="154"/>
        <v>4050</v>
      </c>
      <c r="G833" s="112" t="str">
        <f t="shared" si="155"/>
        <v>是</v>
      </c>
      <c r="H833" s="103" t="str">
        <f t="shared" si="156"/>
        <v>项</v>
      </c>
      <c r="I833" s="106"/>
      <c r="J833" s="121">
        <v>4000</v>
      </c>
      <c r="O833" s="120"/>
    </row>
    <row r="834" s="103" customFormat="1" ht="21.95" customHeight="1" spans="1:15">
      <c r="A834" s="114">
        <v>2120399</v>
      </c>
      <c r="B834" s="23" t="s">
        <v>772</v>
      </c>
      <c r="C834" s="24">
        <v>25796</v>
      </c>
      <c r="D834" s="24">
        <v>4370</v>
      </c>
      <c r="E834" s="24">
        <v>-16828</v>
      </c>
      <c r="F834" s="24">
        <f t="shared" si="154"/>
        <v>13338</v>
      </c>
      <c r="G834" s="112" t="str">
        <f t="shared" si="155"/>
        <v>是</v>
      </c>
      <c r="H834" s="103" t="str">
        <f t="shared" si="156"/>
        <v>项</v>
      </c>
      <c r="I834" s="126"/>
      <c r="J834" s="121">
        <v>0</v>
      </c>
      <c r="O834" s="120"/>
    </row>
    <row r="835" ht="21.95" customHeight="1" spans="1:15">
      <c r="A835" s="111">
        <v>21205</v>
      </c>
      <c r="B835" s="18" t="s">
        <v>773</v>
      </c>
      <c r="C835" s="19">
        <f t="shared" ref="C835:E835" si="171">SUM(C836)</f>
        <v>206</v>
      </c>
      <c r="D835" s="19">
        <f t="shared" si="171"/>
        <v>0</v>
      </c>
      <c r="E835" s="19">
        <f t="shared" si="171"/>
        <v>344</v>
      </c>
      <c r="F835" s="19">
        <f t="shared" si="154"/>
        <v>550</v>
      </c>
      <c r="G835" s="112" t="str">
        <f t="shared" si="155"/>
        <v>是</v>
      </c>
      <c r="H835" s="106" t="str">
        <f t="shared" si="156"/>
        <v>款</v>
      </c>
      <c r="I835" s="113">
        <f>SUM(I836)</f>
        <v>0</v>
      </c>
      <c r="J835" s="121">
        <v>0</v>
      </c>
      <c r="O835" s="120"/>
    </row>
    <row r="836" s="103" customFormat="1" ht="21.95" customHeight="1" spans="1:15">
      <c r="A836" s="114">
        <v>2120501</v>
      </c>
      <c r="B836" s="23" t="s">
        <v>774</v>
      </c>
      <c r="C836" s="24">
        <v>206</v>
      </c>
      <c r="D836" s="24"/>
      <c r="E836" s="24">
        <v>344</v>
      </c>
      <c r="F836" s="24">
        <f t="shared" ref="F836:F899" si="172">C836+D836+E836</f>
        <v>550</v>
      </c>
      <c r="G836" s="112" t="str">
        <f t="shared" ref="G836:G899" si="173">IF(LEN(A836)=3,"是",IF(B836&lt;&gt;"",IF(SUM(C836:C836)&lt;&gt;0,"是","否"),"是"))</f>
        <v>是</v>
      </c>
      <c r="H836" s="103" t="str">
        <f t="shared" si="156"/>
        <v>项</v>
      </c>
      <c r="I836" s="106"/>
      <c r="J836" s="121">
        <v>0</v>
      </c>
      <c r="O836" s="120"/>
    </row>
    <row r="837" ht="21.95" hidden="1" customHeight="1" spans="1:15">
      <c r="A837" s="111">
        <v>21206</v>
      </c>
      <c r="B837" s="18" t="s">
        <v>775</v>
      </c>
      <c r="C837" s="19">
        <f t="shared" ref="C837:E837" si="174">SUM(C838)</f>
        <v>0</v>
      </c>
      <c r="D837" s="19">
        <f t="shared" si="174"/>
        <v>0</v>
      </c>
      <c r="E837" s="19">
        <f t="shared" si="174"/>
        <v>0</v>
      </c>
      <c r="F837" s="19">
        <f t="shared" si="172"/>
        <v>0</v>
      </c>
      <c r="G837" s="112" t="str">
        <f t="shared" si="173"/>
        <v>否</v>
      </c>
      <c r="H837" s="106" t="str">
        <f t="shared" ref="H837:H900" si="175">IF(LEN(A837)=3,"类",IF(LEN(A837)=5,"款","项"))</f>
        <v>款</v>
      </c>
      <c r="I837" s="105">
        <f>SUM(I838)</f>
        <v>0</v>
      </c>
      <c r="J837" s="121">
        <v>0</v>
      </c>
      <c r="O837" s="120"/>
    </row>
    <row r="838" s="103" customFormat="1" ht="21.95" hidden="1" customHeight="1" spans="1:15">
      <c r="A838" s="114">
        <v>2120601</v>
      </c>
      <c r="B838" s="23" t="s">
        <v>776</v>
      </c>
      <c r="C838" s="24">
        <v>0</v>
      </c>
      <c r="D838" s="24"/>
      <c r="E838" s="24">
        <v>0</v>
      </c>
      <c r="F838" s="24">
        <f t="shared" si="172"/>
        <v>0</v>
      </c>
      <c r="G838" s="112" t="str">
        <f t="shared" si="173"/>
        <v>否</v>
      </c>
      <c r="H838" s="103" t="str">
        <f t="shared" si="175"/>
        <v>项</v>
      </c>
      <c r="I838" s="106"/>
      <c r="J838" s="121">
        <v>0</v>
      </c>
      <c r="O838" s="120"/>
    </row>
    <row r="839" ht="21.95" customHeight="1" spans="1:15">
      <c r="A839" s="111">
        <v>21299</v>
      </c>
      <c r="B839" s="18" t="s">
        <v>777</v>
      </c>
      <c r="C839" s="19">
        <f t="shared" ref="C839:E839" si="176">SUM(C840)</f>
        <v>103</v>
      </c>
      <c r="D839" s="19">
        <f t="shared" si="176"/>
        <v>0</v>
      </c>
      <c r="E839" s="19">
        <f t="shared" si="176"/>
        <v>50</v>
      </c>
      <c r="F839" s="19">
        <f t="shared" si="172"/>
        <v>153</v>
      </c>
      <c r="G839" s="112" t="str">
        <f t="shared" si="173"/>
        <v>是</v>
      </c>
      <c r="H839" s="106" t="str">
        <f t="shared" si="175"/>
        <v>款</v>
      </c>
      <c r="I839" s="105">
        <f>SUM(I840)</f>
        <v>0</v>
      </c>
      <c r="J839" s="121">
        <v>103</v>
      </c>
      <c r="O839" s="120"/>
    </row>
    <row r="840" s="103" customFormat="1" ht="21.95" customHeight="1" spans="1:15">
      <c r="A840" s="114">
        <v>2129999</v>
      </c>
      <c r="B840" s="23" t="s">
        <v>778</v>
      </c>
      <c r="C840" s="24">
        <v>103</v>
      </c>
      <c r="D840" s="24"/>
      <c r="E840" s="24">
        <v>50</v>
      </c>
      <c r="F840" s="24">
        <f t="shared" si="172"/>
        <v>153</v>
      </c>
      <c r="G840" s="112" t="str">
        <f t="shared" si="173"/>
        <v>是</v>
      </c>
      <c r="H840" s="103" t="str">
        <f t="shared" si="175"/>
        <v>项</v>
      </c>
      <c r="I840" s="106"/>
      <c r="J840" s="121">
        <v>103</v>
      </c>
      <c r="O840" s="120"/>
    </row>
    <row r="841" ht="21.95" customHeight="1" spans="1:15">
      <c r="A841" s="122">
        <v>213</v>
      </c>
      <c r="B841" s="18" t="s">
        <v>108</v>
      </c>
      <c r="C841" s="19">
        <f t="shared" ref="C841:E841" si="177">SUM(C842,C868,C893,C921,C932,C939,C946,C949)</f>
        <v>23650</v>
      </c>
      <c r="D841" s="19">
        <f t="shared" si="177"/>
        <v>0</v>
      </c>
      <c r="E841" s="19">
        <f t="shared" si="177"/>
        <v>-9525</v>
      </c>
      <c r="F841" s="19">
        <f t="shared" si="172"/>
        <v>14125</v>
      </c>
      <c r="G841" s="112" t="str">
        <f t="shared" si="173"/>
        <v>是</v>
      </c>
      <c r="H841" s="106" t="str">
        <f t="shared" si="175"/>
        <v>类</v>
      </c>
      <c r="I841" s="105">
        <f>SUM(I842,I868,I893,I921,I932,I939,I946,I949)</f>
        <v>0</v>
      </c>
      <c r="J841" s="121">
        <v>23650</v>
      </c>
      <c r="O841" s="120"/>
    </row>
    <row r="842" ht="21.95" customHeight="1" spans="1:15">
      <c r="A842" s="111">
        <v>21301</v>
      </c>
      <c r="B842" s="18" t="s">
        <v>779</v>
      </c>
      <c r="C842" s="19">
        <f t="shared" ref="C842:E842" si="178">SUM(C843:C867)</f>
        <v>5755</v>
      </c>
      <c r="D842" s="19">
        <f t="shared" si="178"/>
        <v>0</v>
      </c>
      <c r="E842" s="19">
        <f t="shared" si="178"/>
        <v>-681</v>
      </c>
      <c r="F842" s="19">
        <f t="shared" si="172"/>
        <v>5074</v>
      </c>
      <c r="G842" s="112" t="str">
        <f t="shared" si="173"/>
        <v>是</v>
      </c>
      <c r="H842" s="106" t="str">
        <f t="shared" si="175"/>
        <v>款</v>
      </c>
      <c r="I842" s="105">
        <f>SUM(I843:I867)</f>
        <v>0</v>
      </c>
      <c r="J842" s="121">
        <v>5755</v>
      </c>
      <c r="O842" s="120"/>
    </row>
    <row r="843" s="103" customFormat="1" ht="21.95" customHeight="1" spans="1:15">
      <c r="A843" s="114">
        <v>2130101</v>
      </c>
      <c r="B843" s="23" t="s">
        <v>163</v>
      </c>
      <c r="C843" s="24">
        <v>1048</v>
      </c>
      <c r="D843" s="24"/>
      <c r="E843" s="24">
        <v>-4</v>
      </c>
      <c r="F843" s="24">
        <f t="shared" si="172"/>
        <v>1044</v>
      </c>
      <c r="G843" s="112" t="str">
        <f t="shared" si="173"/>
        <v>是</v>
      </c>
      <c r="H843" s="103" t="str">
        <f t="shared" si="175"/>
        <v>项</v>
      </c>
      <c r="I843" s="106"/>
      <c r="J843" s="121">
        <v>1048</v>
      </c>
      <c r="O843" s="120"/>
    </row>
    <row r="844" s="103" customFormat="1" ht="21.95" hidden="1" customHeight="1" spans="1:15">
      <c r="A844" s="114">
        <v>2130102</v>
      </c>
      <c r="B844" s="23" t="s">
        <v>164</v>
      </c>
      <c r="C844" s="24">
        <v>0</v>
      </c>
      <c r="D844" s="24"/>
      <c r="E844" s="24">
        <v>0</v>
      </c>
      <c r="F844" s="24">
        <f t="shared" si="172"/>
        <v>0</v>
      </c>
      <c r="G844" s="112" t="str">
        <f t="shared" si="173"/>
        <v>否</v>
      </c>
      <c r="H844" s="103" t="str">
        <f t="shared" si="175"/>
        <v>项</v>
      </c>
      <c r="I844" s="106"/>
      <c r="J844" s="121">
        <v>0</v>
      </c>
      <c r="O844" s="120"/>
    </row>
    <row r="845" s="103" customFormat="1" ht="21.95" hidden="1" customHeight="1" spans="1:15">
      <c r="A845" s="114">
        <v>2130103</v>
      </c>
      <c r="B845" s="23" t="s">
        <v>165</v>
      </c>
      <c r="C845" s="24">
        <v>0</v>
      </c>
      <c r="D845" s="24"/>
      <c r="E845" s="24">
        <v>0</v>
      </c>
      <c r="F845" s="24">
        <f t="shared" si="172"/>
        <v>0</v>
      </c>
      <c r="G845" s="112" t="str">
        <f t="shared" si="173"/>
        <v>否</v>
      </c>
      <c r="H845" s="103" t="str">
        <f t="shared" si="175"/>
        <v>项</v>
      </c>
      <c r="I845" s="106"/>
      <c r="J845" s="121">
        <v>0</v>
      </c>
      <c r="O845" s="120"/>
    </row>
    <row r="846" s="103" customFormat="1" ht="21.95" customHeight="1" spans="1:15">
      <c r="A846" s="114">
        <v>2130104</v>
      </c>
      <c r="B846" s="23" t="s">
        <v>172</v>
      </c>
      <c r="C846" s="24">
        <v>2674</v>
      </c>
      <c r="D846" s="24"/>
      <c r="E846" s="24">
        <v>101</v>
      </c>
      <c r="F846" s="24">
        <f t="shared" si="172"/>
        <v>2775</v>
      </c>
      <c r="G846" s="112" t="str">
        <f t="shared" si="173"/>
        <v>是</v>
      </c>
      <c r="H846" s="103" t="str">
        <f t="shared" si="175"/>
        <v>项</v>
      </c>
      <c r="I846" s="106"/>
      <c r="J846" s="121">
        <v>2674</v>
      </c>
      <c r="O846" s="120"/>
    </row>
    <row r="847" s="103" customFormat="1" ht="21.95" customHeight="1" spans="1:15">
      <c r="A847" s="114">
        <v>2130105</v>
      </c>
      <c r="B847" s="23" t="s">
        <v>780</v>
      </c>
      <c r="C847" s="24">
        <v>574</v>
      </c>
      <c r="D847" s="24"/>
      <c r="E847" s="24">
        <v>-3</v>
      </c>
      <c r="F847" s="24">
        <f t="shared" si="172"/>
        <v>571</v>
      </c>
      <c r="G847" s="112" t="str">
        <f t="shared" si="173"/>
        <v>是</v>
      </c>
      <c r="H847" s="103" t="str">
        <f t="shared" si="175"/>
        <v>项</v>
      </c>
      <c r="I847" s="106"/>
      <c r="J847" s="121">
        <v>574</v>
      </c>
      <c r="O847" s="120"/>
    </row>
    <row r="848" s="103" customFormat="1" ht="21.95" customHeight="1" spans="1:15">
      <c r="A848" s="114">
        <v>2130106</v>
      </c>
      <c r="B848" s="23" t="s">
        <v>781</v>
      </c>
      <c r="C848" s="24">
        <v>399</v>
      </c>
      <c r="D848" s="24"/>
      <c r="E848" s="24">
        <v>-200</v>
      </c>
      <c r="F848" s="24">
        <f t="shared" si="172"/>
        <v>199</v>
      </c>
      <c r="G848" s="112" t="str">
        <f t="shared" si="173"/>
        <v>是</v>
      </c>
      <c r="H848" s="103" t="str">
        <f t="shared" si="175"/>
        <v>项</v>
      </c>
      <c r="I848" s="106"/>
      <c r="J848" s="121">
        <v>399</v>
      </c>
      <c r="O848" s="120"/>
    </row>
    <row r="849" s="103" customFormat="1" ht="21.95" customHeight="1" spans="1:15">
      <c r="A849" s="114">
        <v>2130108</v>
      </c>
      <c r="B849" s="23" t="s">
        <v>782</v>
      </c>
      <c r="C849" s="24">
        <v>85</v>
      </c>
      <c r="D849" s="24"/>
      <c r="E849" s="24">
        <v>0</v>
      </c>
      <c r="F849" s="24">
        <f t="shared" si="172"/>
        <v>85</v>
      </c>
      <c r="G849" s="112" t="str">
        <f t="shared" si="173"/>
        <v>是</v>
      </c>
      <c r="H849" s="103" t="str">
        <f t="shared" si="175"/>
        <v>项</v>
      </c>
      <c r="I849" s="106"/>
      <c r="J849" s="121">
        <v>85</v>
      </c>
      <c r="O849" s="120"/>
    </row>
    <row r="850" s="103" customFormat="1" ht="21.95" customHeight="1" spans="1:15">
      <c r="A850" s="114">
        <v>2130109</v>
      </c>
      <c r="B850" s="23" t="s">
        <v>783</v>
      </c>
      <c r="C850" s="24">
        <v>80</v>
      </c>
      <c r="D850" s="24"/>
      <c r="E850" s="24">
        <v>0</v>
      </c>
      <c r="F850" s="24">
        <f t="shared" si="172"/>
        <v>80</v>
      </c>
      <c r="G850" s="112" t="str">
        <f t="shared" si="173"/>
        <v>是</v>
      </c>
      <c r="H850" s="103" t="str">
        <f t="shared" si="175"/>
        <v>项</v>
      </c>
      <c r="I850" s="106"/>
      <c r="J850" s="121">
        <v>80</v>
      </c>
      <c r="O850" s="120"/>
    </row>
    <row r="851" s="103" customFormat="1" ht="21.95" customHeight="1" spans="1:15">
      <c r="A851" s="114">
        <v>2130110</v>
      </c>
      <c r="B851" s="23" t="s">
        <v>784</v>
      </c>
      <c r="C851" s="24">
        <v>60</v>
      </c>
      <c r="D851" s="24"/>
      <c r="E851" s="24">
        <v>0</v>
      </c>
      <c r="F851" s="24">
        <f t="shared" si="172"/>
        <v>60</v>
      </c>
      <c r="G851" s="112" t="str">
        <f t="shared" si="173"/>
        <v>是</v>
      </c>
      <c r="H851" s="103" t="str">
        <f t="shared" si="175"/>
        <v>项</v>
      </c>
      <c r="I851" s="106"/>
      <c r="J851" s="121">
        <v>60</v>
      </c>
      <c r="O851" s="120"/>
    </row>
    <row r="852" s="103" customFormat="1" ht="21.95" hidden="1" customHeight="1" spans="1:15">
      <c r="A852" s="114">
        <v>2130111</v>
      </c>
      <c r="B852" s="23" t="s">
        <v>785</v>
      </c>
      <c r="C852" s="24">
        <v>0</v>
      </c>
      <c r="D852" s="24"/>
      <c r="E852" s="24">
        <v>0</v>
      </c>
      <c r="F852" s="24">
        <f t="shared" si="172"/>
        <v>0</v>
      </c>
      <c r="G852" s="112" t="str">
        <f t="shared" si="173"/>
        <v>否</v>
      </c>
      <c r="H852" s="103" t="str">
        <f t="shared" si="175"/>
        <v>项</v>
      </c>
      <c r="I852" s="106"/>
      <c r="J852" s="121">
        <v>0</v>
      </c>
      <c r="O852" s="120"/>
    </row>
    <row r="853" s="103" customFormat="1" ht="21.95" hidden="1" customHeight="1" spans="1:15">
      <c r="A853" s="114">
        <v>2130112</v>
      </c>
      <c r="B853" s="23" t="s">
        <v>786</v>
      </c>
      <c r="C853" s="24">
        <v>0</v>
      </c>
      <c r="D853" s="24"/>
      <c r="E853" s="24">
        <v>0</v>
      </c>
      <c r="F853" s="24">
        <f t="shared" si="172"/>
        <v>0</v>
      </c>
      <c r="G853" s="112" t="str">
        <f t="shared" si="173"/>
        <v>否</v>
      </c>
      <c r="H853" s="103" t="str">
        <f t="shared" si="175"/>
        <v>项</v>
      </c>
      <c r="I853" s="106"/>
      <c r="J853" s="121">
        <v>0</v>
      </c>
      <c r="O853" s="120"/>
    </row>
    <row r="854" s="103" customFormat="1" ht="21.95" hidden="1" customHeight="1" spans="1:15">
      <c r="A854" s="114">
        <v>2130114</v>
      </c>
      <c r="B854" s="23" t="s">
        <v>787</v>
      </c>
      <c r="C854" s="24">
        <v>0</v>
      </c>
      <c r="D854" s="24"/>
      <c r="E854" s="24">
        <v>0</v>
      </c>
      <c r="F854" s="24">
        <f t="shared" si="172"/>
        <v>0</v>
      </c>
      <c r="G854" s="112" t="str">
        <f t="shared" si="173"/>
        <v>否</v>
      </c>
      <c r="H854" s="103" t="str">
        <f t="shared" si="175"/>
        <v>项</v>
      </c>
      <c r="I854" s="106"/>
      <c r="J854" s="121">
        <v>0</v>
      </c>
      <c r="O854" s="120"/>
    </row>
    <row r="855" s="103" customFormat="1" ht="21.95" hidden="1" customHeight="1" spans="1:15">
      <c r="A855" s="114">
        <v>2130119</v>
      </c>
      <c r="B855" s="23" t="s">
        <v>788</v>
      </c>
      <c r="C855" s="24">
        <v>0</v>
      </c>
      <c r="D855" s="24"/>
      <c r="E855" s="24">
        <v>0</v>
      </c>
      <c r="F855" s="24">
        <f t="shared" si="172"/>
        <v>0</v>
      </c>
      <c r="G855" s="112" t="str">
        <f t="shared" si="173"/>
        <v>否</v>
      </c>
      <c r="H855" s="103" t="str">
        <f t="shared" si="175"/>
        <v>项</v>
      </c>
      <c r="I855" s="106"/>
      <c r="J855" s="121">
        <v>0</v>
      </c>
      <c r="O855" s="120"/>
    </row>
    <row r="856" s="103" customFormat="1" ht="21.95" hidden="1" customHeight="1" spans="1:15">
      <c r="A856" s="114">
        <v>2130120</v>
      </c>
      <c r="B856" s="23" t="s">
        <v>789</v>
      </c>
      <c r="C856" s="24">
        <v>0</v>
      </c>
      <c r="D856" s="24"/>
      <c r="E856" s="24">
        <v>0</v>
      </c>
      <c r="F856" s="24">
        <f t="shared" si="172"/>
        <v>0</v>
      </c>
      <c r="G856" s="112" t="str">
        <f t="shared" si="173"/>
        <v>否</v>
      </c>
      <c r="H856" s="103" t="str">
        <f t="shared" si="175"/>
        <v>项</v>
      </c>
      <c r="I856" s="106"/>
      <c r="J856" s="121">
        <v>0</v>
      </c>
      <c r="O856" s="120"/>
    </row>
    <row r="857" s="103" customFormat="1" ht="21.95" hidden="1" customHeight="1" spans="1:15">
      <c r="A857" s="114">
        <v>2130121</v>
      </c>
      <c r="B857" s="23" t="s">
        <v>790</v>
      </c>
      <c r="C857" s="24">
        <v>0</v>
      </c>
      <c r="D857" s="24"/>
      <c r="E857" s="24">
        <v>0</v>
      </c>
      <c r="F857" s="24">
        <f t="shared" si="172"/>
        <v>0</v>
      </c>
      <c r="G857" s="112" t="str">
        <f t="shared" si="173"/>
        <v>否</v>
      </c>
      <c r="H857" s="103" t="str">
        <f t="shared" si="175"/>
        <v>项</v>
      </c>
      <c r="I857" s="106"/>
      <c r="J857" s="121">
        <v>0</v>
      </c>
      <c r="O857" s="120"/>
    </row>
    <row r="858" s="103" customFormat="1" ht="21.95" customHeight="1" spans="1:15">
      <c r="A858" s="114">
        <v>2130122</v>
      </c>
      <c r="B858" s="23" t="s">
        <v>791</v>
      </c>
      <c r="C858" s="24">
        <v>450</v>
      </c>
      <c r="D858" s="24"/>
      <c r="E858" s="24">
        <v>-300</v>
      </c>
      <c r="F858" s="24">
        <f t="shared" si="172"/>
        <v>150</v>
      </c>
      <c r="G858" s="112" t="str">
        <f t="shared" si="173"/>
        <v>是</v>
      </c>
      <c r="H858" s="103" t="str">
        <f t="shared" si="175"/>
        <v>项</v>
      </c>
      <c r="I858" s="106"/>
      <c r="J858" s="121">
        <v>450</v>
      </c>
      <c r="O858" s="120"/>
    </row>
    <row r="859" s="103" customFormat="1" ht="21.95" hidden="1" customHeight="1" spans="1:15">
      <c r="A859" s="114">
        <v>2130124</v>
      </c>
      <c r="B859" s="23" t="s">
        <v>792</v>
      </c>
      <c r="C859" s="24">
        <v>0</v>
      </c>
      <c r="D859" s="24"/>
      <c r="E859" s="24">
        <v>0</v>
      </c>
      <c r="F859" s="24">
        <f t="shared" si="172"/>
        <v>0</v>
      </c>
      <c r="G859" s="112" t="str">
        <f t="shared" si="173"/>
        <v>否</v>
      </c>
      <c r="H859" s="103" t="str">
        <f t="shared" si="175"/>
        <v>项</v>
      </c>
      <c r="I859" s="106"/>
      <c r="J859" s="121">
        <v>0</v>
      </c>
      <c r="O859" s="120"/>
    </row>
    <row r="860" s="103" customFormat="1" ht="21.95" customHeight="1" spans="1:15">
      <c r="A860" s="114">
        <v>2130125</v>
      </c>
      <c r="B860" s="23" t="s">
        <v>793</v>
      </c>
      <c r="C860" s="24">
        <v>275</v>
      </c>
      <c r="D860" s="24"/>
      <c r="E860" s="24">
        <v>-275</v>
      </c>
      <c r="F860" s="24">
        <f t="shared" si="172"/>
        <v>0</v>
      </c>
      <c r="G860" s="112" t="str">
        <f t="shared" si="173"/>
        <v>是</v>
      </c>
      <c r="H860" s="103" t="str">
        <f t="shared" si="175"/>
        <v>项</v>
      </c>
      <c r="I860" s="106"/>
      <c r="J860" s="121">
        <v>275</v>
      </c>
      <c r="O860" s="120"/>
    </row>
    <row r="861" s="103" customFormat="1" ht="21.95" hidden="1" customHeight="1" spans="1:15">
      <c r="A861" s="114">
        <v>2130126</v>
      </c>
      <c r="B861" s="23" t="s">
        <v>794</v>
      </c>
      <c r="C861" s="24">
        <v>0</v>
      </c>
      <c r="D861" s="24"/>
      <c r="E861" s="24">
        <v>0</v>
      </c>
      <c r="F861" s="24">
        <f t="shared" si="172"/>
        <v>0</v>
      </c>
      <c r="G861" s="112" t="str">
        <f t="shared" si="173"/>
        <v>否</v>
      </c>
      <c r="H861" s="103" t="str">
        <f t="shared" si="175"/>
        <v>项</v>
      </c>
      <c r="I861" s="113"/>
      <c r="J861" s="121">
        <v>0</v>
      </c>
      <c r="O861" s="120"/>
    </row>
    <row r="862" s="103" customFormat="1" ht="21.95" customHeight="1" spans="1:15">
      <c r="A862" s="114">
        <v>2130135</v>
      </c>
      <c r="B862" s="23" t="s">
        <v>795</v>
      </c>
      <c r="C862" s="24">
        <v>10</v>
      </c>
      <c r="D862" s="24"/>
      <c r="E862" s="24">
        <v>0</v>
      </c>
      <c r="F862" s="24">
        <f t="shared" si="172"/>
        <v>10</v>
      </c>
      <c r="G862" s="112" t="str">
        <f t="shared" si="173"/>
        <v>是</v>
      </c>
      <c r="H862" s="103" t="str">
        <f t="shared" si="175"/>
        <v>项</v>
      </c>
      <c r="I862" s="106"/>
      <c r="J862" s="121">
        <v>10</v>
      </c>
      <c r="O862" s="120"/>
    </row>
    <row r="863" s="103" customFormat="1" ht="21.95" hidden="1" customHeight="1" spans="1:15">
      <c r="A863" s="114">
        <v>2130142</v>
      </c>
      <c r="B863" s="23" t="s">
        <v>796</v>
      </c>
      <c r="C863" s="24">
        <v>0</v>
      </c>
      <c r="D863" s="24"/>
      <c r="E863" s="24">
        <v>0</v>
      </c>
      <c r="F863" s="24">
        <f t="shared" si="172"/>
        <v>0</v>
      </c>
      <c r="G863" s="112" t="str">
        <f t="shared" si="173"/>
        <v>否</v>
      </c>
      <c r="H863" s="103" t="str">
        <f t="shared" si="175"/>
        <v>项</v>
      </c>
      <c r="I863" s="106"/>
      <c r="J863" s="121">
        <v>0</v>
      </c>
      <c r="O863" s="120"/>
    </row>
    <row r="864" s="103" customFormat="1" ht="21.95" hidden="1" customHeight="1" spans="1:15">
      <c r="A864" s="114">
        <v>2130148</v>
      </c>
      <c r="B864" s="23" t="s">
        <v>797</v>
      </c>
      <c r="C864" s="24">
        <v>0</v>
      </c>
      <c r="D864" s="24"/>
      <c r="E864" s="24">
        <v>0</v>
      </c>
      <c r="F864" s="24">
        <f t="shared" si="172"/>
        <v>0</v>
      </c>
      <c r="G864" s="112" t="str">
        <f t="shared" si="173"/>
        <v>否</v>
      </c>
      <c r="H864" s="103" t="str">
        <f t="shared" si="175"/>
        <v>项</v>
      </c>
      <c r="I864" s="106"/>
      <c r="J864" s="121">
        <v>0</v>
      </c>
      <c r="O864" s="120"/>
    </row>
    <row r="865" s="103" customFormat="1" ht="21.95" hidden="1" customHeight="1" spans="1:15">
      <c r="A865" s="114">
        <v>2130152</v>
      </c>
      <c r="B865" s="23" t="s">
        <v>798</v>
      </c>
      <c r="C865" s="24">
        <v>0</v>
      </c>
      <c r="D865" s="24"/>
      <c r="E865" s="24">
        <v>0</v>
      </c>
      <c r="F865" s="24">
        <f t="shared" si="172"/>
        <v>0</v>
      </c>
      <c r="G865" s="112" t="str">
        <f t="shared" si="173"/>
        <v>否</v>
      </c>
      <c r="H865" s="103" t="str">
        <f t="shared" si="175"/>
        <v>项</v>
      </c>
      <c r="I865" s="106"/>
      <c r="J865" s="121">
        <v>0</v>
      </c>
      <c r="O865" s="120"/>
    </row>
    <row r="866" s="103" customFormat="1" ht="21.95" customHeight="1" spans="1:15">
      <c r="A866" s="114">
        <v>2130153</v>
      </c>
      <c r="B866" s="23" t="s">
        <v>799</v>
      </c>
      <c r="C866" s="24">
        <v>50</v>
      </c>
      <c r="D866" s="24"/>
      <c r="E866" s="24">
        <v>0</v>
      </c>
      <c r="F866" s="24">
        <f t="shared" si="172"/>
        <v>50</v>
      </c>
      <c r="G866" s="112" t="str">
        <f t="shared" si="173"/>
        <v>是</v>
      </c>
      <c r="H866" s="103" t="str">
        <f t="shared" si="175"/>
        <v>项</v>
      </c>
      <c r="I866" s="106"/>
      <c r="J866" s="121">
        <v>50</v>
      </c>
      <c r="O866" s="120"/>
    </row>
    <row r="867" s="103" customFormat="1" ht="21.95" customHeight="1" spans="1:15">
      <c r="A867" s="114">
        <v>2130199</v>
      </c>
      <c r="B867" s="23" t="s">
        <v>800</v>
      </c>
      <c r="C867" s="24">
        <v>50</v>
      </c>
      <c r="D867" s="24"/>
      <c r="E867" s="24">
        <v>0</v>
      </c>
      <c r="F867" s="24">
        <f t="shared" si="172"/>
        <v>50</v>
      </c>
      <c r="G867" s="112" t="str">
        <f t="shared" si="173"/>
        <v>是</v>
      </c>
      <c r="H867" s="103" t="str">
        <f t="shared" si="175"/>
        <v>项</v>
      </c>
      <c r="I867" s="106"/>
      <c r="J867" s="121">
        <v>50</v>
      </c>
      <c r="O867" s="120"/>
    </row>
    <row r="868" ht="21.95" customHeight="1" spans="1:15">
      <c r="A868" s="111">
        <v>21302</v>
      </c>
      <c r="B868" s="18" t="s">
        <v>801</v>
      </c>
      <c r="C868" s="19">
        <f t="shared" ref="C868:E868" si="179">SUM(C869:C892)</f>
        <v>4085</v>
      </c>
      <c r="D868" s="19">
        <f t="shared" si="179"/>
        <v>0</v>
      </c>
      <c r="E868" s="19">
        <f t="shared" si="179"/>
        <v>145</v>
      </c>
      <c r="F868" s="19">
        <f t="shared" si="172"/>
        <v>4230</v>
      </c>
      <c r="G868" s="112" t="str">
        <f t="shared" si="173"/>
        <v>是</v>
      </c>
      <c r="H868" s="106" t="str">
        <f t="shared" si="175"/>
        <v>款</v>
      </c>
      <c r="I868" s="105">
        <f>SUM(I869:I892)</f>
        <v>0</v>
      </c>
      <c r="J868" s="121">
        <v>4085</v>
      </c>
      <c r="O868" s="120"/>
    </row>
    <row r="869" s="103" customFormat="1" ht="21.95" customHeight="1" spans="1:15">
      <c r="A869" s="114">
        <v>2130201</v>
      </c>
      <c r="B869" s="23" t="s">
        <v>163</v>
      </c>
      <c r="C869" s="24">
        <v>2224</v>
      </c>
      <c r="D869" s="24"/>
      <c r="E869" s="24">
        <v>20</v>
      </c>
      <c r="F869" s="24">
        <f t="shared" si="172"/>
        <v>2244</v>
      </c>
      <c r="G869" s="112" t="str">
        <f t="shared" si="173"/>
        <v>是</v>
      </c>
      <c r="H869" s="103" t="str">
        <f t="shared" si="175"/>
        <v>项</v>
      </c>
      <c r="I869" s="106"/>
      <c r="J869" s="121">
        <v>2224</v>
      </c>
      <c r="O869" s="120"/>
    </row>
    <row r="870" s="103" customFormat="1" ht="21.95" hidden="1" customHeight="1" spans="1:15">
      <c r="A870" s="114">
        <v>2130202</v>
      </c>
      <c r="B870" s="23" t="s">
        <v>164</v>
      </c>
      <c r="C870" s="24">
        <v>0</v>
      </c>
      <c r="D870" s="24"/>
      <c r="E870" s="24">
        <v>0</v>
      </c>
      <c r="F870" s="24">
        <f t="shared" si="172"/>
        <v>0</v>
      </c>
      <c r="G870" s="112" t="str">
        <f t="shared" si="173"/>
        <v>否</v>
      </c>
      <c r="H870" s="103" t="str">
        <f t="shared" si="175"/>
        <v>项</v>
      </c>
      <c r="I870" s="106"/>
      <c r="J870" s="121">
        <v>0</v>
      </c>
      <c r="O870" s="120"/>
    </row>
    <row r="871" s="103" customFormat="1" ht="21.95" hidden="1" customHeight="1" spans="1:15">
      <c r="A871" s="114">
        <v>2130203</v>
      </c>
      <c r="B871" s="23" t="s">
        <v>165</v>
      </c>
      <c r="C871" s="24">
        <v>0</v>
      </c>
      <c r="D871" s="24"/>
      <c r="E871" s="24">
        <v>0</v>
      </c>
      <c r="F871" s="24">
        <f t="shared" si="172"/>
        <v>0</v>
      </c>
      <c r="G871" s="112" t="str">
        <f t="shared" si="173"/>
        <v>否</v>
      </c>
      <c r="H871" s="103" t="str">
        <f t="shared" si="175"/>
        <v>项</v>
      </c>
      <c r="I871" s="106"/>
      <c r="J871" s="121">
        <v>0</v>
      </c>
      <c r="O871" s="120"/>
    </row>
    <row r="872" s="103" customFormat="1" ht="21.95" customHeight="1" spans="1:15">
      <c r="A872" s="114">
        <v>2130204</v>
      </c>
      <c r="B872" s="23" t="s">
        <v>802</v>
      </c>
      <c r="C872" s="24">
        <v>1179</v>
      </c>
      <c r="D872" s="24"/>
      <c r="E872" s="24">
        <v>75</v>
      </c>
      <c r="F872" s="24">
        <f t="shared" si="172"/>
        <v>1254</v>
      </c>
      <c r="G872" s="112" t="str">
        <f t="shared" si="173"/>
        <v>是</v>
      </c>
      <c r="H872" s="103" t="str">
        <f t="shared" si="175"/>
        <v>项</v>
      </c>
      <c r="I872" s="106"/>
      <c r="J872" s="121">
        <v>1179</v>
      </c>
      <c r="O872" s="120"/>
    </row>
    <row r="873" s="103" customFormat="1" ht="21.95" customHeight="1" spans="1:15">
      <c r="A873" s="114">
        <v>2130205</v>
      </c>
      <c r="B873" s="23" t="s">
        <v>803</v>
      </c>
      <c r="C873" s="24">
        <v>270</v>
      </c>
      <c r="D873" s="24"/>
      <c r="E873" s="24">
        <v>0</v>
      </c>
      <c r="F873" s="24">
        <f t="shared" si="172"/>
        <v>270</v>
      </c>
      <c r="G873" s="112" t="str">
        <f t="shared" si="173"/>
        <v>是</v>
      </c>
      <c r="H873" s="103" t="str">
        <f t="shared" si="175"/>
        <v>项</v>
      </c>
      <c r="I873" s="106"/>
      <c r="J873" s="121">
        <v>270</v>
      </c>
      <c r="O873" s="120"/>
    </row>
    <row r="874" s="103" customFormat="1" ht="21.95" customHeight="1" spans="1:15">
      <c r="A874" s="114">
        <v>2130206</v>
      </c>
      <c r="B874" s="23" t="s">
        <v>804</v>
      </c>
      <c r="C874" s="24">
        <v>120</v>
      </c>
      <c r="D874" s="24"/>
      <c r="E874" s="24">
        <v>50</v>
      </c>
      <c r="F874" s="24">
        <f t="shared" si="172"/>
        <v>170</v>
      </c>
      <c r="G874" s="112" t="str">
        <f t="shared" si="173"/>
        <v>是</v>
      </c>
      <c r="H874" s="103" t="str">
        <f t="shared" si="175"/>
        <v>项</v>
      </c>
      <c r="I874" s="106"/>
      <c r="J874" s="121">
        <v>120</v>
      </c>
      <c r="O874" s="120"/>
    </row>
    <row r="875" s="103" customFormat="1" ht="21.95" hidden="1" customHeight="1" spans="1:15">
      <c r="A875" s="114">
        <v>2130207</v>
      </c>
      <c r="B875" s="23" t="s">
        <v>805</v>
      </c>
      <c r="C875" s="24">
        <v>0</v>
      </c>
      <c r="D875" s="24"/>
      <c r="E875" s="24">
        <v>0</v>
      </c>
      <c r="F875" s="24">
        <f t="shared" si="172"/>
        <v>0</v>
      </c>
      <c r="G875" s="112" t="str">
        <f t="shared" si="173"/>
        <v>否</v>
      </c>
      <c r="H875" s="103" t="str">
        <f t="shared" si="175"/>
        <v>项</v>
      </c>
      <c r="I875" s="106"/>
      <c r="J875" s="121">
        <v>0</v>
      </c>
      <c r="O875" s="120"/>
    </row>
    <row r="876" s="103" customFormat="1" ht="21.95" hidden="1" customHeight="1" spans="1:15">
      <c r="A876" s="114">
        <v>2130209</v>
      </c>
      <c r="B876" s="23" t="s">
        <v>806</v>
      </c>
      <c r="C876" s="24">
        <v>0</v>
      </c>
      <c r="D876" s="24"/>
      <c r="E876" s="24">
        <v>0</v>
      </c>
      <c r="F876" s="24">
        <f t="shared" si="172"/>
        <v>0</v>
      </c>
      <c r="G876" s="112" t="str">
        <f t="shared" si="173"/>
        <v>否</v>
      </c>
      <c r="H876" s="103" t="str">
        <f t="shared" si="175"/>
        <v>项</v>
      </c>
      <c r="I876" s="106"/>
      <c r="J876" s="121">
        <v>0</v>
      </c>
      <c r="O876" s="120"/>
    </row>
    <row r="877" s="103" customFormat="1" ht="21.95" hidden="1" customHeight="1" spans="1:15">
      <c r="A877" s="114">
        <v>2130210</v>
      </c>
      <c r="B877" s="23" t="s">
        <v>807</v>
      </c>
      <c r="C877" s="24"/>
      <c r="D877" s="24"/>
      <c r="E877" s="24">
        <v>0</v>
      </c>
      <c r="F877" s="24">
        <f t="shared" si="172"/>
        <v>0</v>
      </c>
      <c r="G877" s="112" t="str">
        <f t="shared" si="173"/>
        <v>否</v>
      </c>
      <c r="H877" s="103" t="str">
        <f t="shared" si="175"/>
        <v>项</v>
      </c>
      <c r="I877" s="106"/>
      <c r="J877" s="121">
        <v>0</v>
      </c>
      <c r="O877" s="120"/>
    </row>
    <row r="878" s="103" customFormat="1" ht="21.95" hidden="1" customHeight="1" spans="1:15">
      <c r="A878" s="114">
        <v>2130211</v>
      </c>
      <c r="B878" s="23" t="s">
        <v>808</v>
      </c>
      <c r="C878" s="24">
        <v>0</v>
      </c>
      <c r="D878" s="24"/>
      <c r="E878" s="24">
        <v>0</v>
      </c>
      <c r="F878" s="24">
        <f t="shared" si="172"/>
        <v>0</v>
      </c>
      <c r="G878" s="112" t="str">
        <f t="shared" si="173"/>
        <v>否</v>
      </c>
      <c r="H878" s="103" t="str">
        <f t="shared" si="175"/>
        <v>项</v>
      </c>
      <c r="I878" s="106"/>
      <c r="J878" s="121">
        <v>0</v>
      </c>
      <c r="O878" s="120"/>
    </row>
    <row r="879" s="103" customFormat="1" ht="21.95" hidden="1" customHeight="1" spans="1:15">
      <c r="A879" s="114">
        <v>2130212</v>
      </c>
      <c r="B879" s="23" t="s">
        <v>809</v>
      </c>
      <c r="C879" s="24">
        <v>0</v>
      </c>
      <c r="D879" s="24"/>
      <c r="E879" s="24">
        <v>0</v>
      </c>
      <c r="F879" s="24">
        <f t="shared" si="172"/>
        <v>0</v>
      </c>
      <c r="G879" s="112" t="str">
        <f t="shared" si="173"/>
        <v>否</v>
      </c>
      <c r="H879" s="103" t="str">
        <f t="shared" si="175"/>
        <v>项</v>
      </c>
      <c r="I879" s="106"/>
      <c r="J879" s="121">
        <v>0</v>
      </c>
      <c r="O879" s="120"/>
    </row>
    <row r="880" s="103" customFormat="1" ht="21.95" hidden="1" customHeight="1" spans="1:15">
      <c r="A880" s="114">
        <v>2130213</v>
      </c>
      <c r="B880" s="23" t="s">
        <v>810</v>
      </c>
      <c r="C880" s="24">
        <v>0</v>
      </c>
      <c r="D880" s="24"/>
      <c r="E880" s="24">
        <v>0</v>
      </c>
      <c r="F880" s="24">
        <f t="shared" si="172"/>
        <v>0</v>
      </c>
      <c r="G880" s="112" t="str">
        <f t="shared" si="173"/>
        <v>否</v>
      </c>
      <c r="H880" s="103" t="str">
        <f t="shared" si="175"/>
        <v>项</v>
      </c>
      <c r="I880" s="106"/>
      <c r="J880" s="121">
        <v>0</v>
      </c>
      <c r="O880" s="120"/>
    </row>
    <row r="881" s="103" customFormat="1" ht="21.95" hidden="1" customHeight="1" spans="1:15">
      <c r="A881" s="114">
        <v>2130217</v>
      </c>
      <c r="B881" s="23" t="s">
        <v>811</v>
      </c>
      <c r="C881" s="24">
        <v>0</v>
      </c>
      <c r="D881" s="24"/>
      <c r="E881" s="24">
        <v>0</v>
      </c>
      <c r="F881" s="24">
        <f t="shared" si="172"/>
        <v>0</v>
      </c>
      <c r="G881" s="112" t="str">
        <f t="shared" si="173"/>
        <v>否</v>
      </c>
      <c r="H881" s="103" t="str">
        <f t="shared" si="175"/>
        <v>项</v>
      </c>
      <c r="I881" s="106"/>
      <c r="J881" s="121">
        <v>0</v>
      </c>
      <c r="O881" s="120"/>
    </row>
    <row r="882" s="103" customFormat="1" ht="21.95" hidden="1" customHeight="1" spans="1:15">
      <c r="A882" s="114">
        <v>2130220</v>
      </c>
      <c r="B882" s="23" t="s">
        <v>812</v>
      </c>
      <c r="C882" s="24">
        <v>0</v>
      </c>
      <c r="D882" s="24"/>
      <c r="E882" s="24">
        <v>0</v>
      </c>
      <c r="F882" s="24">
        <f t="shared" si="172"/>
        <v>0</v>
      </c>
      <c r="G882" s="112" t="str">
        <f t="shared" si="173"/>
        <v>否</v>
      </c>
      <c r="H882" s="103" t="str">
        <f t="shared" si="175"/>
        <v>项</v>
      </c>
      <c r="I882" s="106"/>
      <c r="J882" s="121">
        <v>0</v>
      </c>
      <c r="O882" s="120"/>
    </row>
    <row r="883" s="103" customFormat="1" ht="21.95" hidden="1" customHeight="1" spans="1:15">
      <c r="A883" s="114">
        <v>2130221</v>
      </c>
      <c r="B883" s="23" t="s">
        <v>813</v>
      </c>
      <c r="C883" s="24">
        <v>0</v>
      </c>
      <c r="D883" s="24"/>
      <c r="E883" s="24">
        <v>0</v>
      </c>
      <c r="F883" s="24">
        <f t="shared" si="172"/>
        <v>0</v>
      </c>
      <c r="G883" s="112" t="str">
        <f t="shared" si="173"/>
        <v>否</v>
      </c>
      <c r="H883" s="103" t="str">
        <f t="shared" si="175"/>
        <v>项</v>
      </c>
      <c r="I883" s="106"/>
      <c r="J883" s="121">
        <v>0</v>
      </c>
      <c r="O883" s="120"/>
    </row>
    <row r="884" s="103" customFormat="1" ht="21.95" hidden="1" customHeight="1" spans="1:15">
      <c r="A884" s="114">
        <v>2130223</v>
      </c>
      <c r="B884" s="23" t="s">
        <v>814</v>
      </c>
      <c r="C884" s="24">
        <v>0</v>
      </c>
      <c r="D884" s="24"/>
      <c r="E884" s="24">
        <v>0</v>
      </c>
      <c r="F884" s="24">
        <f t="shared" si="172"/>
        <v>0</v>
      </c>
      <c r="G884" s="112" t="str">
        <f t="shared" si="173"/>
        <v>否</v>
      </c>
      <c r="H884" s="103" t="str">
        <f t="shared" si="175"/>
        <v>项</v>
      </c>
      <c r="I884" s="106"/>
      <c r="J884" s="121">
        <v>0</v>
      </c>
      <c r="O884" s="120"/>
    </row>
    <row r="885" s="103" customFormat="1" ht="21.95" hidden="1" customHeight="1" spans="1:15">
      <c r="A885" s="114">
        <v>2130226</v>
      </c>
      <c r="B885" s="23" t="s">
        <v>815</v>
      </c>
      <c r="C885" s="24">
        <v>0</v>
      </c>
      <c r="D885" s="24"/>
      <c r="E885" s="24">
        <v>0</v>
      </c>
      <c r="F885" s="24">
        <f t="shared" si="172"/>
        <v>0</v>
      </c>
      <c r="G885" s="112" t="str">
        <f t="shared" si="173"/>
        <v>否</v>
      </c>
      <c r="H885" s="103" t="str">
        <f t="shared" si="175"/>
        <v>项</v>
      </c>
      <c r="I885" s="106"/>
      <c r="J885" s="121">
        <v>0</v>
      </c>
      <c r="O885" s="120"/>
    </row>
    <row r="886" s="103" customFormat="1" ht="21.95" hidden="1" customHeight="1" spans="1:15">
      <c r="A886" s="114">
        <v>2130227</v>
      </c>
      <c r="B886" s="23" t="s">
        <v>816</v>
      </c>
      <c r="C886" s="24">
        <v>0</v>
      </c>
      <c r="D886" s="24"/>
      <c r="E886" s="24">
        <v>0</v>
      </c>
      <c r="F886" s="24">
        <f t="shared" si="172"/>
        <v>0</v>
      </c>
      <c r="G886" s="112" t="str">
        <f t="shared" si="173"/>
        <v>否</v>
      </c>
      <c r="H886" s="103" t="str">
        <f t="shared" si="175"/>
        <v>项</v>
      </c>
      <c r="I886" s="113"/>
      <c r="J886" s="121">
        <v>0</v>
      </c>
      <c r="O886" s="120"/>
    </row>
    <row r="887" s="103" customFormat="1" ht="21.95" hidden="1" customHeight="1" spans="1:15">
      <c r="A887" s="114">
        <v>2130232</v>
      </c>
      <c r="B887" s="23" t="s">
        <v>817</v>
      </c>
      <c r="C887" s="24">
        <v>0</v>
      </c>
      <c r="D887" s="24"/>
      <c r="E887" s="24">
        <v>0</v>
      </c>
      <c r="F887" s="24">
        <f t="shared" si="172"/>
        <v>0</v>
      </c>
      <c r="G887" s="112" t="str">
        <f t="shared" si="173"/>
        <v>否</v>
      </c>
      <c r="H887" s="103" t="str">
        <f t="shared" si="175"/>
        <v>项</v>
      </c>
      <c r="I887" s="106"/>
      <c r="J887" s="121">
        <v>0</v>
      </c>
      <c r="O887" s="120"/>
    </row>
    <row r="888" s="103" customFormat="1" ht="21.95" customHeight="1" spans="1:15">
      <c r="A888" s="114">
        <v>2130234</v>
      </c>
      <c r="B888" s="23" t="s">
        <v>818</v>
      </c>
      <c r="C888" s="24">
        <v>229</v>
      </c>
      <c r="D888" s="24"/>
      <c r="E888" s="24">
        <v>0</v>
      </c>
      <c r="F888" s="24">
        <f t="shared" si="172"/>
        <v>229</v>
      </c>
      <c r="G888" s="112" t="str">
        <f t="shared" si="173"/>
        <v>是</v>
      </c>
      <c r="H888" s="103" t="str">
        <f t="shared" si="175"/>
        <v>项</v>
      </c>
      <c r="I888" s="106"/>
      <c r="J888" s="121">
        <v>229</v>
      </c>
      <c r="O888" s="120"/>
    </row>
    <row r="889" s="103" customFormat="1" ht="21.95" hidden="1" customHeight="1" spans="1:15">
      <c r="A889" s="114">
        <v>2130235</v>
      </c>
      <c r="B889" s="23" t="s">
        <v>819</v>
      </c>
      <c r="C889" s="24">
        <v>0</v>
      </c>
      <c r="D889" s="24"/>
      <c r="E889" s="24">
        <v>0</v>
      </c>
      <c r="F889" s="24">
        <f t="shared" si="172"/>
        <v>0</v>
      </c>
      <c r="G889" s="112" t="str">
        <f t="shared" si="173"/>
        <v>否</v>
      </c>
      <c r="H889" s="103" t="str">
        <f t="shared" si="175"/>
        <v>项</v>
      </c>
      <c r="I889" s="106"/>
      <c r="J889" s="121">
        <v>0</v>
      </c>
      <c r="O889" s="120"/>
    </row>
    <row r="890" s="103" customFormat="1" ht="21.95" hidden="1" customHeight="1" spans="1:15">
      <c r="A890" s="114">
        <v>2130236</v>
      </c>
      <c r="B890" s="23" t="s">
        <v>820</v>
      </c>
      <c r="C890" s="24">
        <v>0</v>
      </c>
      <c r="D890" s="24"/>
      <c r="E890" s="24">
        <v>0</v>
      </c>
      <c r="F890" s="24">
        <f t="shared" si="172"/>
        <v>0</v>
      </c>
      <c r="G890" s="112" t="str">
        <f t="shared" si="173"/>
        <v>否</v>
      </c>
      <c r="H890" s="103" t="str">
        <f t="shared" si="175"/>
        <v>项</v>
      </c>
      <c r="I890" s="106"/>
      <c r="J890" s="121">
        <v>0</v>
      </c>
      <c r="O890" s="120"/>
    </row>
    <row r="891" s="103" customFormat="1" ht="21.95" hidden="1" customHeight="1" spans="1:15">
      <c r="A891" s="114">
        <v>2130237</v>
      </c>
      <c r="B891" s="23" t="s">
        <v>786</v>
      </c>
      <c r="C891" s="24">
        <v>0</v>
      </c>
      <c r="D891" s="24"/>
      <c r="E891" s="24">
        <v>0</v>
      </c>
      <c r="F891" s="24">
        <f t="shared" si="172"/>
        <v>0</v>
      </c>
      <c r="G891" s="112" t="str">
        <f t="shared" si="173"/>
        <v>否</v>
      </c>
      <c r="H891" s="103" t="str">
        <f t="shared" si="175"/>
        <v>项</v>
      </c>
      <c r="I891" s="106"/>
      <c r="J891" s="121">
        <v>0</v>
      </c>
      <c r="O891" s="120"/>
    </row>
    <row r="892" s="103" customFormat="1" ht="21.95" customHeight="1" spans="1:15">
      <c r="A892" s="114">
        <v>2130299</v>
      </c>
      <c r="B892" s="23" t="s">
        <v>821</v>
      </c>
      <c r="C892" s="24">
        <v>63</v>
      </c>
      <c r="D892" s="24"/>
      <c r="E892" s="24">
        <v>0</v>
      </c>
      <c r="F892" s="24">
        <f t="shared" si="172"/>
        <v>63</v>
      </c>
      <c r="G892" s="112" t="str">
        <f t="shared" si="173"/>
        <v>是</v>
      </c>
      <c r="H892" s="103" t="str">
        <f t="shared" si="175"/>
        <v>项</v>
      </c>
      <c r="I892" s="106"/>
      <c r="J892" s="121">
        <v>63</v>
      </c>
      <c r="O892" s="120"/>
    </row>
    <row r="893" ht="21.95" customHeight="1" spans="1:15">
      <c r="A893" s="111">
        <v>21303</v>
      </c>
      <c r="B893" s="18" t="s">
        <v>822</v>
      </c>
      <c r="C893" s="19">
        <f t="shared" ref="C893:E893" si="180">SUM(C894:C920)</f>
        <v>2166</v>
      </c>
      <c r="D893" s="19">
        <f t="shared" si="180"/>
        <v>0</v>
      </c>
      <c r="E893" s="19">
        <f t="shared" si="180"/>
        <v>-75</v>
      </c>
      <c r="F893" s="19">
        <f t="shared" si="172"/>
        <v>2091</v>
      </c>
      <c r="G893" s="112" t="str">
        <f t="shared" si="173"/>
        <v>是</v>
      </c>
      <c r="H893" s="106" t="str">
        <f t="shared" si="175"/>
        <v>款</v>
      </c>
      <c r="I893" s="105">
        <f>SUM(I894:I920)</f>
        <v>0</v>
      </c>
      <c r="J893" s="121">
        <v>2166</v>
      </c>
      <c r="O893" s="120"/>
    </row>
    <row r="894" s="103" customFormat="1" ht="21.95" customHeight="1" spans="1:15">
      <c r="A894" s="114">
        <v>2130301</v>
      </c>
      <c r="B894" s="23" t="s">
        <v>163</v>
      </c>
      <c r="C894" s="24">
        <v>1296</v>
      </c>
      <c r="D894" s="24"/>
      <c r="E894" s="24">
        <v>25</v>
      </c>
      <c r="F894" s="24">
        <f t="shared" si="172"/>
        <v>1321</v>
      </c>
      <c r="G894" s="112" t="str">
        <f t="shared" si="173"/>
        <v>是</v>
      </c>
      <c r="H894" s="103" t="str">
        <f t="shared" si="175"/>
        <v>项</v>
      </c>
      <c r="I894" s="106"/>
      <c r="J894" s="121">
        <v>1296</v>
      </c>
      <c r="O894" s="120"/>
    </row>
    <row r="895" s="103" customFormat="1" ht="21.95" hidden="1" customHeight="1" spans="1:15">
      <c r="A895" s="114">
        <v>2130302</v>
      </c>
      <c r="B895" s="23" t="s">
        <v>164</v>
      </c>
      <c r="C895" s="24">
        <v>0</v>
      </c>
      <c r="D895" s="24"/>
      <c r="E895" s="24">
        <v>0</v>
      </c>
      <c r="F895" s="24">
        <f t="shared" si="172"/>
        <v>0</v>
      </c>
      <c r="G895" s="112" t="str">
        <f t="shared" si="173"/>
        <v>否</v>
      </c>
      <c r="H895" s="103" t="str">
        <f t="shared" si="175"/>
        <v>项</v>
      </c>
      <c r="I895" s="106"/>
      <c r="J895" s="121">
        <v>0</v>
      </c>
      <c r="O895" s="120"/>
    </row>
    <row r="896" s="103" customFormat="1" ht="21.95" hidden="1" customHeight="1" spans="1:15">
      <c r="A896" s="114">
        <v>2130303</v>
      </c>
      <c r="B896" s="23" t="s">
        <v>165</v>
      </c>
      <c r="C896" s="24">
        <v>0</v>
      </c>
      <c r="D896" s="24"/>
      <c r="E896" s="24">
        <v>0</v>
      </c>
      <c r="F896" s="24">
        <f t="shared" si="172"/>
        <v>0</v>
      </c>
      <c r="G896" s="112" t="str">
        <f t="shared" si="173"/>
        <v>否</v>
      </c>
      <c r="H896" s="103" t="str">
        <f t="shared" si="175"/>
        <v>项</v>
      </c>
      <c r="I896" s="106"/>
      <c r="J896" s="121">
        <v>0</v>
      </c>
      <c r="O896" s="120"/>
    </row>
    <row r="897" s="103" customFormat="1" ht="21.95" customHeight="1" spans="1:15">
      <c r="A897" s="114">
        <v>2130304</v>
      </c>
      <c r="B897" s="23" t="s">
        <v>823</v>
      </c>
      <c r="C897" s="24">
        <v>250</v>
      </c>
      <c r="D897" s="24"/>
      <c r="E897" s="24">
        <v>-100</v>
      </c>
      <c r="F897" s="24">
        <f t="shared" si="172"/>
        <v>150</v>
      </c>
      <c r="G897" s="112" t="str">
        <f t="shared" si="173"/>
        <v>是</v>
      </c>
      <c r="H897" s="103" t="str">
        <f t="shared" si="175"/>
        <v>项</v>
      </c>
      <c r="I897" s="106"/>
      <c r="J897" s="121">
        <v>250</v>
      </c>
      <c r="O897" s="120"/>
    </row>
    <row r="898" s="103" customFormat="1" ht="21.95" customHeight="1" spans="1:15">
      <c r="A898" s="114">
        <v>2130305</v>
      </c>
      <c r="B898" s="23" t="s">
        <v>824</v>
      </c>
      <c r="C898" s="24">
        <v>100</v>
      </c>
      <c r="D898" s="24"/>
      <c r="E898" s="24">
        <v>0</v>
      </c>
      <c r="F898" s="24">
        <f t="shared" si="172"/>
        <v>100</v>
      </c>
      <c r="G898" s="112" t="str">
        <f t="shared" si="173"/>
        <v>是</v>
      </c>
      <c r="H898" s="103" t="str">
        <f t="shared" si="175"/>
        <v>项</v>
      </c>
      <c r="I898" s="106"/>
      <c r="J898" s="121">
        <v>100</v>
      </c>
      <c r="O898" s="120"/>
    </row>
    <row r="899" s="103" customFormat="1" ht="21.95" customHeight="1" spans="1:15">
      <c r="A899" s="114">
        <v>2130306</v>
      </c>
      <c r="B899" s="23" t="s">
        <v>825</v>
      </c>
      <c r="C899" s="24">
        <v>100</v>
      </c>
      <c r="D899" s="24"/>
      <c r="E899" s="24">
        <v>0</v>
      </c>
      <c r="F899" s="24">
        <f t="shared" si="172"/>
        <v>100</v>
      </c>
      <c r="G899" s="112" t="str">
        <f t="shared" si="173"/>
        <v>是</v>
      </c>
      <c r="H899" s="103" t="str">
        <f t="shared" si="175"/>
        <v>项</v>
      </c>
      <c r="I899" s="106"/>
      <c r="J899" s="121">
        <v>100</v>
      </c>
      <c r="O899" s="120"/>
    </row>
    <row r="900" s="103" customFormat="1" ht="21.95" hidden="1" customHeight="1" spans="1:15">
      <c r="A900" s="114">
        <v>2130307</v>
      </c>
      <c r="B900" s="23" t="s">
        <v>826</v>
      </c>
      <c r="C900" s="24">
        <v>0</v>
      </c>
      <c r="D900" s="24"/>
      <c r="E900" s="24">
        <v>0</v>
      </c>
      <c r="F900" s="24">
        <f t="shared" ref="F900:F963" si="181">C900+D900+E900</f>
        <v>0</v>
      </c>
      <c r="G900" s="112" t="str">
        <f t="shared" ref="G900:G963" si="182">IF(LEN(A900)=3,"是",IF(B900&lt;&gt;"",IF(SUM(C900:C900)&lt;&gt;0,"是","否"),"是"))</f>
        <v>否</v>
      </c>
      <c r="H900" s="103" t="str">
        <f t="shared" si="175"/>
        <v>项</v>
      </c>
      <c r="I900" s="106"/>
      <c r="J900" s="121">
        <v>0</v>
      </c>
      <c r="O900" s="120"/>
    </row>
    <row r="901" s="103" customFormat="1" ht="21.95" hidden="1" customHeight="1" spans="1:15">
      <c r="A901" s="114">
        <v>2130308</v>
      </c>
      <c r="B901" s="23" t="s">
        <v>827</v>
      </c>
      <c r="C901" s="24">
        <v>0</v>
      </c>
      <c r="D901" s="24"/>
      <c r="E901" s="24">
        <v>0</v>
      </c>
      <c r="F901" s="24">
        <f t="shared" si="181"/>
        <v>0</v>
      </c>
      <c r="G901" s="112" t="str">
        <f t="shared" si="182"/>
        <v>否</v>
      </c>
      <c r="H901" s="103" t="str">
        <f t="shared" ref="H901:H964" si="183">IF(LEN(A901)=3,"类",IF(LEN(A901)=5,"款","项"))</f>
        <v>项</v>
      </c>
      <c r="I901" s="106"/>
      <c r="J901" s="121">
        <v>0</v>
      </c>
      <c r="O901" s="120"/>
    </row>
    <row r="902" s="103" customFormat="1" ht="21.95" hidden="1" customHeight="1" spans="1:15">
      <c r="A902" s="114">
        <v>2130309</v>
      </c>
      <c r="B902" s="23" t="s">
        <v>828</v>
      </c>
      <c r="C902" s="24">
        <v>0</v>
      </c>
      <c r="D902" s="24"/>
      <c r="E902" s="24">
        <v>0</v>
      </c>
      <c r="F902" s="24">
        <f t="shared" si="181"/>
        <v>0</v>
      </c>
      <c r="G902" s="112" t="str">
        <f t="shared" si="182"/>
        <v>否</v>
      </c>
      <c r="H902" s="103" t="str">
        <f t="shared" si="183"/>
        <v>项</v>
      </c>
      <c r="I902" s="106"/>
      <c r="J902" s="121">
        <v>0</v>
      </c>
      <c r="O902" s="120"/>
    </row>
    <row r="903" s="103" customFormat="1" ht="21.95" customHeight="1" spans="1:15">
      <c r="A903" s="114">
        <v>2130310</v>
      </c>
      <c r="B903" s="23" t="s">
        <v>829</v>
      </c>
      <c r="C903" s="24">
        <v>30</v>
      </c>
      <c r="D903" s="24"/>
      <c r="E903" s="24">
        <v>0</v>
      </c>
      <c r="F903" s="24">
        <f t="shared" si="181"/>
        <v>30</v>
      </c>
      <c r="G903" s="112" t="str">
        <f t="shared" si="182"/>
        <v>是</v>
      </c>
      <c r="H903" s="103" t="str">
        <f t="shared" si="183"/>
        <v>项</v>
      </c>
      <c r="I903" s="106"/>
      <c r="J903" s="121">
        <v>30</v>
      </c>
      <c r="O903" s="120"/>
    </row>
    <row r="904" s="103" customFormat="1" ht="21.95" hidden="1" customHeight="1" spans="1:15">
      <c r="A904" s="114">
        <v>2130311</v>
      </c>
      <c r="B904" s="23" t="s">
        <v>830</v>
      </c>
      <c r="C904" s="24">
        <v>0</v>
      </c>
      <c r="D904" s="24"/>
      <c r="E904" s="24">
        <v>0</v>
      </c>
      <c r="F904" s="24">
        <f t="shared" si="181"/>
        <v>0</v>
      </c>
      <c r="G904" s="112" t="str">
        <f t="shared" si="182"/>
        <v>否</v>
      </c>
      <c r="H904" s="103" t="str">
        <f t="shared" si="183"/>
        <v>项</v>
      </c>
      <c r="I904" s="106"/>
      <c r="J904" s="121">
        <v>0</v>
      </c>
      <c r="O904" s="120"/>
    </row>
    <row r="905" s="103" customFormat="1" ht="21.95" customHeight="1" spans="1:15">
      <c r="A905" s="114">
        <v>2130312</v>
      </c>
      <c r="B905" s="23" t="s">
        <v>831</v>
      </c>
      <c r="C905" s="24">
        <v>100</v>
      </c>
      <c r="D905" s="24"/>
      <c r="E905" s="24">
        <v>0</v>
      </c>
      <c r="F905" s="24">
        <f t="shared" si="181"/>
        <v>100</v>
      </c>
      <c r="G905" s="112" t="str">
        <f t="shared" si="182"/>
        <v>是</v>
      </c>
      <c r="H905" s="103" t="str">
        <f t="shared" si="183"/>
        <v>项</v>
      </c>
      <c r="I905" s="106"/>
      <c r="J905" s="121">
        <v>100</v>
      </c>
      <c r="O905" s="120"/>
    </row>
    <row r="906" s="103" customFormat="1" ht="21.95" hidden="1" customHeight="1" spans="1:15">
      <c r="A906" s="114">
        <v>2130313</v>
      </c>
      <c r="B906" s="23" t="s">
        <v>832</v>
      </c>
      <c r="C906" s="24">
        <v>0</v>
      </c>
      <c r="D906" s="24"/>
      <c r="E906" s="24">
        <v>0</v>
      </c>
      <c r="F906" s="24">
        <f t="shared" si="181"/>
        <v>0</v>
      </c>
      <c r="G906" s="112" t="str">
        <f t="shared" si="182"/>
        <v>否</v>
      </c>
      <c r="H906" s="103" t="str">
        <f t="shared" si="183"/>
        <v>项</v>
      </c>
      <c r="I906" s="106"/>
      <c r="J906" s="121">
        <v>0</v>
      </c>
      <c r="O906" s="120"/>
    </row>
    <row r="907" s="103" customFormat="1" ht="21.95" customHeight="1" spans="1:15">
      <c r="A907" s="114">
        <v>2130314</v>
      </c>
      <c r="B907" s="23" t="s">
        <v>833</v>
      </c>
      <c r="C907" s="24">
        <v>175</v>
      </c>
      <c r="D907" s="24"/>
      <c r="E907" s="24">
        <v>0</v>
      </c>
      <c r="F907" s="24">
        <f t="shared" si="181"/>
        <v>175</v>
      </c>
      <c r="G907" s="112" t="str">
        <f t="shared" si="182"/>
        <v>是</v>
      </c>
      <c r="H907" s="103" t="str">
        <f t="shared" si="183"/>
        <v>项</v>
      </c>
      <c r="I907" s="106"/>
      <c r="J907" s="121">
        <v>175</v>
      </c>
      <c r="O907" s="120"/>
    </row>
    <row r="908" s="103" customFormat="1" ht="21.95" customHeight="1" spans="1:15">
      <c r="A908" s="114">
        <v>2130315</v>
      </c>
      <c r="B908" s="23" t="s">
        <v>834</v>
      </c>
      <c r="C908" s="24">
        <v>50</v>
      </c>
      <c r="D908" s="24"/>
      <c r="E908" s="24">
        <v>0</v>
      </c>
      <c r="F908" s="24">
        <f t="shared" si="181"/>
        <v>50</v>
      </c>
      <c r="G908" s="112" t="str">
        <f t="shared" si="182"/>
        <v>是</v>
      </c>
      <c r="H908" s="103" t="str">
        <f t="shared" si="183"/>
        <v>项</v>
      </c>
      <c r="I908" s="106"/>
      <c r="J908" s="121">
        <v>50</v>
      </c>
      <c r="O908" s="120"/>
    </row>
    <row r="909" s="103" customFormat="1" ht="21.95" hidden="1" customHeight="1" spans="1:15">
      <c r="A909" s="114">
        <v>2130316</v>
      </c>
      <c r="B909" s="23" t="s">
        <v>835</v>
      </c>
      <c r="C909" s="24">
        <v>0</v>
      </c>
      <c r="D909" s="24"/>
      <c r="E909" s="24">
        <v>0</v>
      </c>
      <c r="F909" s="24">
        <f t="shared" si="181"/>
        <v>0</v>
      </c>
      <c r="G909" s="112" t="str">
        <f t="shared" si="182"/>
        <v>否</v>
      </c>
      <c r="H909" s="103" t="str">
        <f t="shared" si="183"/>
        <v>项</v>
      </c>
      <c r="I909" s="106"/>
      <c r="J909" s="121">
        <v>0</v>
      </c>
      <c r="O909" s="120"/>
    </row>
    <row r="910" s="103" customFormat="1" ht="21.95" hidden="1" customHeight="1" spans="1:15">
      <c r="A910" s="114">
        <v>2130317</v>
      </c>
      <c r="B910" s="23" t="s">
        <v>836</v>
      </c>
      <c r="C910" s="24">
        <v>0</v>
      </c>
      <c r="D910" s="24"/>
      <c r="E910" s="24">
        <v>0</v>
      </c>
      <c r="F910" s="24">
        <f t="shared" si="181"/>
        <v>0</v>
      </c>
      <c r="G910" s="112" t="str">
        <f t="shared" si="182"/>
        <v>否</v>
      </c>
      <c r="H910" s="103" t="str">
        <f t="shared" si="183"/>
        <v>项</v>
      </c>
      <c r="I910" s="106"/>
      <c r="J910" s="121">
        <v>0</v>
      </c>
      <c r="O910" s="120"/>
    </row>
    <row r="911" s="103" customFormat="1" ht="21.95" hidden="1" customHeight="1" spans="1:15">
      <c r="A911" s="114">
        <v>2130318</v>
      </c>
      <c r="B911" s="23" t="s">
        <v>837</v>
      </c>
      <c r="C911" s="24">
        <v>0</v>
      </c>
      <c r="D911" s="24"/>
      <c r="E911" s="24">
        <v>0</v>
      </c>
      <c r="F911" s="24">
        <f t="shared" si="181"/>
        <v>0</v>
      </c>
      <c r="G911" s="112" t="str">
        <f t="shared" si="182"/>
        <v>否</v>
      </c>
      <c r="H911" s="103" t="str">
        <f t="shared" si="183"/>
        <v>项</v>
      </c>
      <c r="I911" s="106"/>
      <c r="J911" s="121">
        <v>0</v>
      </c>
      <c r="O911" s="120"/>
    </row>
    <row r="912" s="103" customFormat="1" ht="21.95" hidden="1" customHeight="1" spans="1:15">
      <c r="A912" s="114">
        <v>2130319</v>
      </c>
      <c r="B912" s="23" t="s">
        <v>838</v>
      </c>
      <c r="C912" s="24">
        <v>0</v>
      </c>
      <c r="D912" s="24"/>
      <c r="E912" s="24">
        <v>0</v>
      </c>
      <c r="F912" s="24">
        <f t="shared" si="181"/>
        <v>0</v>
      </c>
      <c r="G912" s="112" t="str">
        <f t="shared" si="182"/>
        <v>否</v>
      </c>
      <c r="H912" s="103" t="str">
        <f t="shared" si="183"/>
        <v>项</v>
      </c>
      <c r="I912" s="106"/>
      <c r="J912" s="121">
        <v>0</v>
      </c>
      <c r="O912" s="120"/>
    </row>
    <row r="913" s="103" customFormat="1" ht="21.95" hidden="1" customHeight="1" spans="1:15">
      <c r="A913" s="114">
        <v>2130321</v>
      </c>
      <c r="B913" s="23" t="s">
        <v>839</v>
      </c>
      <c r="C913" s="24">
        <v>0</v>
      </c>
      <c r="D913" s="24"/>
      <c r="E913" s="24">
        <v>0</v>
      </c>
      <c r="F913" s="24">
        <f t="shared" si="181"/>
        <v>0</v>
      </c>
      <c r="G913" s="112" t="str">
        <f t="shared" si="182"/>
        <v>否</v>
      </c>
      <c r="H913" s="103" t="str">
        <f t="shared" si="183"/>
        <v>项</v>
      </c>
      <c r="I913" s="106"/>
      <c r="J913" s="121">
        <v>0</v>
      </c>
      <c r="O913" s="120"/>
    </row>
    <row r="914" s="103" customFormat="1" ht="21.95" hidden="1" customHeight="1" spans="1:15">
      <c r="A914" s="114">
        <v>2130322</v>
      </c>
      <c r="B914" s="23" t="s">
        <v>840</v>
      </c>
      <c r="C914" s="24">
        <v>0</v>
      </c>
      <c r="D914" s="24"/>
      <c r="E914" s="24">
        <v>0</v>
      </c>
      <c r="F914" s="24">
        <f t="shared" si="181"/>
        <v>0</v>
      </c>
      <c r="G914" s="112" t="str">
        <f t="shared" si="182"/>
        <v>否</v>
      </c>
      <c r="H914" s="103" t="str">
        <f t="shared" si="183"/>
        <v>项</v>
      </c>
      <c r="I914" s="113"/>
      <c r="J914" s="121">
        <v>0</v>
      </c>
      <c r="O914" s="120"/>
    </row>
    <row r="915" s="103" customFormat="1" ht="21.95" hidden="1" customHeight="1" spans="1:15">
      <c r="A915" s="114">
        <v>2130333</v>
      </c>
      <c r="B915" s="23" t="s">
        <v>814</v>
      </c>
      <c r="C915" s="24">
        <v>0</v>
      </c>
      <c r="D915" s="24"/>
      <c r="E915" s="24">
        <v>0</v>
      </c>
      <c r="F915" s="24">
        <f t="shared" si="181"/>
        <v>0</v>
      </c>
      <c r="G915" s="112" t="str">
        <f t="shared" si="182"/>
        <v>否</v>
      </c>
      <c r="H915" s="103" t="str">
        <f t="shared" si="183"/>
        <v>项</v>
      </c>
      <c r="I915" s="106"/>
      <c r="J915" s="121">
        <v>0</v>
      </c>
      <c r="O915" s="120"/>
    </row>
    <row r="916" s="103" customFormat="1" ht="21.95" hidden="1" customHeight="1" spans="1:15">
      <c r="A916" s="114">
        <v>2130334</v>
      </c>
      <c r="B916" s="23" t="s">
        <v>841</v>
      </c>
      <c r="C916" s="24">
        <v>0</v>
      </c>
      <c r="D916" s="24"/>
      <c r="E916" s="24">
        <v>0</v>
      </c>
      <c r="F916" s="24">
        <f t="shared" si="181"/>
        <v>0</v>
      </c>
      <c r="G916" s="112" t="str">
        <f t="shared" si="182"/>
        <v>否</v>
      </c>
      <c r="H916" s="103" t="str">
        <f t="shared" si="183"/>
        <v>项</v>
      </c>
      <c r="I916" s="106"/>
      <c r="J916" s="121">
        <v>0</v>
      </c>
      <c r="O916" s="120"/>
    </row>
    <row r="917" s="103" customFormat="1" ht="21.95" customHeight="1" spans="1:15">
      <c r="A917" s="114">
        <v>2130335</v>
      </c>
      <c r="B917" s="23" t="s">
        <v>842</v>
      </c>
      <c r="C917" s="24">
        <v>65</v>
      </c>
      <c r="D917" s="24"/>
      <c r="E917" s="24">
        <v>0</v>
      </c>
      <c r="F917" s="24">
        <f t="shared" si="181"/>
        <v>65</v>
      </c>
      <c r="G917" s="112" t="str">
        <f t="shared" si="182"/>
        <v>是</v>
      </c>
      <c r="H917" s="103" t="str">
        <f t="shared" si="183"/>
        <v>项</v>
      </c>
      <c r="I917" s="106"/>
      <c r="J917" s="121">
        <v>65</v>
      </c>
      <c r="O917" s="120"/>
    </row>
    <row r="918" s="103" customFormat="1" ht="21.95" hidden="1" customHeight="1" spans="1:15">
      <c r="A918" s="114">
        <v>2130336</v>
      </c>
      <c r="B918" s="23" t="s">
        <v>843</v>
      </c>
      <c r="C918" s="24">
        <v>0</v>
      </c>
      <c r="D918" s="24"/>
      <c r="E918" s="24">
        <v>0</v>
      </c>
      <c r="F918" s="24">
        <f t="shared" si="181"/>
        <v>0</v>
      </c>
      <c r="G918" s="112" t="str">
        <f t="shared" si="182"/>
        <v>否</v>
      </c>
      <c r="H918" s="103" t="str">
        <f t="shared" si="183"/>
        <v>项</v>
      </c>
      <c r="I918" s="106"/>
      <c r="J918" s="121">
        <v>0</v>
      </c>
      <c r="O918" s="120"/>
    </row>
    <row r="919" s="103" customFormat="1" ht="21.95" hidden="1" customHeight="1" spans="1:15">
      <c r="A919" s="114">
        <v>2130337</v>
      </c>
      <c r="B919" s="23" t="s">
        <v>844</v>
      </c>
      <c r="C919" s="24">
        <v>0</v>
      </c>
      <c r="D919" s="24"/>
      <c r="E919" s="24">
        <v>0</v>
      </c>
      <c r="F919" s="24">
        <f t="shared" si="181"/>
        <v>0</v>
      </c>
      <c r="G919" s="112" t="str">
        <f t="shared" si="182"/>
        <v>否</v>
      </c>
      <c r="H919" s="103" t="str">
        <f t="shared" si="183"/>
        <v>项</v>
      </c>
      <c r="I919" s="106"/>
      <c r="J919" s="121">
        <v>0</v>
      </c>
      <c r="O919" s="120"/>
    </row>
    <row r="920" s="103" customFormat="1" ht="21.95" hidden="1" customHeight="1" spans="1:15">
      <c r="A920" s="114">
        <v>2130399</v>
      </c>
      <c r="B920" s="23" t="s">
        <v>845</v>
      </c>
      <c r="C920" s="24">
        <v>0</v>
      </c>
      <c r="D920" s="24"/>
      <c r="E920" s="24">
        <v>0</v>
      </c>
      <c r="F920" s="24">
        <f t="shared" si="181"/>
        <v>0</v>
      </c>
      <c r="G920" s="112" t="str">
        <f t="shared" si="182"/>
        <v>否</v>
      </c>
      <c r="H920" s="103" t="str">
        <f t="shared" si="183"/>
        <v>项</v>
      </c>
      <c r="I920" s="106"/>
      <c r="J920" s="121">
        <v>0</v>
      </c>
      <c r="O920" s="120"/>
    </row>
    <row r="921" ht="21.95" customHeight="1" spans="1:15">
      <c r="A921" s="111">
        <v>21305</v>
      </c>
      <c r="B921" s="18" t="s">
        <v>846</v>
      </c>
      <c r="C921" s="19">
        <f t="shared" ref="C921:E921" si="184">SUM(C922:C931)</f>
        <v>11274</v>
      </c>
      <c r="D921" s="19">
        <f t="shared" si="184"/>
        <v>0</v>
      </c>
      <c r="E921" s="19">
        <f t="shared" si="184"/>
        <v>-8995</v>
      </c>
      <c r="F921" s="19">
        <f t="shared" si="181"/>
        <v>2279</v>
      </c>
      <c r="G921" s="112" t="str">
        <f t="shared" si="182"/>
        <v>是</v>
      </c>
      <c r="H921" s="106" t="str">
        <f t="shared" si="183"/>
        <v>款</v>
      </c>
      <c r="I921" s="105">
        <f>SUM(I922:I931)</f>
        <v>0</v>
      </c>
      <c r="J921" s="121">
        <v>11274</v>
      </c>
      <c r="O921" s="120"/>
    </row>
    <row r="922" s="103" customFormat="1" ht="21.95" customHeight="1" spans="1:15">
      <c r="A922" s="114">
        <v>2130501</v>
      </c>
      <c r="B922" s="23" t="s">
        <v>163</v>
      </c>
      <c r="C922" s="24">
        <v>987</v>
      </c>
      <c r="D922" s="24"/>
      <c r="E922" s="24">
        <v>5</v>
      </c>
      <c r="F922" s="24">
        <f t="shared" si="181"/>
        <v>992</v>
      </c>
      <c r="G922" s="112" t="str">
        <f t="shared" si="182"/>
        <v>是</v>
      </c>
      <c r="H922" s="103" t="str">
        <f t="shared" si="183"/>
        <v>项</v>
      </c>
      <c r="I922" s="106"/>
      <c r="J922" s="121">
        <v>987</v>
      </c>
      <c r="O922" s="120"/>
    </row>
    <row r="923" s="103" customFormat="1" ht="21.95" customHeight="1" spans="1:15">
      <c r="A923" s="114">
        <v>2130502</v>
      </c>
      <c r="B923" s="23" t="s">
        <v>164</v>
      </c>
      <c r="C923" s="24">
        <v>287</v>
      </c>
      <c r="D923" s="24"/>
      <c r="E923" s="24">
        <v>0</v>
      </c>
      <c r="F923" s="24">
        <f t="shared" si="181"/>
        <v>287</v>
      </c>
      <c r="G923" s="112" t="str">
        <f t="shared" si="182"/>
        <v>是</v>
      </c>
      <c r="H923" s="103" t="str">
        <f t="shared" si="183"/>
        <v>项</v>
      </c>
      <c r="I923" s="106"/>
      <c r="J923" s="121">
        <v>287</v>
      </c>
      <c r="O923" s="120"/>
    </row>
    <row r="924" s="103" customFormat="1" ht="21.95" hidden="1" customHeight="1" spans="1:15">
      <c r="A924" s="114">
        <v>2130503</v>
      </c>
      <c r="B924" s="23" t="s">
        <v>165</v>
      </c>
      <c r="C924" s="24">
        <v>0</v>
      </c>
      <c r="D924" s="24"/>
      <c r="E924" s="24">
        <v>0</v>
      </c>
      <c r="F924" s="24">
        <f t="shared" si="181"/>
        <v>0</v>
      </c>
      <c r="G924" s="112" t="str">
        <f t="shared" si="182"/>
        <v>否</v>
      </c>
      <c r="H924" s="103" t="str">
        <f t="shared" si="183"/>
        <v>项</v>
      </c>
      <c r="I924" s="106"/>
      <c r="J924" s="121">
        <v>0</v>
      </c>
      <c r="O924" s="120"/>
    </row>
    <row r="925" s="103" customFormat="1" ht="21.95" hidden="1" customHeight="1" spans="1:15">
      <c r="A925" s="114">
        <v>2130504</v>
      </c>
      <c r="B925" s="23" t="s">
        <v>847</v>
      </c>
      <c r="C925" s="24">
        <v>0</v>
      </c>
      <c r="D925" s="24"/>
      <c r="E925" s="24">
        <v>0</v>
      </c>
      <c r="F925" s="24">
        <f t="shared" si="181"/>
        <v>0</v>
      </c>
      <c r="G925" s="112" t="str">
        <f t="shared" si="182"/>
        <v>否</v>
      </c>
      <c r="H925" s="103" t="str">
        <f t="shared" si="183"/>
        <v>项</v>
      </c>
      <c r="I925" s="113"/>
      <c r="J925" s="121">
        <v>0</v>
      </c>
      <c r="O925" s="120"/>
    </row>
    <row r="926" s="103" customFormat="1" ht="21.95" hidden="1" customHeight="1" spans="1:15">
      <c r="A926" s="114">
        <v>2130505</v>
      </c>
      <c r="B926" s="23" t="s">
        <v>848</v>
      </c>
      <c r="C926" s="24">
        <v>0</v>
      </c>
      <c r="D926" s="24"/>
      <c r="E926" s="24">
        <v>0</v>
      </c>
      <c r="F926" s="24">
        <f t="shared" si="181"/>
        <v>0</v>
      </c>
      <c r="G926" s="112" t="str">
        <f t="shared" si="182"/>
        <v>否</v>
      </c>
      <c r="H926" s="103" t="str">
        <f t="shared" si="183"/>
        <v>项</v>
      </c>
      <c r="I926" s="106"/>
      <c r="J926" s="121">
        <v>0</v>
      </c>
      <c r="O926" s="120"/>
    </row>
    <row r="927" s="103" customFormat="1" ht="21.95" hidden="1" customHeight="1" spans="1:15">
      <c r="A927" s="114">
        <v>2130506</v>
      </c>
      <c r="B927" s="23" t="s">
        <v>849</v>
      </c>
      <c r="C927" s="24">
        <v>0</v>
      </c>
      <c r="D927" s="24"/>
      <c r="E927" s="24">
        <v>0</v>
      </c>
      <c r="F927" s="24">
        <f t="shared" si="181"/>
        <v>0</v>
      </c>
      <c r="G927" s="112" t="str">
        <f t="shared" si="182"/>
        <v>否</v>
      </c>
      <c r="H927" s="103" t="str">
        <f t="shared" si="183"/>
        <v>项</v>
      </c>
      <c r="I927" s="106"/>
      <c r="J927" s="121">
        <v>0</v>
      </c>
      <c r="O927" s="120"/>
    </row>
    <row r="928" s="103" customFormat="1" ht="21.95" hidden="1" customHeight="1" spans="1:15">
      <c r="A928" s="114">
        <v>2130507</v>
      </c>
      <c r="B928" s="23" t="s">
        <v>850</v>
      </c>
      <c r="C928" s="24">
        <v>0</v>
      </c>
      <c r="D928" s="24"/>
      <c r="E928" s="24">
        <v>0</v>
      </c>
      <c r="F928" s="24">
        <f t="shared" si="181"/>
        <v>0</v>
      </c>
      <c r="G928" s="112" t="str">
        <f t="shared" si="182"/>
        <v>否</v>
      </c>
      <c r="H928" s="103" t="str">
        <f t="shared" si="183"/>
        <v>项</v>
      </c>
      <c r="I928" s="106"/>
      <c r="J928" s="121">
        <v>0</v>
      </c>
      <c r="O928" s="120"/>
    </row>
    <row r="929" s="103" customFormat="1" ht="21.95" hidden="1" customHeight="1" spans="1:15">
      <c r="A929" s="114">
        <v>2130508</v>
      </c>
      <c r="B929" s="23" t="s">
        <v>851</v>
      </c>
      <c r="C929" s="24">
        <v>0</v>
      </c>
      <c r="D929" s="24"/>
      <c r="E929" s="24">
        <v>0</v>
      </c>
      <c r="F929" s="24">
        <f t="shared" si="181"/>
        <v>0</v>
      </c>
      <c r="G929" s="112" t="str">
        <f t="shared" si="182"/>
        <v>否</v>
      </c>
      <c r="H929" s="103" t="str">
        <f t="shared" si="183"/>
        <v>项</v>
      </c>
      <c r="I929" s="106"/>
      <c r="J929" s="121">
        <v>0</v>
      </c>
      <c r="O929" s="120"/>
    </row>
    <row r="930" s="103" customFormat="1" ht="21.95" hidden="1" customHeight="1" spans="1:15">
      <c r="A930" s="114">
        <v>2130550</v>
      </c>
      <c r="B930" s="23" t="s">
        <v>172</v>
      </c>
      <c r="C930" s="24">
        <v>0</v>
      </c>
      <c r="D930" s="24"/>
      <c r="E930" s="24">
        <v>0</v>
      </c>
      <c r="F930" s="24">
        <f t="shared" si="181"/>
        <v>0</v>
      </c>
      <c r="G930" s="112" t="str">
        <f t="shared" si="182"/>
        <v>否</v>
      </c>
      <c r="H930" s="103" t="str">
        <f t="shared" si="183"/>
        <v>项</v>
      </c>
      <c r="I930" s="106"/>
      <c r="J930" s="121">
        <v>0</v>
      </c>
      <c r="O930" s="120"/>
    </row>
    <row r="931" s="103" customFormat="1" ht="21.95" customHeight="1" spans="1:15">
      <c r="A931" s="114">
        <v>2130599</v>
      </c>
      <c r="B931" s="23" t="s">
        <v>852</v>
      </c>
      <c r="C931" s="24">
        <v>10000</v>
      </c>
      <c r="D931" s="24"/>
      <c r="E931" s="24">
        <v>-9000</v>
      </c>
      <c r="F931" s="24">
        <f t="shared" si="181"/>
        <v>1000</v>
      </c>
      <c r="G931" s="112" t="str">
        <f t="shared" si="182"/>
        <v>是</v>
      </c>
      <c r="H931" s="103" t="str">
        <f t="shared" si="183"/>
        <v>项</v>
      </c>
      <c r="I931" s="106"/>
      <c r="J931" s="121">
        <v>10000</v>
      </c>
      <c r="O931" s="120"/>
    </row>
    <row r="932" ht="21.95" customHeight="1" spans="1:15">
      <c r="A932" s="111">
        <v>21307</v>
      </c>
      <c r="B932" s="18" t="s">
        <v>853</v>
      </c>
      <c r="C932" s="19">
        <f t="shared" ref="C932:E932" si="185">SUM(C933:C938)</f>
        <v>10</v>
      </c>
      <c r="D932" s="19">
        <f t="shared" si="185"/>
        <v>0</v>
      </c>
      <c r="E932" s="19">
        <f t="shared" si="185"/>
        <v>0</v>
      </c>
      <c r="F932" s="19">
        <f t="shared" si="181"/>
        <v>10</v>
      </c>
      <c r="G932" s="112" t="str">
        <f t="shared" si="182"/>
        <v>是</v>
      </c>
      <c r="H932" s="106" t="str">
        <f t="shared" si="183"/>
        <v>款</v>
      </c>
      <c r="I932" s="113">
        <f>SUM(I933:I938)</f>
        <v>0</v>
      </c>
      <c r="J932" s="121">
        <v>10</v>
      </c>
      <c r="O932" s="120"/>
    </row>
    <row r="933" s="103" customFormat="1" ht="21.95" hidden="1" customHeight="1" spans="1:15">
      <c r="A933" s="114">
        <v>2130701</v>
      </c>
      <c r="B933" s="23" t="s">
        <v>854</v>
      </c>
      <c r="C933" s="24">
        <v>0</v>
      </c>
      <c r="D933" s="24"/>
      <c r="E933" s="24">
        <v>0</v>
      </c>
      <c r="F933" s="24">
        <f t="shared" si="181"/>
        <v>0</v>
      </c>
      <c r="G933" s="112" t="str">
        <f t="shared" si="182"/>
        <v>否</v>
      </c>
      <c r="H933" s="103" t="str">
        <f t="shared" si="183"/>
        <v>项</v>
      </c>
      <c r="I933" s="106"/>
      <c r="J933" s="121">
        <v>0</v>
      </c>
      <c r="O933" s="120"/>
    </row>
    <row r="934" s="103" customFormat="1" ht="21.95" hidden="1" customHeight="1" spans="1:15">
      <c r="A934" s="114">
        <v>2130704</v>
      </c>
      <c r="B934" s="23" t="s">
        <v>855</v>
      </c>
      <c r="C934" s="24">
        <v>0</v>
      </c>
      <c r="D934" s="24"/>
      <c r="E934" s="24">
        <v>0</v>
      </c>
      <c r="F934" s="24">
        <f t="shared" si="181"/>
        <v>0</v>
      </c>
      <c r="G934" s="112" t="str">
        <f t="shared" si="182"/>
        <v>否</v>
      </c>
      <c r="H934" s="103" t="str">
        <f t="shared" si="183"/>
        <v>项</v>
      </c>
      <c r="I934" s="106"/>
      <c r="J934" s="121">
        <v>0</v>
      </c>
      <c r="O934" s="120"/>
    </row>
    <row r="935" s="103" customFormat="1" ht="21.95" hidden="1" customHeight="1" spans="1:15">
      <c r="A935" s="114">
        <v>2130705</v>
      </c>
      <c r="B935" s="23" t="s">
        <v>856</v>
      </c>
      <c r="C935" s="24">
        <v>0</v>
      </c>
      <c r="D935" s="24"/>
      <c r="E935" s="24">
        <v>0</v>
      </c>
      <c r="F935" s="24">
        <f t="shared" si="181"/>
        <v>0</v>
      </c>
      <c r="G935" s="112" t="str">
        <f t="shared" si="182"/>
        <v>否</v>
      </c>
      <c r="H935" s="103" t="str">
        <f t="shared" si="183"/>
        <v>项</v>
      </c>
      <c r="I935" s="106"/>
      <c r="J935" s="121">
        <v>0</v>
      </c>
      <c r="O935" s="120"/>
    </row>
    <row r="936" s="103" customFormat="1" ht="21.95" hidden="1" customHeight="1" spans="1:15">
      <c r="A936" s="114">
        <v>2130706</v>
      </c>
      <c r="B936" s="23" t="s">
        <v>857</v>
      </c>
      <c r="C936" s="24">
        <v>0</v>
      </c>
      <c r="D936" s="24"/>
      <c r="E936" s="24">
        <v>0</v>
      </c>
      <c r="F936" s="24">
        <f t="shared" si="181"/>
        <v>0</v>
      </c>
      <c r="G936" s="112" t="str">
        <f t="shared" si="182"/>
        <v>否</v>
      </c>
      <c r="H936" s="103" t="str">
        <f t="shared" si="183"/>
        <v>项</v>
      </c>
      <c r="I936" s="106"/>
      <c r="J936" s="121">
        <v>0</v>
      </c>
      <c r="O936" s="120"/>
    </row>
    <row r="937" s="103" customFormat="1" ht="21.95" hidden="1" customHeight="1" spans="1:15">
      <c r="A937" s="114">
        <v>2130707</v>
      </c>
      <c r="B937" s="23" t="s">
        <v>858</v>
      </c>
      <c r="C937" s="24">
        <v>0</v>
      </c>
      <c r="D937" s="24"/>
      <c r="E937" s="24">
        <v>0</v>
      </c>
      <c r="F937" s="24">
        <f t="shared" si="181"/>
        <v>0</v>
      </c>
      <c r="G937" s="112" t="str">
        <f t="shared" si="182"/>
        <v>否</v>
      </c>
      <c r="H937" s="103" t="str">
        <f t="shared" si="183"/>
        <v>项</v>
      </c>
      <c r="I937" s="106"/>
      <c r="J937" s="121">
        <v>0</v>
      </c>
      <c r="O937" s="120"/>
    </row>
    <row r="938" s="103" customFormat="1" ht="21.95" customHeight="1" spans="1:15">
      <c r="A938" s="114">
        <v>2130799</v>
      </c>
      <c r="B938" s="23" t="s">
        <v>859</v>
      </c>
      <c r="C938" s="24">
        <v>10</v>
      </c>
      <c r="D938" s="24"/>
      <c r="E938" s="24">
        <v>0</v>
      </c>
      <c r="F938" s="24">
        <f t="shared" si="181"/>
        <v>10</v>
      </c>
      <c r="G938" s="112" t="str">
        <f t="shared" si="182"/>
        <v>是</v>
      </c>
      <c r="H938" s="103" t="str">
        <f t="shared" si="183"/>
        <v>项</v>
      </c>
      <c r="I938" s="106"/>
      <c r="J938" s="121">
        <v>10</v>
      </c>
      <c r="O938" s="120"/>
    </row>
    <row r="939" ht="21.95" customHeight="1" spans="1:15">
      <c r="A939" s="111">
        <v>21308</v>
      </c>
      <c r="B939" s="18" t="s">
        <v>860</v>
      </c>
      <c r="C939" s="19">
        <f t="shared" ref="C939:E939" si="186">SUM(C940:C945)</f>
        <v>360</v>
      </c>
      <c r="D939" s="19">
        <f t="shared" si="186"/>
        <v>0</v>
      </c>
      <c r="E939" s="19">
        <f t="shared" si="186"/>
        <v>81</v>
      </c>
      <c r="F939" s="19">
        <f t="shared" si="181"/>
        <v>441</v>
      </c>
      <c r="G939" s="112" t="str">
        <f t="shared" si="182"/>
        <v>是</v>
      </c>
      <c r="H939" s="106" t="str">
        <f t="shared" si="183"/>
        <v>款</v>
      </c>
      <c r="I939" s="113">
        <f>SUM(I940:I945)</f>
        <v>0</v>
      </c>
      <c r="J939" s="121">
        <v>360</v>
      </c>
      <c r="O939" s="120"/>
    </row>
    <row r="940" s="103" customFormat="1" ht="21.95" hidden="1" customHeight="1" spans="1:15">
      <c r="A940" s="114">
        <v>2130801</v>
      </c>
      <c r="B940" s="23" t="s">
        <v>861</v>
      </c>
      <c r="C940" s="24">
        <v>0</v>
      </c>
      <c r="D940" s="24"/>
      <c r="E940" s="24">
        <v>0</v>
      </c>
      <c r="F940" s="24">
        <f t="shared" si="181"/>
        <v>0</v>
      </c>
      <c r="G940" s="112" t="str">
        <f t="shared" si="182"/>
        <v>否</v>
      </c>
      <c r="H940" s="103" t="str">
        <f t="shared" si="183"/>
        <v>项</v>
      </c>
      <c r="I940" s="106"/>
      <c r="J940" s="121">
        <v>0</v>
      </c>
      <c r="O940" s="120"/>
    </row>
    <row r="941" s="103" customFormat="1" ht="21.95" hidden="1" customHeight="1" spans="1:15">
      <c r="A941" s="114">
        <v>2130802</v>
      </c>
      <c r="B941" s="23" t="s">
        <v>862</v>
      </c>
      <c r="C941" s="24">
        <v>0</v>
      </c>
      <c r="D941" s="24"/>
      <c r="E941" s="24">
        <v>0</v>
      </c>
      <c r="F941" s="24">
        <f t="shared" si="181"/>
        <v>0</v>
      </c>
      <c r="G941" s="112" t="str">
        <f t="shared" si="182"/>
        <v>否</v>
      </c>
      <c r="H941" s="103" t="str">
        <f t="shared" si="183"/>
        <v>项</v>
      </c>
      <c r="I941" s="106"/>
      <c r="J941" s="121">
        <v>0</v>
      </c>
      <c r="O941" s="120"/>
    </row>
    <row r="942" s="103" customFormat="1" ht="21.95" customHeight="1" spans="1:15">
      <c r="A942" s="114">
        <v>2130803</v>
      </c>
      <c r="B942" s="23" t="s">
        <v>863</v>
      </c>
      <c r="C942" s="24">
        <v>360</v>
      </c>
      <c r="D942" s="24"/>
      <c r="E942" s="24">
        <v>81</v>
      </c>
      <c r="F942" s="24">
        <f t="shared" si="181"/>
        <v>441</v>
      </c>
      <c r="G942" s="112" t="str">
        <f t="shared" si="182"/>
        <v>是</v>
      </c>
      <c r="H942" s="103" t="str">
        <f t="shared" si="183"/>
        <v>项</v>
      </c>
      <c r="I942" s="113"/>
      <c r="J942" s="121">
        <v>360</v>
      </c>
      <c r="O942" s="120"/>
    </row>
    <row r="943" s="103" customFormat="1" ht="21.95" hidden="1" customHeight="1" spans="1:15">
      <c r="A943" s="114">
        <v>2130804</v>
      </c>
      <c r="B943" s="23" t="s">
        <v>864</v>
      </c>
      <c r="C943" s="24">
        <v>0</v>
      </c>
      <c r="D943" s="24"/>
      <c r="E943" s="24">
        <v>0</v>
      </c>
      <c r="F943" s="24">
        <f t="shared" si="181"/>
        <v>0</v>
      </c>
      <c r="G943" s="112" t="str">
        <f t="shared" si="182"/>
        <v>否</v>
      </c>
      <c r="H943" s="103" t="str">
        <f t="shared" si="183"/>
        <v>项</v>
      </c>
      <c r="I943" s="106"/>
      <c r="J943" s="121">
        <v>0</v>
      </c>
      <c r="O943" s="120"/>
    </row>
    <row r="944" s="103" customFormat="1" ht="21.95" hidden="1" customHeight="1" spans="1:15">
      <c r="A944" s="114">
        <v>2130805</v>
      </c>
      <c r="B944" s="23" t="s">
        <v>865</v>
      </c>
      <c r="C944" s="24">
        <v>0</v>
      </c>
      <c r="D944" s="24"/>
      <c r="E944" s="24">
        <v>0</v>
      </c>
      <c r="F944" s="24">
        <f t="shared" si="181"/>
        <v>0</v>
      </c>
      <c r="G944" s="112" t="str">
        <f t="shared" si="182"/>
        <v>否</v>
      </c>
      <c r="H944" s="103" t="str">
        <f t="shared" si="183"/>
        <v>项</v>
      </c>
      <c r="I944" s="106"/>
      <c r="J944" s="121">
        <v>0</v>
      </c>
      <c r="O944" s="120"/>
    </row>
    <row r="945" s="103" customFormat="1" ht="21.95" hidden="1" customHeight="1" spans="1:15">
      <c r="A945" s="114">
        <v>2130899</v>
      </c>
      <c r="B945" s="23" t="s">
        <v>866</v>
      </c>
      <c r="C945" s="24">
        <v>0</v>
      </c>
      <c r="D945" s="24"/>
      <c r="E945" s="24">
        <v>0</v>
      </c>
      <c r="F945" s="24">
        <f t="shared" si="181"/>
        <v>0</v>
      </c>
      <c r="G945" s="112" t="str">
        <f t="shared" si="182"/>
        <v>否</v>
      </c>
      <c r="H945" s="103" t="str">
        <f t="shared" si="183"/>
        <v>项</v>
      </c>
      <c r="I945" s="126"/>
      <c r="J945" s="121">
        <v>0</v>
      </c>
      <c r="O945" s="120"/>
    </row>
    <row r="946" ht="21.95" hidden="1" customHeight="1" spans="1:15">
      <c r="A946" s="111">
        <v>21309</v>
      </c>
      <c r="B946" s="18" t="s">
        <v>867</v>
      </c>
      <c r="C946" s="19">
        <f t="shared" ref="C946:E946" si="187">SUM(C947:C948)</f>
        <v>0</v>
      </c>
      <c r="D946" s="19">
        <f t="shared" si="187"/>
        <v>0</v>
      </c>
      <c r="E946" s="19">
        <f t="shared" si="187"/>
        <v>0</v>
      </c>
      <c r="F946" s="19">
        <f t="shared" si="181"/>
        <v>0</v>
      </c>
      <c r="G946" s="112" t="str">
        <f t="shared" si="182"/>
        <v>否</v>
      </c>
      <c r="H946" s="106" t="str">
        <f t="shared" si="183"/>
        <v>款</v>
      </c>
      <c r="I946" s="113">
        <f>SUM(I947:I948)</f>
        <v>0</v>
      </c>
      <c r="J946" s="121">
        <v>0</v>
      </c>
      <c r="O946" s="120"/>
    </row>
    <row r="947" s="103" customFormat="1" ht="21.95" hidden="1" customHeight="1" spans="1:15">
      <c r="A947" s="114">
        <v>2130901</v>
      </c>
      <c r="B947" s="23" t="s">
        <v>868</v>
      </c>
      <c r="C947" s="24">
        <v>0</v>
      </c>
      <c r="D947" s="24"/>
      <c r="E947" s="24">
        <v>0</v>
      </c>
      <c r="F947" s="24">
        <f t="shared" si="181"/>
        <v>0</v>
      </c>
      <c r="G947" s="112" t="str">
        <f t="shared" si="182"/>
        <v>否</v>
      </c>
      <c r="H947" s="103" t="str">
        <f t="shared" si="183"/>
        <v>项</v>
      </c>
      <c r="I947" s="106"/>
      <c r="J947" s="121">
        <v>0</v>
      </c>
      <c r="O947" s="120"/>
    </row>
    <row r="948" s="103" customFormat="1" ht="21.95" hidden="1" customHeight="1" spans="1:15">
      <c r="A948" s="114">
        <v>2130999</v>
      </c>
      <c r="B948" s="23" t="s">
        <v>869</v>
      </c>
      <c r="C948" s="24">
        <v>0</v>
      </c>
      <c r="D948" s="24"/>
      <c r="E948" s="24">
        <v>0</v>
      </c>
      <c r="F948" s="24">
        <f t="shared" si="181"/>
        <v>0</v>
      </c>
      <c r="G948" s="112" t="str">
        <f t="shared" si="182"/>
        <v>否</v>
      </c>
      <c r="H948" s="103" t="str">
        <f t="shared" si="183"/>
        <v>项</v>
      </c>
      <c r="I948" s="106"/>
      <c r="J948" s="121">
        <v>0</v>
      </c>
      <c r="O948" s="120"/>
    </row>
    <row r="949" ht="21.95" hidden="1" customHeight="1" spans="1:15">
      <c r="A949" s="111">
        <v>21399</v>
      </c>
      <c r="B949" s="18" t="s">
        <v>870</v>
      </c>
      <c r="C949" s="19">
        <f t="shared" ref="C949:E949" si="188">SUM(C950:C951)</f>
        <v>0</v>
      </c>
      <c r="D949" s="19">
        <f t="shared" si="188"/>
        <v>0</v>
      </c>
      <c r="E949" s="19">
        <f t="shared" si="188"/>
        <v>0</v>
      </c>
      <c r="F949" s="19">
        <f t="shared" si="181"/>
        <v>0</v>
      </c>
      <c r="G949" s="112" t="str">
        <f t="shared" si="182"/>
        <v>否</v>
      </c>
      <c r="H949" s="106" t="str">
        <f t="shared" si="183"/>
        <v>款</v>
      </c>
      <c r="I949" s="105">
        <f>SUM(I950:I951)</f>
        <v>0</v>
      </c>
      <c r="J949" s="121">
        <v>0</v>
      </c>
      <c r="O949" s="120"/>
    </row>
    <row r="950" s="103" customFormat="1" ht="21.95" hidden="1" customHeight="1" spans="1:15">
      <c r="A950" s="114">
        <v>2139901</v>
      </c>
      <c r="B950" s="23" t="s">
        <v>871</v>
      </c>
      <c r="C950" s="24">
        <v>0</v>
      </c>
      <c r="D950" s="24"/>
      <c r="E950" s="24">
        <v>0</v>
      </c>
      <c r="F950" s="24">
        <f t="shared" si="181"/>
        <v>0</v>
      </c>
      <c r="G950" s="112" t="str">
        <f t="shared" si="182"/>
        <v>否</v>
      </c>
      <c r="H950" s="103" t="str">
        <f t="shared" si="183"/>
        <v>项</v>
      </c>
      <c r="I950" s="106"/>
      <c r="J950" s="121">
        <v>0</v>
      </c>
      <c r="O950" s="120"/>
    </row>
    <row r="951" s="103" customFormat="1" ht="21.95" hidden="1" customHeight="1" spans="1:15">
      <c r="A951" s="114">
        <v>2139999</v>
      </c>
      <c r="B951" s="23" t="s">
        <v>872</v>
      </c>
      <c r="C951" s="24">
        <v>0</v>
      </c>
      <c r="D951" s="24"/>
      <c r="E951" s="24">
        <v>0</v>
      </c>
      <c r="F951" s="24">
        <f t="shared" si="181"/>
        <v>0</v>
      </c>
      <c r="G951" s="112" t="str">
        <f t="shared" si="182"/>
        <v>否</v>
      </c>
      <c r="H951" s="103" t="str">
        <f t="shared" si="183"/>
        <v>项</v>
      </c>
      <c r="I951" s="106"/>
      <c r="J951" s="121">
        <v>0</v>
      </c>
      <c r="O951" s="120"/>
    </row>
    <row r="952" ht="21.95" customHeight="1" spans="1:15">
      <c r="A952" s="111">
        <v>214</v>
      </c>
      <c r="B952" s="18" t="s">
        <v>110</v>
      </c>
      <c r="C952" s="19">
        <f t="shared" ref="C952:E952" si="189">SUM(C953,C976,C986,C996,C1001,C1008,C1013)</f>
        <v>7043</v>
      </c>
      <c r="D952" s="19">
        <f t="shared" si="189"/>
        <v>0</v>
      </c>
      <c r="E952" s="19">
        <f t="shared" si="189"/>
        <v>19182</v>
      </c>
      <c r="F952" s="19">
        <f t="shared" si="181"/>
        <v>26225</v>
      </c>
      <c r="G952" s="112" t="str">
        <f t="shared" si="182"/>
        <v>是</v>
      </c>
      <c r="H952" s="106" t="str">
        <f t="shared" si="183"/>
        <v>类</v>
      </c>
      <c r="I952" s="105">
        <f>SUM(I953,I976,I986,I996,I1001,I1008,I1013)</f>
        <v>0</v>
      </c>
      <c r="J952" s="121">
        <v>7043</v>
      </c>
      <c r="O952" s="120"/>
    </row>
    <row r="953" ht="21.95" customHeight="1" spans="1:15">
      <c r="A953" s="111">
        <v>21401</v>
      </c>
      <c r="B953" s="18" t="s">
        <v>873</v>
      </c>
      <c r="C953" s="19">
        <f t="shared" ref="C953:E953" si="190">SUM(C954:C975)</f>
        <v>3844</v>
      </c>
      <c r="D953" s="19">
        <f t="shared" si="190"/>
        <v>0</v>
      </c>
      <c r="E953" s="19">
        <f t="shared" si="190"/>
        <v>18832</v>
      </c>
      <c r="F953" s="19">
        <f t="shared" si="181"/>
        <v>22676</v>
      </c>
      <c r="G953" s="112" t="str">
        <f t="shared" si="182"/>
        <v>是</v>
      </c>
      <c r="H953" s="106" t="str">
        <f t="shared" si="183"/>
        <v>款</v>
      </c>
      <c r="I953" s="105">
        <f>SUM(I954:I975)</f>
        <v>0</v>
      </c>
      <c r="J953" s="121">
        <v>3844</v>
      </c>
      <c r="O953" s="120"/>
    </row>
    <row r="954" s="103" customFormat="1" ht="21.95" customHeight="1" spans="1:15">
      <c r="A954" s="114">
        <v>2140101</v>
      </c>
      <c r="B954" s="23" t="s">
        <v>163</v>
      </c>
      <c r="C954" s="24">
        <v>1011</v>
      </c>
      <c r="D954" s="24"/>
      <c r="E954" s="24">
        <v>-18</v>
      </c>
      <c r="F954" s="24">
        <f t="shared" si="181"/>
        <v>993</v>
      </c>
      <c r="G954" s="112" t="str">
        <f t="shared" si="182"/>
        <v>是</v>
      </c>
      <c r="H954" s="103" t="str">
        <f t="shared" si="183"/>
        <v>项</v>
      </c>
      <c r="I954" s="106"/>
      <c r="J954" s="121">
        <v>1011</v>
      </c>
      <c r="O954" s="120"/>
    </row>
    <row r="955" s="103" customFormat="1" ht="21.95" customHeight="1" spans="1:15">
      <c r="A955" s="114">
        <v>2140102</v>
      </c>
      <c r="B955" s="23" t="s">
        <v>164</v>
      </c>
      <c r="C955" s="24">
        <v>45</v>
      </c>
      <c r="D955" s="24"/>
      <c r="E955" s="24">
        <v>0</v>
      </c>
      <c r="F955" s="24">
        <f t="shared" si="181"/>
        <v>45</v>
      </c>
      <c r="G955" s="112" t="str">
        <f t="shared" si="182"/>
        <v>是</v>
      </c>
      <c r="H955" s="103" t="str">
        <f t="shared" si="183"/>
        <v>项</v>
      </c>
      <c r="I955" s="106"/>
      <c r="J955" s="121">
        <v>45</v>
      </c>
      <c r="O955" s="120"/>
    </row>
    <row r="956" s="103" customFormat="1" ht="21.95" hidden="1" customHeight="1" spans="1:15">
      <c r="A956" s="114">
        <v>2140103</v>
      </c>
      <c r="B956" s="23" t="s">
        <v>165</v>
      </c>
      <c r="C956" s="24">
        <v>0</v>
      </c>
      <c r="D956" s="24"/>
      <c r="E956" s="24">
        <v>0</v>
      </c>
      <c r="F956" s="24">
        <f t="shared" si="181"/>
        <v>0</v>
      </c>
      <c r="G956" s="112" t="str">
        <f t="shared" si="182"/>
        <v>否</v>
      </c>
      <c r="H956" s="103" t="str">
        <f t="shared" si="183"/>
        <v>项</v>
      </c>
      <c r="I956" s="106"/>
      <c r="J956" s="121">
        <v>0</v>
      </c>
      <c r="O956" s="120"/>
    </row>
    <row r="957" s="103" customFormat="1" ht="21.95" customHeight="1" spans="1:15">
      <c r="A957" s="114">
        <v>2140104</v>
      </c>
      <c r="B957" s="23" t="s">
        <v>874</v>
      </c>
      <c r="C957" s="24">
        <v>91</v>
      </c>
      <c r="D957" s="24"/>
      <c r="E957" s="24">
        <v>18000</v>
      </c>
      <c r="F957" s="24">
        <f t="shared" si="181"/>
        <v>18091</v>
      </c>
      <c r="G957" s="112" t="str">
        <f t="shared" si="182"/>
        <v>是</v>
      </c>
      <c r="H957" s="103" t="str">
        <f t="shared" si="183"/>
        <v>项</v>
      </c>
      <c r="I957" s="106"/>
      <c r="J957" s="121">
        <v>91</v>
      </c>
      <c r="O957" s="120"/>
    </row>
    <row r="958" s="103" customFormat="1" ht="21.95" customHeight="1" spans="1:15">
      <c r="A958" s="114">
        <v>2140106</v>
      </c>
      <c r="B958" s="23" t="s">
        <v>875</v>
      </c>
      <c r="C958" s="24">
        <v>100</v>
      </c>
      <c r="D958" s="24"/>
      <c r="E958" s="24">
        <v>0</v>
      </c>
      <c r="F958" s="24">
        <f t="shared" si="181"/>
        <v>100</v>
      </c>
      <c r="G958" s="112" t="str">
        <f t="shared" si="182"/>
        <v>是</v>
      </c>
      <c r="H958" s="103" t="str">
        <f t="shared" si="183"/>
        <v>项</v>
      </c>
      <c r="I958" s="106"/>
      <c r="J958" s="121">
        <v>100</v>
      </c>
      <c r="O958" s="120"/>
    </row>
    <row r="959" s="103" customFormat="1" ht="21.95" hidden="1" customHeight="1" spans="1:15">
      <c r="A959" s="114">
        <v>2140109</v>
      </c>
      <c r="B959" s="23" t="s">
        <v>876</v>
      </c>
      <c r="C959" s="24">
        <v>0</v>
      </c>
      <c r="D959" s="24"/>
      <c r="E959" s="24">
        <v>0</v>
      </c>
      <c r="F959" s="24">
        <f t="shared" si="181"/>
        <v>0</v>
      </c>
      <c r="G959" s="112" t="str">
        <f t="shared" si="182"/>
        <v>否</v>
      </c>
      <c r="H959" s="103" t="str">
        <f t="shared" si="183"/>
        <v>项</v>
      </c>
      <c r="I959" s="106"/>
      <c r="J959" s="121">
        <v>0</v>
      </c>
      <c r="O959" s="120"/>
    </row>
    <row r="960" s="103" customFormat="1" ht="21.95" hidden="1" customHeight="1" spans="1:15">
      <c r="A960" s="114">
        <v>2140110</v>
      </c>
      <c r="B960" s="23" t="s">
        <v>877</v>
      </c>
      <c r="C960" s="24">
        <v>0</v>
      </c>
      <c r="D960" s="24"/>
      <c r="E960" s="24">
        <v>0</v>
      </c>
      <c r="F960" s="24">
        <f t="shared" si="181"/>
        <v>0</v>
      </c>
      <c r="G960" s="112" t="str">
        <f t="shared" si="182"/>
        <v>否</v>
      </c>
      <c r="H960" s="103" t="str">
        <f t="shared" si="183"/>
        <v>项</v>
      </c>
      <c r="I960" s="106"/>
      <c r="J960" s="121">
        <v>0</v>
      </c>
      <c r="O960" s="120"/>
    </row>
    <row r="961" s="103" customFormat="1" ht="21.95" hidden="1" customHeight="1" spans="1:15">
      <c r="A961" s="114">
        <v>2140111</v>
      </c>
      <c r="B961" s="23" t="s">
        <v>878</v>
      </c>
      <c r="C961" s="24">
        <v>0</v>
      </c>
      <c r="D961" s="24"/>
      <c r="E961" s="24">
        <v>0</v>
      </c>
      <c r="F961" s="24">
        <f t="shared" si="181"/>
        <v>0</v>
      </c>
      <c r="G961" s="112" t="str">
        <f t="shared" si="182"/>
        <v>否</v>
      </c>
      <c r="H961" s="103" t="str">
        <f t="shared" si="183"/>
        <v>项</v>
      </c>
      <c r="I961" s="106"/>
      <c r="J961" s="121">
        <v>0</v>
      </c>
      <c r="O961" s="120"/>
    </row>
    <row r="962" s="103" customFormat="1" ht="21.95" customHeight="1" spans="1:15">
      <c r="A962" s="114">
        <v>2140112</v>
      </c>
      <c r="B962" s="23" t="s">
        <v>879</v>
      </c>
      <c r="C962" s="24">
        <v>2597</v>
      </c>
      <c r="D962" s="24"/>
      <c r="E962" s="24">
        <v>17</v>
      </c>
      <c r="F962" s="24">
        <f t="shared" si="181"/>
        <v>2614</v>
      </c>
      <c r="G962" s="112" t="str">
        <f t="shared" si="182"/>
        <v>是</v>
      </c>
      <c r="H962" s="103" t="str">
        <f t="shared" si="183"/>
        <v>项</v>
      </c>
      <c r="I962" s="106"/>
      <c r="J962" s="121">
        <v>2597</v>
      </c>
      <c r="O962" s="120"/>
    </row>
    <row r="963" s="103" customFormat="1" ht="21.95" hidden="1" customHeight="1" spans="1:15">
      <c r="A963" s="114">
        <v>2140114</v>
      </c>
      <c r="B963" s="23" t="s">
        <v>880</v>
      </c>
      <c r="C963" s="24">
        <v>0</v>
      </c>
      <c r="D963" s="24"/>
      <c r="E963" s="24">
        <v>0</v>
      </c>
      <c r="F963" s="24">
        <f t="shared" si="181"/>
        <v>0</v>
      </c>
      <c r="G963" s="112" t="str">
        <f t="shared" si="182"/>
        <v>否</v>
      </c>
      <c r="H963" s="103" t="str">
        <f t="shared" si="183"/>
        <v>项</v>
      </c>
      <c r="I963" s="106"/>
      <c r="J963" s="121">
        <v>0</v>
      </c>
      <c r="O963" s="120"/>
    </row>
    <row r="964" s="103" customFormat="1" ht="21.95" hidden="1" customHeight="1" spans="1:15">
      <c r="A964" s="114">
        <v>2140122</v>
      </c>
      <c r="B964" s="23" t="s">
        <v>881</v>
      </c>
      <c r="C964" s="24">
        <v>0</v>
      </c>
      <c r="D964" s="24"/>
      <c r="E964" s="24">
        <v>0</v>
      </c>
      <c r="F964" s="24">
        <f t="shared" ref="F964:F1027" si="191">C964+D964+E964</f>
        <v>0</v>
      </c>
      <c r="G964" s="112" t="str">
        <f t="shared" ref="G964:G1027" si="192">IF(LEN(A964)=3,"是",IF(B964&lt;&gt;"",IF(SUM(C964:C964)&lt;&gt;0,"是","否"),"是"))</f>
        <v>否</v>
      </c>
      <c r="H964" s="103" t="str">
        <f t="shared" si="183"/>
        <v>项</v>
      </c>
      <c r="I964" s="106"/>
      <c r="J964" s="121">
        <v>0</v>
      </c>
      <c r="O964" s="120"/>
    </row>
    <row r="965" s="103" customFormat="1" ht="21.95" hidden="1" customHeight="1" spans="1:15">
      <c r="A965" s="114">
        <v>2140123</v>
      </c>
      <c r="B965" s="23" t="s">
        <v>882</v>
      </c>
      <c r="C965" s="24">
        <v>0</v>
      </c>
      <c r="D965" s="24"/>
      <c r="E965" s="24">
        <v>0</v>
      </c>
      <c r="F965" s="24">
        <f t="shared" si="191"/>
        <v>0</v>
      </c>
      <c r="G965" s="112" t="str">
        <f t="shared" si="192"/>
        <v>否</v>
      </c>
      <c r="H965" s="103" t="str">
        <f t="shared" ref="H965:H1028" si="193">IF(LEN(A965)=3,"类",IF(LEN(A965)=5,"款","项"))</f>
        <v>项</v>
      </c>
      <c r="I965" s="106"/>
      <c r="J965" s="121">
        <v>0</v>
      </c>
      <c r="O965" s="120"/>
    </row>
    <row r="966" s="103" customFormat="1" ht="21.95" hidden="1" customHeight="1" spans="1:15">
      <c r="A966" s="114">
        <v>2140127</v>
      </c>
      <c r="B966" s="23" t="s">
        <v>883</v>
      </c>
      <c r="C966" s="24">
        <v>0</v>
      </c>
      <c r="D966" s="24"/>
      <c r="E966" s="24">
        <v>0</v>
      </c>
      <c r="F966" s="24">
        <f t="shared" si="191"/>
        <v>0</v>
      </c>
      <c r="G966" s="112" t="str">
        <f t="shared" si="192"/>
        <v>否</v>
      </c>
      <c r="H966" s="103" t="str">
        <f t="shared" si="193"/>
        <v>项</v>
      </c>
      <c r="I966" s="106"/>
      <c r="J966" s="121">
        <v>0</v>
      </c>
      <c r="O966" s="120"/>
    </row>
    <row r="967" s="103" customFormat="1" ht="21.95" hidden="1" customHeight="1" spans="1:15">
      <c r="A967" s="114">
        <v>2140128</v>
      </c>
      <c r="B967" s="23" t="s">
        <v>884</v>
      </c>
      <c r="C967" s="24">
        <v>0</v>
      </c>
      <c r="D967" s="24"/>
      <c r="E967" s="24">
        <v>0</v>
      </c>
      <c r="F967" s="24">
        <f t="shared" si="191"/>
        <v>0</v>
      </c>
      <c r="G967" s="112" t="str">
        <f t="shared" si="192"/>
        <v>否</v>
      </c>
      <c r="H967" s="103" t="str">
        <f t="shared" si="193"/>
        <v>项</v>
      </c>
      <c r="I967" s="106"/>
      <c r="J967" s="121">
        <v>0</v>
      </c>
      <c r="O967" s="120"/>
    </row>
    <row r="968" s="103" customFormat="1" ht="21.95" hidden="1" customHeight="1" spans="1:15">
      <c r="A968" s="114">
        <v>2140129</v>
      </c>
      <c r="B968" s="23" t="s">
        <v>885</v>
      </c>
      <c r="C968" s="24">
        <v>0</v>
      </c>
      <c r="D968" s="24"/>
      <c r="E968" s="24">
        <v>0</v>
      </c>
      <c r="F968" s="24">
        <f t="shared" si="191"/>
        <v>0</v>
      </c>
      <c r="G968" s="112" t="str">
        <f t="shared" si="192"/>
        <v>否</v>
      </c>
      <c r="H968" s="103" t="str">
        <f t="shared" si="193"/>
        <v>项</v>
      </c>
      <c r="I968" s="106"/>
      <c r="J968" s="121">
        <v>0</v>
      </c>
      <c r="O968" s="120"/>
    </row>
    <row r="969" s="103" customFormat="1" ht="21.95" hidden="1" customHeight="1" spans="1:15">
      <c r="A969" s="114">
        <v>2140130</v>
      </c>
      <c r="B969" s="23" t="s">
        <v>886</v>
      </c>
      <c r="C969" s="24">
        <v>0</v>
      </c>
      <c r="D969" s="24"/>
      <c r="E969" s="24">
        <v>0</v>
      </c>
      <c r="F969" s="24">
        <f t="shared" si="191"/>
        <v>0</v>
      </c>
      <c r="G969" s="112" t="str">
        <f t="shared" si="192"/>
        <v>否</v>
      </c>
      <c r="H969" s="103" t="str">
        <f t="shared" si="193"/>
        <v>项</v>
      </c>
      <c r="I969" s="113"/>
      <c r="J969" s="121">
        <v>0</v>
      </c>
      <c r="O969" s="120"/>
    </row>
    <row r="970" s="103" customFormat="1" ht="21.95" hidden="1" customHeight="1" spans="1:15">
      <c r="A970" s="114">
        <v>2140131</v>
      </c>
      <c r="B970" s="23" t="s">
        <v>887</v>
      </c>
      <c r="C970" s="24">
        <v>0</v>
      </c>
      <c r="D970" s="24"/>
      <c r="E970" s="24">
        <v>0</v>
      </c>
      <c r="F970" s="24">
        <f t="shared" si="191"/>
        <v>0</v>
      </c>
      <c r="G970" s="112" t="str">
        <f t="shared" si="192"/>
        <v>否</v>
      </c>
      <c r="H970" s="103" t="str">
        <f t="shared" si="193"/>
        <v>项</v>
      </c>
      <c r="I970" s="106"/>
      <c r="J970" s="121">
        <v>0</v>
      </c>
      <c r="O970" s="120"/>
    </row>
    <row r="971" s="103" customFormat="1" ht="21.95" hidden="1" customHeight="1" spans="1:15">
      <c r="A971" s="114">
        <v>2140133</v>
      </c>
      <c r="B971" s="23" t="s">
        <v>888</v>
      </c>
      <c r="C971" s="24">
        <v>0</v>
      </c>
      <c r="D971" s="24"/>
      <c r="E971" s="24">
        <v>0</v>
      </c>
      <c r="F971" s="24">
        <f t="shared" si="191"/>
        <v>0</v>
      </c>
      <c r="G971" s="112" t="str">
        <f t="shared" si="192"/>
        <v>否</v>
      </c>
      <c r="H971" s="103" t="str">
        <f t="shared" si="193"/>
        <v>项</v>
      </c>
      <c r="I971" s="106"/>
      <c r="J971" s="121">
        <v>0</v>
      </c>
      <c r="O971" s="120"/>
    </row>
    <row r="972" s="103" customFormat="1" ht="21.95" hidden="1" customHeight="1" spans="1:15">
      <c r="A972" s="114">
        <v>2140136</v>
      </c>
      <c r="B972" s="23" t="s">
        <v>889</v>
      </c>
      <c r="C972" s="24">
        <v>0</v>
      </c>
      <c r="D972" s="24"/>
      <c r="E972" s="24">
        <v>0</v>
      </c>
      <c r="F972" s="24">
        <f t="shared" si="191"/>
        <v>0</v>
      </c>
      <c r="G972" s="112" t="str">
        <f t="shared" si="192"/>
        <v>否</v>
      </c>
      <c r="H972" s="103" t="str">
        <f t="shared" si="193"/>
        <v>项</v>
      </c>
      <c r="I972" s="106"/>
      <c r="J972" s="121">
        <v>0</v>
      </c>
      <c r="O972" s="120"/>
    </row>
    <row r="973" s="103" customFormat="1" ht="21.95" hidden="1" customHeight="1" spans="1:15">
      <c r="A973" s="114">
        <v>2140138</v>
      </c>
      <c r="B973" s="23" t="s">
        <v>890</v>
      </c>
      <c r="C973" s="24">
        <v>0</v>
      </c>
      <c r="D973" s="24"/>
      <c r="E973" s="24">
        <v>833</v>
      </c>
      <c r="F973" s="24">
        <f t="shared" si="191"/>
        <v>833</v>
      </c>
      <c r="G973" s="112" t="str">
        <f t="shared" si="192"/>
        <v>否</v>
      </c>
      <c r="H973" s="103" t="str">
        <f t="shared" si="193"/>
        <v>项</v>
      </c>
      <c r="I973" s="106"/>
      <c r="J973" s="121">
        <v>0</v>
      </c>
      <c r="O973" s="120"/>
    </row>
    <row r="974" s="103" customFormat="1" ht="21.95" hidden="1" customHeight="1" spans="1:15">
      <c r="A974" s="114">
        <v>2140139</v>
      </c>
      <c r="B974" s="23" t="s">
        <v>891</v>
      </c>
      <c r="C974" s="24">
        <v>0</v>
      </c>
      <c r="D974" s="24"/>
      <c r="E974" s="24">
        <v>0</v>
      </c>
      <c r="F974" s="24">
        <f t="shared" si="191"/>
        <v>0</v>
      </c>
      <c r="G974" s="112" t="str">
        <f t="shared" si="192"/>
        <v>否</v>
      </c>
      <c r="H974" s="103" t="str">
        <f t="shared" si="193"/>
        <v>项</v>
      </c>
      <c r="I974" s="106"/>
      <c r="J974" s="121">
        <v>0</v>
      </c>
      <c r="O974" s="120"/>
    </row>
    <row r="975" s="103" customFormat="1" ht="21.95" hidden="1" customHeight="1" spans="1:15">
      <c r="A975" s="114">
        <v>2140199</v>
      </c>
      <c r="B975" s="23" t="s">
        <v>892</v>
      </c>
      <c r="C975" s="24">
        <v>0</v>
      </c>
      <c r="D975" s="24"/>
      <c r="E975" s="24">
        <v>0</v>
      </c>
      <c r="F975" s="24">
        <f t="shared" si="191"/>
        <v>0</v>
      </c>
      <c r="G975" s="112" t="str">
        <f t="shared" si="192"/>
        <v>否</v>
      </c>
      <c r="H975" s="103" t="str">
        <f t="shared" si="193"/>
        <v>项</v>
      </c>
      <c r="I975" s="106"/>
      <c r="J975" s="121">
        <v>0</v>
      </c>
      <c r="O975" s="120"/>
    </row>
    <row r="976" ht="21.95" customHeight="1" spans="1:15">
      <c r="A976" s="111">
        <v>21402</v>
      </c>
      <c r="B976" s="18" t="s">
        <v>893</v>
      </c>
      <c r="C976" s="19">
        <f t="shared" ref="C976:E976" si="194">SUM(C977:C985)</f>
        <v>2400</v>
      </c>
      <c r="D976" s="19">
        <f t="shared" si="194"/>
        <v>0</v>
      </c>
      <c r="E976" s="19">
        <f t="shared" si="194"/>
        <v>300</v>
      </c>
      <c r="F976" s="19">
        <f t="shared" si="191"/>
        <v>2700</v>
      </c>
      <c r="G976" s="112" t="str">
        <f t="shared" si="192"/>
        <v>是</v>
      </c>
      <c r="H976" s="106" t="str">
        <f t="shared" si="193"/>
        <v>款</v>
      </c>
      <c r="I976" s="105">
        <f>SUM(I977:I985)</f>
        <v>0</v>
      </c>
      <c r="J976" s="121">
        <v>2400</v>
      </c>
      <c r="O976" s="120"/>
    </row>
    <row r="977" s="103" customFormat="1" ht="21.95" hidden="1" customHeight="1" spans="1:15">
      <c r="A977" s="114">
        <v>2140201</v>
      </c>
      <c r="B977" s="23" t="s">
        <v>163</v>
      </c>
      <c r="C977" s="24">
        <v>0</v>
      </c>
      <c r="D977" s="24"/>
      <c r="E977" s="24">
        <v>0</v>
      </c>
      <c r="F977" s="24">
        <f t="shared" si="191"/>
        <v>0</v>
      </c>
      <c r="G977" s="112" t="str">
        <f t="shared" si="192"/>
        <v>否</v>
      </c>
      <c r="H977" s="103" t="str">
        <f t="shared" si="193"/>
        <v>项</v>
      </c>
      <c r="I977" s="106"/>
      <c r="J977" s="121">
        <v>0</v>
      </c>
      <c r="O977" s="120"/>
    </row>
    <row r="978" s="103" customFormat="1" ht="21.95" hidden="1" customHeight="1" spans="1:15">
      <c r="A978" s="114">
        <v>2140202</v>
      </c>
      <c r="B978" s="23" t="s">
        <v>164</v>
      </c>
      <c r="C978" s="24">
        <v>0</v>
      </c>
      <c r="D978" s="24"/>
      <c r="E978" s="24">
        <v>0</v>
      </c>
      <c r="F978" s="24">
        <f t="shared" si="191"/>
        <v>0</v>
      </c>
      <c r="G978" s="112" t="str">
        <f t="shared" si="192"/>
        <v>否</v>
      </c>
      <c r="H978" s="103" t="str">
        <f t="shared" si="193"/>
        <v>项</v>
      </c>
      <c r="I978" s="106"/>
      <c r="J978" s="121">
        <v>0</v>
      </c>
      <c r="O978" s="120"/>
    </row>
    <row r="979" s="103" customFormat="1" ht="21.95" hidden="1" customHeight="1" spans="1:15">
      <c r="A979" s="114">
        <v>2140203</v>
      </c>
      <c r="B979" s="23" t="s">
        <v>165</v>
      </c>
      <c r="C979" s="24">
        <v>0</v>
      </c>
      <c r="D979" s="24"/>
      <c r="E979" s="24">
        <v>0</v>
      </c>
      <c r="F979" s="24">
        <f t="shared" si="191"/>
        <v>0</v>
      </c>
      <c r="G979" s="112" t="str">
        <f t="shared" si="192"/>
        <v>否</v>
      </c>
      <c r="H979" s="103" t="str">
        <f t="shared" si="193"/>
        <v>项</v>
      </c>
      <c r="I979" s="113"/>
      <c r="J979" s="121">
        <v>0</v>
      </c>
      <c r="O979" s="120"/>
    </row>
    <row r="980" s="103" customFormat="1" ht="21.95" hidden="1" customHeight="1" spans="1:15">
      <c r="A980" s="114">
        <v>2140204</v>
      </c>
      <c r="B980" s="23" t="s">
        <v>894</v>
      </c>
      <c r="C980" s="24">
        <v>0</v>
      </c>
      <c r="D980" s="24"/>
      <c r="E980" s="24">
        <v>0</v>
      </c>
      <c r="F980" s="24">
        <f t="shared" si="191"/>
        <v>0</v>
      </c>
      <c r="G980" s="112" t="str">
        <f t="shared" si="192"/>
        <v>否</v>
      </c>
      <c r="H980" s="103" t="str">
        <f t="shared" si="193"/>
        <v>项</v>
      </c>
      <c r="I980" s="106"/>
      <c r="J980" s="121">
        <v>0</v>
      </c>
      <c r="O980" s="120"/>
    </row>
    <row r="981" s="103" customFormat="1" ht="21.95" hidden="1" customHeight="1" spans="1:15">
      <c r="A981" s="114">
        <v>2140205</v>
      </c>
      <c r="B981" s="23" t="s">
        <v>895</v>
      </c>
      <c r="C981" s="24">
        <v>0</v>
      </c>
      <c r="D981" s="24"/>
      <c r="E981" s="24">
        <v>0</v>
      </c>
      <c r="F981" s="24">
        <f t="shared" si="191"/>
        <v>0</v>
      </c>
      <c r="G981" s="112" t="str">
        <f t="shared" si="192"/>
        <v>否</v>
      </c>
      <c r="H981" s="103" t="str">
        <f t="shared" si="193"/>
        <v>项</v>
      </c>
      <c r="I981" s="106"/>
      <c r="J981" s="121">
        <v>0</v>
      </c>
      <c r="O981" s="120"/>
    </row>
    <row r="982" s="103" customFormat="1" ht="21.95" hidden="1" customHeight="1" spans="1:15">
      <c r="A982" s="114">
        <v>2140206</v>
      </c>
      <c r="B982" s="23" t="s">
        <v>896</v>
      </c>
      <c r="C982" s="24">
        <v>0</v>
      </c>
      <c r="D982" s="24"/>
      <c r="E982" s="24">
        <v>0</v>
      </c>
      <c r="F982" s="24">
        <f t="shared" si="191"/>
        <v>0</v>
      </c>
      <c r="G982" s="112" t="str">
        <f t="shared" si="192"/>
        <v>否</v>
      </c>
      <c r="H982" s="103" t="str">
        <f t="shared" si="193"/>
        <v>项</v>
      </c>
      <c r="I982" s="106"/>
      <c r="J982" s="121">
        <v>0</v>
      </c>
      <c r="O982" s="120"/>
    </row>
    <row r="983" s="103" customFormat="1" ht="21.95" hidden="1" customHeight="1" spans="1:15">
      <c r="A983" s="114">
        <v>2140207</v>
      </c>
      <c r="B983" s="23" t="s">
        <v>897</v>
      </c>
      <c r="C983" s="24">
        <v>0</v>
      </c>
      <c r="D983" s="24"/>
      <c r="E983" s="24">
        <v>0</v>
      </c>
      <c r="F983" s="24">
        <f t="shared" si="191"/>
        <v>0</v>
      </c>
      <c r="G983" s="112" t="str">
        <f t="shared" si="192"/>
        <v>否</v>
      </c>
      <c r="H983" s="103" t="str">
        <f t="shared" si="193"/>
        <v>项</v>
      </c>
      <c r="I983" s="106"/>
      <c r="J983" s="121">
        <v>0</v>
      </c>
      <c r="O983" s="120"/>
    </row>
    <row r="984" s="103" customFormat="1" ht="21.95" hidden="1" customHeight="1" spans="1:15">
      <c r="A984" s="114">
        <v>2140208</v>
      </c>
      <c r="B984" s="23" t="s">
        <v>898</v>
      </c>
      <c r="C984" s="24">
        <v>0</v>
      </c>
      <c r="D984" s="24"/>
      <c r="E984" s="24">
        <v>0</v>
      </c>
      <c r="F984" s="24">
        <f t="shared" si="191"/>
        <v>0</v>
      </c>
      <c r="G984" s="112" t="str">
        <f t="shared" si="192"/>
        <v>否</v>
      </c>
      <c r="H984" s="103" t="str">
        <f t="shared" si="193"/>
        <v>项</v>
      </c>
      <c r="I984" s="106"/>
      <c r="J984" s="121">
        <v>0</v>
      </c>
      <c r="O984" s="120"/>
    </row>
    <row r="985" s="103" customFormat="1" ht="21.95" customHeight="1" spans="1:15">
      <c r="A985" s="114">
        <v>2140299</v>
      </c>
      <c r="B985" s="23" t="s">
        <v>899</v>
      </c>
      <c r="C985" s="24">
        <v>2400</v>
      </c>
      <c r="D985" s="24"/>
      <c r="E985" s="24">
        <v>300</v>
      </c>
      <c r="F985" s="24">
        <f t="shared" si="191"/>
        <v>2700</v>
      </c>
      <c r="G985" s="112" t="str">
        <f t="shared" si="192"/>
        <v>是</v>
      </c>
      <c r="H985" s="103" t="str">
        <f t="shared" si="193"/>
        <v>项</v>
      </c>
      <c r="I985" s="106"/>
      <c r="J985" s="121">
        <v>2400</v>
      </c>
      <c r="O985" s="120"/>
    </row>
    <row r="986" ht="21.95" customHeight="1" spans="1:15">
      <c r="A986" s="111">
        <v>21403</v>
      </c>
      <c r="B986" s="18" t="s">
        <v>900</v>
      </c>
      <c r="C986" s="19">
        <f t="shared" ref="C986:E986" si="195">SUM(C987:C995)</f>
        <v>744</v>
      </c>
      <c r="D986" s="19">
        <f t="shared" si="195"/>
        <v>0</v>
      </c>
      <c r="E986" s="19">
        <f t="shared" si="195"/>
        <v>0</v>
      </c>
      <c r="F986" s="19">
        <f t="shared" si="191"/>
        <v>744</v>
      </c>
      <c r="G986" s="112" t="str">
        <f t="shared" si="192"/>
        <v>是</v>
      </c>
      <c r="H986" s="106" t="str">
        <f t="shared" si="193"/>
        <v>款</v>
      </c>
      <c r="I986" s="105">
        <f>SUM(I987:I995)</f>
        <v>0</v>
      </c>
      <c r="J986" s="121">
        <v>744</v>
      </c>
      <c r="O986" s="120"/>
    </row>
    <row r="987" s="103" customFormat="1" ht="21.95" hidden="1" customHeight="1" spans="1:15">
      <c r="A987" s="114">
        <v>2140301</v>
      </c>
      <c r="B987" s="23" t="s">
        <v>163</v>
      </c>
      <c r="C987" s="24">
        <v>0</v>
      </c>
      <c r="D987" s="24"/>
      <c r="E987" s="24">
        <v>0</v>
      </c>
      <c r="F987" s="24">
        <f t="shared" si="191"/>
        <v>0</v>
      </c>
      <c r="G987" s="112" t="str">
        <f t="shared" si="192"/>
        <v>否</v>
      </c>
      <c r="H987" s="103" t="str">
        <f t="shared" si="193"/>
        <v>项</v>
      </c>
      <c r="I987" s="106"/>
      <c r="J987" s="121">
        <v>0</v>
      </c>
      <c r="O987" s="120"/>
    </row>
    <row r="988" s="103" customFormat="1" ht="21.95" hidden="1" customHeight="1" spans="1:15">
      <c r="A988" s="114">
        <v>2140302</v>
      </c>
      <c r="B988" s="23" t="s">
        <v>164</v>
      </c>
      <c r="C988" s="24">
        <v>0</v>
      </c>
      <c r="D988" s="24"/>
      <c r="E988" s="24">
        <v>0</v>
      </c>
      <c r="F988" s="24">
        <f t="shared" si="191"/>
        <v>0</v>
      </c>
      <c r="G988" s="112" t="str">
        <f t="shared" si="192"/>
        <v>否</v>
      </c>
      <c r="H988" s="103" t="str">
        <f t="shared" si="193"/>
        <v>项</v>
      </c>
      <c r="I988" s="106"/>
      <c r="J988" s="121">
        <v>0</v>
      </c>
      <c r="O988" s="120"/>
    </row>
    <row r="989" s="103" customFormat="1" ht="21.95" hidden="1" customHeight="1" spans="1:15">
      <c r="A989" s="114">
        <v>2140303</v>
      </c>
      <c r="B989" s="23" t="s">
        <v>165</v>
      </c>
      <c r="C989" s="24">
        <v>0</v>
      </c>
      <c r="D989" s="24"/>
      <c r="E989" s="24">
        <v>0</v>
      </c>
      <c r="F989" s="24">
        <f t="shared" si="191"/>
        <v>0</v>
      </c>
      <c r="G989" s="112" t="str">
        <f t="shared" si="192"/>
        <v>否</v>
      </c>
      <c r="H989" s="103" t="str">
        <f t="shared" si="193"/>
        <v>项</v>
      </c>
      <c r="I989" s="113"/>
      <c r="J989" s="121">
        <v>0</v>
      </c>
      <c r="O989" s="120"/>
    </row>
    <row r="990" s="103" customFormat="1" ht="21.95" hidden="1" customHeight="1" spans="1:15">
      <c r="A990" s="114">
        <v>2140304</v>
      </c>
      <c r="B990" s="23" t="s">
        <v>901</v>
      </c>
      <c r="C990" s="24">
        <v>0</v>
      </c>
      <c r="D990" s="24"/>
      <c r="E990" s="24">
        <v>0</v>
      </c>
      <c r="F990" s="24">
        <f t="shared" si="191"/>
        <v>0</v>
      </c>
      <c r="G990" s="112" t="str">
        <f t="shared" si="192"/>
        <v>否</v>
      </c>
      <c r="H990" s="103" t="str">
        <f t="shared" si="193"/>
        <v>项</v>
      </c>
      <c r="I990" s="106"/>
      <c r="J990" s="121">
        <v>0</v>
      </c>
      <c r="O990" s="120"/>
    </row>
    <row r="991" s="103" customFormat="1" ht="21.95" hidden="1" customHeight="1" spans="1:15">
      <c r="A991" s="114">
        <v>2140305</v>
      </c>
      <c r="B991" s="23" t="s">
        <v>902</v>
      </c>
      <c r="C991" s="24">
        <v>0</v>
      </c>
      <c r="D991" s="24"/>
      <c r="E991" s="24">
        <v>0</v>
      </c>
      <c r="F991" s="24">
        <f t="shared" si="191"/>
        <v>0</v>
      </c>
      <c r="G991" s="112" t="str">
        <f t="shared" si="192"/>
        <v>否</v>
      </c>
      <c r="H991" s="103" t="str">
        <f t="shared" si="193"/>
        <v>项</v>
      </c>
      <c r="I991" s="106"/>
      <c r="J991" s="121">
        <v>0</v>
      </c>
      <c r="O991" s="120"/>
    </row>
    <row r="992" s="103" customFormat="1" ht="21.95" hidden="1" customHeight="1" spans="1:15">
      <c r="A992" s="114">
        <v>2140306</v>
      </c>
      <c r="B992" s="23" t="s">
        <v>903</v>
      </c>
      <c r="C992" s="24">
        <v>0</v>
      </c>
      <c r="D992" s="24"/>
      <c r="E992" s="24">
        <v>0</v>
      </c>
      <c r="F992" s="24">
        <f t="shared" si="191"/>
        <v>0</v>
      </c>
      <c r="G992" s="112" t="str">
        <f t="shared" si="192"/>
        <v>否</v>
      </c>
      <c r="H992" s="103" t="str">
        <f t="shared" si="193"/>
        <v>项</v>
      </c>
      <c r="I992" s="106"/>
      <c r="J992" s="121">
        <v>0</v>
      </c>
      <c r="O992" s="120"/>
    </row>
    <row r="993" s="103" customFormat="1" ht="21.95" hidden="1" customHeight="1" spans="1:15">
      <c r="A993" s="114">
        <v>2140307</v>
      </c>
      <c r="B993" s="23" t="s">
        <v>904</v>
      </c>
      <c r="C993" s="24">
        <v>0</v>
      </c>
      <c r="D993" s="24"/>
      <c r="E993" s="24">
        <v>0</v>
      </c>
      <c r="F993" s="24">
        <f t="shared" si="191"/>
        <v>0</v>
      </c>
      <c r="G993" s="112" t="str">
        <f t="shared" si="192"/>
        <v>否</v>
      </c>
      <c r="H993" s="103" t="str">
        <f t="shared" si="193"/>
        <v>项</v>
      </c>
      <c r="I993" s="106"/>
      <c r="J993" s="121">
        <v>0</v>
      </c>
      <c r="O993" s="120"/>
    </row>
    <row r="994" s="103" customFormat="1" ht="21.95" customHeight="1" spans="1:15">
      <c r="A994" s="114">
        <v>2140308</v>
      </c>
      <c r="B994" s="23" t="s">
        <v>905</v>
      </c>
      <c r="C994" s="24">
        <v>744</v>
      </c>
      <c r="D994" s="24"/>
      <c r="E994" s="24">
        <v>0</v>
      </c>
      <c r="F994" s="24">
        <f t="shared" si="191"/>
        <v>744</v>
      </c>
      <c r="G994" s="112" t="str">
        <f t="shared" si="192"/>
        <v>是</v>
      </c>
      <c r="H994" s="103" t="str">
        <f t="shared" si="193"/>
        <v>项</v>
      </c>
      <c r="I994" s="113"/>
      <c r="J994" s="121">
        <v>744</v>
      </c>
      <c r="O994" s="120"/>
    </row>
    <row r="995" s="103" customFormat="1" ht="21.95" hidden="1" customHeight="1" spans="1:15">
      <c r="A995" s="114">
        <v>2140399</v>
      </c>
      <c r="B995" s="23" t="s">
        <v>906</v>
      </c>
      <c r="C995" s="24">
        <v>0</v>
      </c>
      <c r="D995" s="24"/>
      <c r="E995" s="24">
        <v>0</v>
      </c>
      <c r="F995" s="24">
        <f t="shared" si="191"/>
        <v>0</v>
      </c>
      <c r="G995" s="112" t="str">
        <f t="shared" si="192"/>
        <v>否</v>
      </c>
      <c r="H995" s="103" t="str">
        <f t="shared" si="193"/>
        <v>项</v>
      </c>
      <c r="I995" s="106"/>
      <c r="J995" s="121">
        <v>0</v>
      </c>
      <c r="O995" s="120"/>
    </row>
    <row r="996" ht="21.95" hidden="1" customHeight="1" spans="1:15">
      <c r="A996" s="111">
        <v>21404</v>
      </c>
      <c r="B996" s="18" t="s">
        <v>907</v>
      </c>
      <c r="C996" s="19">
        <f t="shared" ref="C996:E996" si="196">SUM(C997:C1000)</f>
        <v>0</v>
      </c>
      <c r="D996" s="19">
        <f t="shared" si="196"/>
        <v>0</v>
      </c>
      <c r="E996" s="19">
        <f t="shared" si="196"/>
        <v>0</v>
      </c>
      <c r="F996" s="19">
        <f t="shared" si="191"/>
        <v>0</v>
      </c>
      <c r="G996" s="112" t="str">
        <f t="shared" si="192"/>
        <v>否</v>
      </c>
      <c r="H996" s="106" t="str">
        <f t="shared" si="193"/>
        <v>款</v>
      </c>
      <c r="I996" s="105">
        <f>SUM(I997:I1000)</f>
        <v>0</v>
      </c>
      <c r="J996" s="121">
        <v>0</v>
      </c>
      <c r="O996" s="120"/>
    </row>
    <row r="997" s="103" customFormat="1" ht="21.95" hidden="1" customHeight="1" spans="1:15">
      <c r="A997" s="114">
        <v>2140401</v>
      </c>
      <c r="B997" s="23" t="s">
        <v>908</v>
      </c>
      <c r="C997" s="24">
        <v>0</v>
      </c>
      <c r="D997" s="24"/>
      <c r="E997" s="24">
        <v>0</v>
      </c>
      <c r="F997" s="24">
        <f t="shared" si="191"/>
        <v>0</v>
      </c>
      <c r="G997" s="112" t="str">
        <f t="shared" si="192"/>
        <v>否</v>
      </c>
      <c r="H997" s="103" t="str">
        <f t="shared" si="193"/>
        <v>项</v>
      </c>
      <c r="I997" s="106"/>
      <c r="J997" s="121">
        <v>0</v>
      </c>
      <c r="O997" s="120"/>
    </row>
    <row r="998" s="103" customFormat="1" ht="21.95" hidden="1" customHeight="1" spans="1:15">
      <c r="A998" s="114">
        <v>2140402</v>
      </c>
      <c r="B998" s="23" t="s">
        <v>909</v>
      </c>
      <c r="C998" s="24">
        <v>0</v>
      </c>
      <c r="D998" s="24"/>
      <c r="E998" s="24">
        <v>0</v>
      </c>
      <c r="F998" s="24">
        <f t="shared" si="191"/>
        <v>0</v>
      </c>
      <c r="G998" s="112" t="str">
        <f t="shared" si="192"/>
        <v>否</v>
      </c>
      <c r="H998" s="103" t="str">
        <f t="shared" si="193"/>
        <v>项</v>
      </c>
      <c r="I998" s="106"/>
      <c r="J998" s="121">
        <v>0</v>
      </c>
      <c r="O998" s="120"/>
    </row>
    <row r="999" s="103" customFormat="1" ht="21.95" hidden="1" customHeight="1" spans="1:15">
      <c r="A999" s="114">
        <v>2140403</v>
      </c>
      <c r="B999" s="23" t="s">
        <v>910</v>
      </c>
      <c r="C999" s="24">
        <v>0</v>
      </c>
      <c r="D999" s="24"/>
      <c r="E999" s="24">
        <v>0</v>
      </c>
      <c r="F999" s="24">
        <f t="shared" si="191"/>
        <v>0</v>
      </c>
      <c r="G999" s="112" t="str">
        <f t="shared" si="192"/>
        <v>否</v>
      </c>
      <c r="H999" s="103" t="str">
        <f t="shared" si="193"/>
        <v>项</v>
      </c>
      <c r="I999" s="106"/>
      <c r="J999" s="121">
        <v>0</v>
      </c>
      <c r="O999" s="120"/>
    </row>
    <row r="1000" s="103" customFormat="1" ht="21.95" hidden="1" customHeight="1" spans="1:15">
      <c r="A1000" s="114">
        <v>2140499</v>
      </c>
      <c r="B1000" s="23" t="s">
        <v>911</v>
      </c>
      <c r="C1000" s="24">
        <v>0</v>
      </c>
      <c r="D1000" s="24"/>
      <c r="E1000" s="24">
        <v>0</v>
      </c>
      <c r="F1000" s="24">
        <f t="shared" si="191"/>
        <v>0</v>
      </c>
      <c r="G1000" s="112" t="str">
        <f t="shared" si="192"/>
        <v>否</v>
      </c>
      <c r="H1000" s="103" t="str">
        <f t="shared" si="193"/>
        <v>项</v>
      </c>
      <c r="I1000" s="106"/>
      <c r="J1000" s="121">
        <v>0</v>
      </c>
      <c r="O1000" s="120"/>
    </row>
    <row r="1001" ht="21.95" customHeight="1" spans="1:15">
      <c r="A1001" s="111">
        <v>21405</v>
      </c>
      <c r="B1001" s="18" t="s">
        <v>912</v>
      </c>
      <c r="C1001" s="19">
        <f t="shared" ref="C1001:E1001" si="197">SUM(C1002:C1007)</f>
        <v>20</v>
      </c>
      <c r="D1001" s="19">
        <f t="shared" si="197"/>
        <v>0</v>
      </c>
      <c r="E1001" s="19">
        <f t="shared" si="197"/>
        <v>50</v>
      </c>
      <c r="F1001" s="19">
        <f t="shared" si="191"/>
        <v>70</v>
      </c>
      <c r="G1001" s="112" t="str">
        <f t="shared" si="192"/>
        <v>是</v>
      </c>
      <c r="H1001" s="106" t="str">
        <f t="shared" si="193"/>
        <v>款</v>
      </c>
      <c r="I1001" s="113">
        <f>SUM(I1002:I1007)</f>
        <v>0</v>
      </c>
      <c r="J1001" s="121">
        <v>20</v>
      </c>
      <c r="O1001" s="120"/>
    </row>
    <row r="1002" s="103" customFormat="1" ht="21.95" customHeight="1" spans="1:15">
      <c r="A1002" s="114">
        <v>2140501</v>
      </c>
      <c r="B1002" s="23" t="s">
        <v>163</v>
      </c>
      <c r="C1002" s="24">
        <v>20</v>
      </c>
      <c r="D1002" s="24"/>
      <c r="E1002" s="24">
        <v>0</v>
      </c>
      <c r="F1002" s="24">
        <f t="shared" si="191"/>
        <v>20</v>
      </c>
      <c r="G1002" s="112" t="str">
        <f t="shared" si="192"/>
        <v>是</v>
      </c>
      <c r="H1002" s="103" t="str">
        <f t="shared" si="193"/>
        <v>项</v>
      </c>
      <c r="I1002" s="106"/>
      <c r="J1002" s="121">
        <v>20</v>
      </c>
      <c r="O1002" s="120"/>
    </row>
    <row r="1003" s="103" customFormat="1" ht="21.95" hidden="1" customHeight="1" spans="1:15">
      <c r="A1003" s="114">
        <v>2140502</v>
      </c>
      <c r="B1003" s="23" t="s">
        <v>164</v>
      </c>
      <c r="C1003" s="24">
        <v>0</v>
      </c>
      <c r="D1003" s="24"/>
      <c r="E1003" s="24">
        <v>0</v>
      </c>
      <c r="F1003" s="24">
        <f t="shared" si="191"/>
        <v>0</v>
      </c>
      <c r="G1003" s="112" t="str">
        <f t="shared" si="192"/>
        <v>否</v>
      </c>
      <c r="H1003" s="103" t="str">
        <f t="shared" si="193"/>
        <v>项</v>
      </c>
      <c r="I1003" s="106"/>
      <c r="J1003" s="121">
        <v>0</v>
      </c>
      <c r="O1003" s="120"/>
    </row>
    <row r="1004" s="103" customFormat="1" ht="21.95" hidden="1" customHeight="1" spans="1:15">
      <c r="A1004" s="114">
        <v>2140503</v>
      </c>
      <c r="B1004" s="23" t="s">
        <v>165</v>
      </c>
      <c r="C1004" s="24">
        <v>0</v>
      </c>
      <c r="D1004" s="24"/>
      <c r="E1004" s="24">
        <v>0</v>
      </c>
      <c r="F1004" s="24">
        <f t="shared" si="191"/>
        <v>0</v>
      </c>
      <c r="G1004" s="112" t="str">
        <f t="shared" si="192"/>
        <v>否</v>
      </c>
      <c r="H1004" s="103" t="str">
        <f t="shared" si="193"/>
        <v>项</v>
      </c>
      <c r="I1004" s="106"/>
      <c r="J1004" s="121">
        <v>0</v>
      </c>
      <c r="O1004" s="120"/>
    </row>
    <row r="1005" s="103" customFormat="1" ht="21.95" hidden="1" customHeight="1" spans="1:15">
      <c r="A1005" s="114">
        <v>2140504</v>
      </c>
      <c r="B1005" s="23" t="s">
        <v>898</v>
      </c>
      <c r="C1005" s="24">
        <v>0</v>
      </c>
      <c r="D1005" s="24"/>
      <c r="E1005" s="24">
        <v>0</v>
      </c>
      <c r="F1005" s="24">
        <f t="shared" si="191"/>
        <v>0</v>
      </c>
      <c r="G1005" s="112" t="str">
        <f t="shared" si="192"/>
        <v>否</v>
      </c>
      <c r="H1005" s="103" t="str">
        <f t="shared" si="193"/>
        <v>项</v>
      </c>
      <c r="I1005" s="106"/>
      <c r="J1005" s="121">
        <v>0</v>
      </c>
      <c r="O1005" s="120"/>
    </row>
    <row r="1006" s="103" customFormat="1" ht="21.95" hidden="1" customHeight="1" spans="1:15">
      <c r="A1006" s="114">
        <v>2140505</v>
      </c>
      <c r="B1006" s="23" t="s">
        <v>913</v>
      </c>
      <c r="C1006" s="24">
        <v>0</v>
      </c>
      <c r="D1006" s="24"/>
      <c r="E1006" s="24">
        <v>0</v>
      </c>
      <c r="F1006" s="24">
        <f t="shared" si="191"/>
        <v>0</v>
      </c>
      <c r="G1006" s="112" t="str">
        <f t="shared" si="192"/>
        <v>否</v>
      </c>
      <c r="H1006" s="103" t="str">
        <f t="shared" si="193"/>
        <v>项</v>
      </c>
      <c r="I1006" s="113"/>
      <c r="J1006" s="121">
        <v>0</v>
      </c>
      <c r="O1006" s="120"/>
    </row>
    <row r="1007" s="103" customFormat="1" ht="21.95" hidden="1" customHeight="1" spans="1:15">
      <c r="A1007" s="114">
        <v>2140599</v>
      </c>
      <c r="B1007" s="23" t="s">
        <v>914</v>
      </c>
      <c r="C1007" s="24">
        <v>0</v>
      </c>
      <c r="D1007" s="24"/>
      <c r="E1007" s="24">
        <v>50</v>
      </c>
      <c r="F1007" s="24">
        <f t="shared" si="191"/>
        <v>50</v>
      </c>
      <c r="G1007" s="112" t="str">
        <f t="shared" si="192"/>
        <v>否</v>
      </c>
      <c r="H1007" s="103" t="str">
        <f t="shared" si="193"/>
        <v>项</v>
      </c>
      <c r="I1007" s="106"/>
      <c r="J1007" s="121">
        <v>0</v>
      </c>
      <c r="O1007" s="120"/>
    </row>
    <row r="1008" ht="21.95" hidden="1" customHeight="1" spans="1:15">
      <c r="A1008" s="111">
        <v>21406</v>
      </c>
      <c r="B1008" s="18" t="s">
        <v>915</v>
      </c>
      <c r="C1008" s="19">
        <f t="shared" ref="C1008:E1008" si="198">SUM(C1009:C1012)</f>
        <v>0</v>
      </c>
      <c r="D1008" s="19">
        <f t="shared" si="198"/>
        <v>0</v>
      </c>
      <c r="E1008" s="19">
        <f t="shared" si="198"/>
        <v>0</v>
      </c>
      <c r="F1008" s="19">
        <f t="shared" si="191"/>
        <v>0</v>
      </c>
      <c r="G1008" s="112" t="str">
        <f t="shared" si="192"/>
        <v>否</v>
      </c>
      <c r="H1008" s="106" t="str">
        <f t="shared" si="193"/>
        <v>款</v>
      </c>
      <c r="I1008" s="105">
        <f>SUM(I1009:I1012)</f>
        <v>0</v>
      </c>
      <c r="J1008" s="121">
        <v>0</v>
      </c>
      <c r="O1008" s="120"/>
    </row>
    <row r="1009" s="103" customFormat="1" ht="21.95" hidden="1" customHeight="1" spans="1:15">
      <c r="A1009" s="114">
        <v>2140601</v>
      </c>
      <c r="B1009" s="23" t="s">
        <v>916</v>
      </c>
      <c r="C1009" s="24">
        <v>0</v>
      </c>
      <c r="D1009" s="24"/>
      <c r="E1009" s="24">
        <v>0</v>
      </c>
      <c r="F1009" s="24">
        <f t="shared" si="191"/>
        <v>0</v>
      </c>
      <c r="G1009" s="112" t="str">
        <f t="shared" si="192"/>
        <v>否</v>
      </c>
      <c r="H1009" s="103" t="str">
        <f t="shared" si="193"/>
        <v>项</v>
      </c>
      <c r="I1009" s="126"/>
      <c r="J1009" s="121">
        <v>0</v>
      </c>
      <c r="O1009" s="120"/>
    </row>
    <row r="1010" s="103" customFormat="1" ht="21.95" hidden="1" customHeight="1" spans="1:15">
      <c r="A1010" s="114">
        <v>2140602</v>
      </c>
      <c r="B1010" s="23" t="s">
        <v>917</v>
      </c>
      <c r="C1010" s="24">
        <v>0</v>
      </c>
      <c r="D1010" s="24"/>
      <c r="E1010" s="24">
        <v>0</v>
      </c>
      <c r="F1010" s="24">
        <f t="shared" si="191"/>
        <v>0</v>
      </c>
      <c r="G1010" s="112" t="str">
        <f t="shared" si="192"/>
        <v>否</v>
      </c>
      <c r="H1010" s="103" t="str">
        <f t="shared" si="193"/>
        <v>项</v>
      </c>
      <c r="I1010" s="113"/>
      <c r="J1010" s="121">
        <v>0</v>
      </c>
      <c r="O1010" s="120"/>
    </row>
    <row r="1011" s="103" customFormat="1" ht="21.95" hidden="1" customHeight="1" spans="1:15">
      <c r="A1011" s="114">
        <v>2140603</v>
      </c>
      <c r="B1011" s="23" t="s">
        <v>918</v>
      </c>
      <c r="C1011" s="24">
        <v>0</v>
      </c>
      <c r="D1011" s="24"/>
      <c r="E1011" s="24">
        <v>0</v>
      </c>
      <c r="F1011" s="24">
        <f t="shared" si="191"/>
        <v>0</v>
      </c>
      <c r="G1011" s="112" t="str">
        <f t="shared" si="192"/>
        <v>否</v>
      </c>
      <c r="H1011" s="103" t="str">
        <f t="shared" si="193"/>
        <v>项</v>
      </c>
      <c r="I1011" s="106"/>
      <c r="J1011" s="121">
        <v>0</v>
      </c>
      <c r="O1011" s="120"/>
    </row>
    <row r="1012" s="103" customFormat="1" ht="21.95" hidden="1" customHeight="1" spans="1:15">
      <c r="A1012" s="114">
        <v>2140699</v>
      </c>
      <c r="B1012" s="23" t="s">
        <v>919</v>
      </c>
      <c r="C1012" s="24">
        <v>0</v>
      </c>
      <c r="D1012" s="24"/>
      <c r="E1012" s="24">
        <v>0</v>
      </c>
      <c r="F1012" s="24">
        <f t="shared" si="191"/>
        <v>0</v>
      </c>
      <c r="G1012" s="112" t="str">
        <f t="shared" si="192"/>
        <v>否</v>
      </c>
      <c r="H1012" s="103" t="str">
        <f t="shared" si="193"/>
        <v>项</v>
      </c>
      <c r="I1012" s="106"/>
      <c r="J1012" s="121">
        <v>0</v>
      </c>
      <c r="O1012" s="120"/>
    </row>
    <row r="1013" ht="21.95" customHeight="1" spans="1:15">
      <c r="A1013" s="111">
        <v>21499</v>
      </c>
      <c r="B1013" s="18" t="s">
        <v>920</v>
      </c>
      <c r="C1013" s="19">
        <f t="shared" ref="C1013:E1013" si="199">SUM(C1014:C1015)</f>
        <v>35</v>
      </c>
      <c r="D1013" s="19">
        <f t="shared" si="199"/>
        <v>0</v>
      </c>
      <c r="E1013" s="19">
        <f t="shared" si="199"/>
        <v>0</v>
      </c>
      <c r="F1013" s="19">
        <f t="shared" si="191"/>
        <v>35</v>
      </c>
      <c r="G1013" s="112" t="str">
        <f t="shared" si="192"/>
        <v>是</v>
      </c>
      <c r="H1013" s="106" t="str">
        <f t="shared" si="193"/>
        <v>款</v>
      </c>
      <c r="I1013" s="105">
        <f>SUM(I1014:I1015)</f>
        <v>0</v>
      </c>
      <c r="J1013" s="121">
        <v>35</v>
      </c>
      <c r="O1013" s="120"/>
    </row>
    <row r="1014" s="103" customFormat="1" ht="21.95" hidden="1" customHeight="1" spans="1:15">
      <c r="A1014" s="114">
        <v>2149901</v>
      </c>
      <c r="B1014" s="23" t="s">
        <v>921</v>
      </c>
      <c r="C1014" s="24">
        <v>0</v>
      </c>
      <c r="D1014" s="24"/>
      <c r="E1014" s="24">
        <v>0</v>
      </c>
      <c r="F1014" s="24">
        <f t="shared" si="191"/>
        <v>0</v>
      </c>
      <c r="G1014" s="112" t="str">
        <f t="shared" si="192"/>
        <v>否</v>
      </c>
      <c r="H1014" s="103" t="str">
        <f t="shared" si="193"/>
        <v>项</v>
      </c>
      <c r="I1014" s="106"/>
      <c r="J1014" s="121">
        <v>0</v>
      </c>
      <c r="O1014" s="120"/>
    </row>
    <row r="1015" s="103" customFormat="1" ht="21.95" customHeight="1" spans="1:15">
      <c r="A1015" s="114">
        <v>2149999</v>
      </c>
      <c r="B1015" s="23" t="s">
        <v>922</v>
      </c>
      <c r="C1015" s="24">
        <v>35</v>
      </c>
      <c r="D1015" s="24"/>
      <c r="E1015" s="24">
        <v>0</v>
      </c>
      <c r="F1015" s="24">
        <f t="shared" si="191"/>
        <v>35</v>
      </c>
      <c r="G1015" s="112" t="str">
        <f t="shared" si="192"/>
        <v>是</v>
      </c>
      <c r="H1015" s="103" t="str">
        <f t="shared" si="193"/>
        <v>项</v>
      </c>
      <c r="I1015" s="106"/>
      <c r="J1015" s="121">
        <v>35</v>
      </c>
      <c r="O1015" s="120"/>
    </row>
    <row r="1016" ht="21.95" customHeight="1" spans="1:15">
      <c r="A1016" s="111">
        <v>215</v>
      </c>
      <c r="B1016" s="18" t="s">
        <v>112</v>
      </c>
      <c r="C1016" s="19">
        <f t="shared" ref="C1016:E1016" si="200">SUM(C1017,C1027,C1043,C1048,C1065,C1072,C1080)</f>
        <v>7505</v>
      </c>
      <c r="D1016" s="19">
        <f t="shared" si="200"/>
        <v>0</v>
      </c>
      <c r="E1016" s="19">
        <f t="shared" si="200"/>
        <v>269</v>
      </c>
      <c r="F1016" s="19">
        <f t="shared" si="191"/>
        <v>7774</v>
      </c>
      <c r="G1016" s="112" t="str">
        <f t="shared" si="192"/>
        <v>是</v>
      </c>
      <c r="H1016" s="106" t="str">
        <f t="shared" si="193"/>
        <v>类</v>
      </c>
      <c r="I1016" s="105">
        <f>SUM(I1017,I1027,I1043,I1048,I1065,I1072,I1080)</f>
        <v>0</v>
      </c>
      <c r="J1016" s="121">
        <v>1605</v>
      </c>
      <c r="O1016" s="120"/>
    </row>
    <row r="1017" ht="21.95" hidden="1" customHeight="1" spans="1:15">
      <c r="A1017" s="114">
        <v>21501</v>
      </c>
      <c r="B1017" s="18" t="s">
        <v>923</v>
      </c>
      <c r="C1017" s="19">
        <f t="shared" ref="C1017:E1017" si="201">SUM(C1018:C1026)</f>
        <v>0</v>
      </c>
      <c r="D1017" s="19">
        <f t="shared" si="201"/>
        <v>0</v>
      </c>
      <c r="E1017" s="19">
        <f t="shared" si="201"/>
        <v>0</v>
      </c>
      <c r="F1017" s="19">
        <f t="shared" si="191"/>
        <v>0</v>
      </c>
      <c r="G1017" s="112" t="str">
        <f t="shared" si="192"/>
        <v>否</v>
      </c>
      <c r="H1017" s="106" t="str">
        <f t="shared" si="193"/>
        <v>款</v>
      </c>
      <c r="I1017" s="105">
        <f>SUM(I1018:I1026)</f>
        <v>0</v>
      </c>
      <c r="J1017" s="121">
        <v>0</v>
      </c>
      <c r="O1017" s="120"/>
    </row>
    <row r="1018" s="103" customFormat="1" ht="21.95" hidden="1" customHeight="1" spans="1:15">
      <c r="A1018" s="114">
        <v>2150101</v>
      </c>
      <c r="B1018" s="23" t="s">
        <v>163</v>
      </c>
      <c r="C1018" s="24">
        <v>0</v>
      </c>
      <c r="D1018" s="24"/>
      <c r="E1018" s="24">
        <v>0</v>
      </c>
      <c r="F1018" s="24">
        <f t="shared" si="191"/>
        <v>0</v>
      </c>
      <c r="G1018" s="112" t="str">
        <f t="shared" si="192"/>
        <v>否</v>
      </c>
      <c r="H1018" s="103" t="str">
        <f t="shared" si="193"/>
        <v>项</v>
      </c>
      <c r="I1018" s="106"/>
      <c r="J1018" s="121">
        <v>0</v>
      </c>
      <c r="O1018" s="120"/>
    </row>
    <row r="1019" s="103" customFormat="1" ht="21.95" hidden="1" customHeight="1" spans="1:15">
      <c r="A1019" s="114">
        <v>2150102</v>
      </c>
      <c r="B1019" s="23" t="s">
        <v>164</v>
      </c>
      <c r="C1019" s="24">
        <v>0</v>
      </c>
      <c r="D1019" s="24"/>
      <c r="E1019" s="24">
        <v>0</v>
      </c>
      <c r="F1019" s="24">
        <f t="shared" si="191"/>
        <v>0</v>
      </c>
      <c r="G1019" s="112" t="str">
        <f t="shared" si="192"/>
        <v>否</v>
      </c>
      <c r="H1019" s="103" t="str">
        <f t="shared" si="193"/>
        <v>项</v>
      </c>
      <c r="I1019" s="106"/>
      <c r="J1019" s="121">
        <v>0</v>
      </c>
      <c r="O1019" s="120"/>
    </row>
    <row r="1020" s="103" customFormat="1" ht="21.95" hidden="1" customHeight="1" spans="1:15">
      <c r="A1020" s="114">
        <v>2150103</v>
      </c>
      <c r="B1020" s="23" t="s">
        <v>165</v>
      </c>
      <c r="C1020" s="24">
        <v>0</v>
      </c>
      <c r="D1020" s="24"/>
      <c r="E1020" s="24">
        <v>0</v>
      </c>
      <c r="F1020" s="24">
        <f t="shared" si="191"/>
        <v>0</v>
      </c>
      <c r="G1020" s="112" t="str">
        <f t="shared" si="192"/>
        <v>否</v>
      </c>
      <c r="H1020" s="103" t="str">
        <f t="shared" si="193"/>
        <v>项</v>
      </c>
      <c r="I1020" s="113"/>
      <c r="J1020" s="121">
        <v>0</v>
      </c>
      <c r="O1020" s="120"/>
    </row>
    <row r="1021" s="103" customFormat="1" ht="21.95" hidden="1" customHeight="1" spans="1:15">
      <c r="A1021" s="114">
        <v>2150104</v>
      </c>
      <c r="B1021" s="23" t="s">
        <v>924</v>
      </c>
      <c r="C1021" s="24">
        <v>0</v>
      </c>
      <c r="D1021" s="24"/>
      <c r="E1021" s="24">
        <v>0</v>
      </c>
      <c r="F1021" s="24">
        <f t="shared" si="191"/>
        <v>0</v>
      </c>
      <c r="G1021" s="112" t="str">
        <f t="shared" si="192"/>
        <v>否</v>
      </c>
      <c r="H1021" s="103" t="str">
        <f t="shared" si="193"/>
        <v>项</v>
      </c>
      <c r="I1021" s="106"/>
      <c r="J1021" s="121">
        <v>0</v>
      </c>
      <c r="O1021" s="120"/>
    </row>
    <row r="1022" s="103" customFormat="1" ht="21.95" hidden="1" customHeight="1" spans="1:15">
      <c r="A1022" s="114">
        <v>2150105</v>
      </c>
      <c r="B1022" s="23" t="s">
        <v>925</v>
      </c>
      <c r="C1022" s="24">
        <v>0</v>
      </c>
      <c r="D1022" s="24"/>
      <c r="E1022" s="24">
        <v>0</v>
      </c>
      <c r="F1022" s="24">
        <f t="shared" si="191"/>
        <v>0</v>
      </c>
      <c r="G1022" s="112" t="str">
        <f t="shared" si="192"/>
        <v>否</v>
      </c>
      <c r="H1022" s="103" t="str">
        <f t="shared" si="193"/>
        <v>项</v>
      </c>
      <c r="I1022" s="106"/>
      <c r="J1022" s="121">
        <v>0</v>
      </c>
      <c r="O1022" s="120"/>
    </row>
    <row r="1023" s="103" customFormat="1" ht="21.95" hidden="1" customHeight="1" spans="1:15">
      <c r="A1023" s="114">
        <v>2150106</v>
      </c>
      <c r="B1023" s="23" t="s">
        <v>926</v>
      </c>
      <c r="C1023" s="24">
        <v>0</v>
      </c>
      <c r="D1023" s="24"/>
      <c r="E1023" s="24">
        <v>0</v>
      </c>
      <c r="F1023" s="24">
        <f t="shared" si="191"/>
        <v>0</v>
      </c>
      <c r="G1023" s="112" t="str">
        <f t="shared" si="192"/>
        <v>否</v>
      </c>
      <c r="H1023" s="103" t="str">
        <f t="shared" si="193"/>
        <v>项</v>
      </c>
      <c r="I1023" s="106"/>
      <c r="J1023" s="121">
        <v>0</v>
      </c>
      <c r="O1023" s="120"/>
    </row>
    <row r="1024" s="103" customFormat="1" ht="21.95" hidden="1" customHeight="1" spans="1:15">
      <c r="A1024" s="114">
        <v>2150107</v>
      </c>
      <c r="B1024" s="23" t="s">
        <v>927</v>
      </c>
      <c r="C1024" s="24">
        <v>0</v>
      </c>
      <c r="D1024" s="24"/>
      <c r="E1024" s="24">
        <v>0</v>
      </c>
      <c r="F1024" s="24">
        <f t="shared" si="191"/>
        <v>0</v>
      </c>
      <c r="G1024" s="112" t="str">
        <f t="shared" si="192"/>
        <v>否</v>
      </c>
      <c r="H1024" s="103" t="str">
        <f t="shared" si="193"/>
        <v>项</v>
      </c>
      <c r="I1024" s="106"/>
      <c r="J1024" s="121">
        <v>0</v>
      </c>
      <c r="O1024" s="120"/>
    </row>
    <row r="1025" s="103" customFormat="1" ht="21.95" hidden="1" customHeight="1" spans="1:15">
      <c r="A1025" s="114">
        <v>2150108</v>
      </c>
      <c r="B1025" s="23" t="s">
        <v>928</v>
      </c>
      <c r="C1025" s="24">
        <v>0</v>
      </c>
      <c r="D1025" s="24"/>
      <c r="E1025" s="24">
        <v>0</v>
      </c>
      <c r="F1025" s="24">
        <f t="shared" si="191"/>
        <v>0</v>
      </c>
      <c r="G1025" s="112" t="str">
        <f t="shared" si="192"/>
        <v>否</v>
      </c>
      <c r="H1025" s="103" t="str">
        <f t="shared" si="193"/>
        <v>项</v>
      </c>
      <c r="I1025" s="106"/>
      <c r="J1025" s="121">
        <v>0</v>
      </c>
      <c r="O1025" s="120"/>
    </row>
    <row r="1026" s="103" customFormat="1" ht="21.95" hidden="1" customHeight="1" spans="1:15">
      <c r="A1026" s="114">
        <v>2150199</v>
      </c>
      <c r="B1026" s="23" t="s">
        <v>929</v>
      </c>
      <c r="C1026" s="24">
        <v>0</v>
      </c>
      <c r="D1026" s="24"/>
      <c r="E1026" s="24">
        <v>0</v>
      </c>
      <c r="F1026" s="24">
        <f t="shared" si="191"/>
        <v>0</v>
      </c>
      <c r="G1026" s="112" t="str">
        <f t="shared" si="192"/>
        <v>否</v>
      </c>
      <c r="H1026" s="103" t="str">
        <f t="shared" si="193"/>
        <v>项</v>
      </c>
      <c r="I1026" s="106"/>
      <c r="J1026" s="121">
        <v>0</v>
      </c>
      <c r="O1026" s="120"/>
    </row>
    <row r="1027" ht="21.95" hidden="1" customHeight="1" spans="1:15">
      <c r="A1027" s="111">
        <v>21502</v>
      </c>
      <c r="B1027" s="18" t="s">
        <v>930</v>
      </c>
      <c r="C1027" s="19">
        <f t="shared" ref="C1027:E1027" si="202">SUM(C1028:C1042)</f>
        <v>0</v>
      </c>
      <c r="D1027" s="19">
        <f t="shared" si="202"/>
        <v>0</v>
      </c>
      <c r="E1027" s="19">
        <f t="shared" si="202"/>
        <v>0</v>
      </c>
      <c r="F1027" s="19">
        <f t="shared" si="191"/>
        <v>0</v>
      </c>
      <c r="G1027" s="112" t="str">
        <f t="shared" si="192"/>
        <v>否</v>
      </c>
      <c r="H1027" s="106" t="str">
        <f t="shared" si="193"/>
        <v>款</v>
      </c>
      <c r="I1027" s="105">
        <f>SUM(I1028:I1042)</f>
        <v>0</v>
      </c>
      <c r="J1027" s="121">
        <v>0</v>
      </c>
      <c r="O1027" s="120"/>
    </row>
    <row r="1028" s="103" customFormat="1" ht="21.95" hidden="1" customHeight="1" spans="1:15">
      <c r="A1028" s="114">
        <v>2150201</v>
      </c>
      <c r="B1028" s="23" t="s">
        <v>163</v>
      </c>
      <c r="C1028" s="24">
        <v>0</v>
      </c>
      <c r="D1028" s="24"/>
      <c r="E1028" s="24">
        <v>0</v>
      </c>
      <c r="F1028" s="24">
        <f t="shared" ref="F1028:F1091" si="203">C1028+D1028+E1028</f>
        <v>0</v>
      </c>
      <c r="G1028" s="112" t="str">
        <f t="shared" ref="G1028:G1091" si="204">IF(LEN(A1028)=3,"是",IF(B1028&lt;&gt;"",IF(SUM(C1028:C1028)&lt;&gt;0,"是","否"),"是"))</f>
        <v>否</v>
      </c>
      <c r="H1028" s="103" t="str">
        <f t="shared" si="193"/>
        <v>项</v>
      </c>
      <c r="I1028" s="106"/>
      <c r="J1028" s="121">
        <v>0</v>
      </c>
      <c r="O1028" s="120"/>
    </row>
    <row r="1029" s="103" customFormat="1" ht="21.95" hidden="1" customHeight="1" spans="1:15">
      <c r="A1029" s="114">
        <v>2150202</v>
      </c>
      <c r="B1029" s="23" t="s">
        <v>164</v>
      </c>
      <c r="C1029" s="24">
        <v>0</v>
      </c>
      <c r="D1029" s="24"/>
      <c r="E1029" s="24">
        <v>0</v>
      </c>
      <c r="F1029" s="24">
        <f t="shared" si="203"/>
        <v>0</v>
      </c>
      <c r="G1029" s="112" t="str">
        <f t="shared" si="204"/>
        <v>否</v>
      </c>
      <c r="H1029" s="103" t="str">
        <f t="shared" ref="H1029:H1092" si="205">IF(LEN(A1029)=3,"类",IF(LEN(A1029)=5,"款","项"))</f>
        <v>项</v>
      </c>
      <c r="I1029" s="106"/>
      <c r="J1029" s="121">
        <v>0</v>
      </c>
      <c r="O1029" s="120"/>
    </row>
    <row r="1030" s="103" customFormat="1" ht="21.95" hidden="1" customHeight="1" spans="1:15">
      <c r="A1030" s="114">
        <v>2150203</v>
      </c>
      <c r="B1030" s="23" t="s">
        <v>165</v>
      </c>
      <c r="C1030" s="24">
        <v>0</v>
      </c>
      <c r="D1030" s="24"/>
      <c r="E1030" s="24">
        <v>0</v>
      </c>
      <c r="F1030" s="24">
        <f t="shared" si="203"/>
        <v>0</v>
      </c>
      <c r="G1030" s="112" t="str">
        <f t="shared" si="204"/>
        <v>否</v>
      </c>
      <c r="H1030" s="103" t="str">
        <f t="shared" si="205"/>
        <v>项</v>
      </c>
      <c r="I1030" s="106"/>
      <c r="J1030" s="121">
        <v>0</v>
      </c>
      <c r="O1030" s="120"/>
    </row>
    <row r="1031" s="103" customFormat="1" ht="21.95" hidden="1" customHeight="1" spans="1:15">
      <c r="A1031" s="114">
        <v>2150204</v>
      </c>
      <c r="B1031" s="23" t="s">
        <v>931</v>
      </c>
      <c r="C1031" s="24">
        <v>0</v>
      </c>
      <c r="D1031" s="24"/>
      <c r="E1031" s="24">
        <v>0</v>
      </c>
      <c r="F1031" s="24">
        <f t="shared" si="203"/>
        <v>0</v>
      </c>
      <c r="G1031" s="112" t="str">
        <f t="shared" si="204"/>
        <v>否</v>
      </c>
      <c r="H1031" s="103" t="str">
        <f t="shared" si="205"/>
        <v>项</v>
      </c>
      <c r="I1031" s="106"/>
      <c r="J1031" s="121">
        <v>0</v>
      </c>
      <c r="O1031" s="120"/>
    </row>
    <row r="1032" s="103" customFormat="1" ht="21.95" hidden="1" customHeight="1" spans="1:15">
      <c r="A1032" s="114">
        <v>2150205</v>
      </c>
      <c r="B1032" s="23" t="s">
        <v>932</v>
      </c>
      <c r="C1032" s="24">
        <v>0</v>
      </c>
      <c r="D1032" s="24"/>
      <c r="E1032" s="24">
        <v>0</v>
      </c>
      <c r="F1032" s="24">
        <f t="shared" si="203"/>
        <v>0</v>
      </c>
      <c r="G1032" s="112" t="str">
        <f t="shared" si="204"/>
        <v>否</v>
      </c>
      <c r="H1032" s="103" t="str">
        <f t="shared" si="205"/>
        <v>项</v>
      </c>
      <c r="I1032" s="106"/>
      <c r="J1032" s="121">
        <v>0</v>
      </c>
      <c r="O1032" s="120"/>
    </row>
    <row r="1033" s="103" customFormat="1" ht="21.95" hidden="1" customHeight="1" spans="1:15">
      <c r="A1033" s="114">
        <v>2150206</v>
      </c>
      <c r="B1033" s="23" t="s">
        <v>933</v>
      </c>
      <c r="C1033" s="24">
        <v>0</v>
      </c>
      <c r="D1033" s="24"/>
      <c r="E1033" s="24">
        <v>0</v>
      </c>
      <c r="F1033" s="24">
        <f t="shared" si="203"/>
        <v>0</v>
      </c>
      <c r="G1033" s="112" t="str">
        <f t="shared" si="204"/>
        <v>否</v>
      </c>
      <c r="H1033" s="103" t="str">
        <f t="shared" si="205"/>
        <v>项</v>
      </c>
      <c r="I1033" s="106"/>
      <c r="J1033" s="121">
        <v>0</v>
      </c>
      <c r="O1033" s="120"/>
    </row>
    <row r="1034" s="103" customFormat="1" ht="21.95" hidden="1" customHeight="1" spans="1:15">
      <c r="A1034" s="114">
        <v>2150207</v>
      </c>
      <c r="B1034" s="23" t="s">
        <v>934</v>
      </c>
      <c r="C1034" s="24">
        <v>0</v>
      </c>
      <c r="D1034" s="24"/>
      <c r="E1034" s="24">
        <v>0</v>
      </c>
      <c r="F1034" s="24">
        <f t="shared" si="203"/>
        <v>0</v>
      </c>
      <c r="G1034" s="112" t="str">
        <f t="shared" si="204"/>
        <v>否</v>
      </c>
      <c r="H1034" s="103" t="str">
        <f t="shared" si="205"/>
        <v>项</v>
      </c>
      <c r="I1034" s="106"/>
      <c r="J1034" s="121">
        <v>0</v>
      </c>
      <c r="O1034" s="120"/>
    </row>
    <row r="1035" s="103" customFormat="1" ht="21.95" hidden="1" customHeight="1" spans="1:15">
      <c r="A1035" s="114">
        <v>2150208</v>
      </c>
      <c r="B1035" s="23" t="s">
        <v>935</v>
      </c>
      <c r="C1035" s="24">
        <v>0</v>
      </c>
      <c r="D1035" s="24"/>
      <c r="E1035" s="24">
        <v>0</v>
      </c>
      <c r="F1035" s="24">
        <f t="shared" si="203"/>
        <v>0</v>
      </c>
      <c r="G1035" s="112" t="str">
        <f t="shared" si="204"/>
        <v>否</v>
      </c>
      <c r="H1035" s="103" t="str">
        <f t="shared" si="205"/>
        <v>项</v>
      </c>
      <c r="I1035" s="106"/>
      <c r="J1035" s="121">
        <v>0</v>
      </c>
      <c r="O1035" s="120"/>
    </row>
    <row r="1036" s="103" customFormat="1" ht="21.95" hidden="1" customHeight="1" spans="1:15">
      <c r="A1036" s="114">
        <v>2150209</v>
      </c>
      <c r="B1036" s="23" t="s">
        <v>936</v>
      </c>
      <c r="C1036" s="24">
        <v>0</v>
      </c>
      <c r="D1036" s="24"/>
      <c r="E1036" s="24">
        <v>0</v>
      </c>
      <c r="F1036" s="24">
        <f t="shared" si="203"/>
        <v>0</v>
      </c>
      <c r="G1036" s="112" t="str">
        <f t="shared" si="204"/>
        <v>否</v>
      </c>
      <c r="H1036" s="103" t="str">
        <f t="shared" si="205"/>
        <v>项</v>
      </c>
      <c r="I1036" s="113"/>
      <c r="J1036" s="121">
        <v>0</v>
      </c>
      <c r="O1036" s="120"/>
    </row>
    <row r="1037" s="103" customFormat="1" ht="21.95" hidden="1" customHeight="1" spans="1:15">
      <c r="A1037" s="114">
        <v>2150210</v>
      </c>
      <c r="B1037" s="23" t="s">
        <v>937</v>
      </c>
      <c r="C1037" s="24">
        <v>0</v>
      </c>
      <c r="D1037" s="24"/>
      <c r="E1037" s="24">
        <v>0</v>
      </c>
      <c r="F1037" s="24">
        <f t="shared" si="203"/>
        <v>0</v>
      </c>
      <c r="G1037" s="112" t="str">
        <f t="shared" si="204"/>
        <v>否</v>
      </c>
      <c r="H1037" s="103" t="str">
        <f t="shared" si="205"/>
        <v>项</v>
      </c>
      <c r="I1037" s="106"/>
      <c r="J1037" s="121">
        <v>0</v>
      </c>
      <c r="O1037" s="120"/>
    </row>
    <row r="1038" s="103" customFormat="1" ht="21.95" hidden="1" customHeight="1" spans="1:15">
      <c r="A1038" s="114">
        <v>2150212</v>
      </c>
      <c r="B1038" s="23" t="s">
        <v>938</v>
      </c>
      <c r="C1038" s="24">
        <v>0</v>
      </c>
      <c r="D1038" s="24"/>
      <c r="E1038" s="24">
        <v>0</v>
      </c>
      <c r="F1038" s="24">
        <f t="shared" si="203"/>
        <v>0</v>
      </c>
      <c r="G1038" s="112" t="str">
        <f t="shared" si="204"/>
        <v>否</v>
      </c>
      <c r="H1038" s="103" t="str">
        <f t="shared" si="205"/>
        <v>项</v>
      </c>
      <c r="I1038" s="106"/>
      <c r="J1038" s="121">
        <v>0</v>
      </c>
      <c r="O1038" s="120"/>
    </row>
    <row r="1039" s="103" customFormat="1" ht="21.95" hidden="1" customHeight="1" spans="1:15">
      <c r="A1039" s="114">
        <v>2150213</v>
      </c>
      <c r="B1039" s="23" t="s">
        <v>939</v>
      </c>
      <c r="C1039" s="24">
        <v>0</v>
      </c>
      <c r="D1039" s="24"/>
      <c r="E1039" s="24">
        <v>0</v>
      </c>
      <c r="F1039" s="24">
        <f t="shared" si="203"/>
        <v>0</v>
      </c>
      <c r="G1039" s="112" t="str">
        <f t="shared" si="204"/>
        <v>否</v>
      </c>
      <c r="H1039" s="103" t="str">
        <f t="shared" si="205"/>
        <v>项</v>
      </c>
      <c r="I1039" s="106"/>
      <c r="J1039" s="121">
        <v>0</v>
      </c>
      <c r="O1039" s="120"/>
    </row>
    <row r="1040" s="103" customFormat="1" ht="21.95" hidden="1" customHeight="1" spans="1:15">
      <c r="A1040" s="114">
        <v>2150214</v>
      </c>
      <c r="B1040" s="23" t="s">
        <v>940</v>
      </c>
      <c r="C1040" s="24">
        <v>0</v>
      </c>
      <c r="D1040" s="24"/>
      <c r="E1040" s="24">
        <v>0</v>
      </c>
      <c r="F1040" s="24">
        <f t="shared" si="203"/>
        <v>0</v>
      </c>
      <c r="G1040" s="112" t="str">
        <f t="shared" si="204"/>
        <v>否</v>
      </c>
      <c r="H1040" s="103" t="str">
        <f t="shared" si="205"/>
        <v>项</v>
      </c>
      <c r="I1040" s="106"/>
      <c r="J1040" s="121">
        <v>0</v>
      </c>
      <c r="O1040" s="120"/>
    </row>
    <row r="1041" s="103" customFormat="1" ht="21.95" hidden="1" customHeight="1" spans="1:15">
      <c r="A1041" s="114">
        <v>2150215</v>
      </c>
      <c r="B1041" s="23" t="s">
        <v>941</v>
      </c>
      <c r="C1041" s="24">
        <v>0</v>
      </c>
      <c r="D1041" s="24"/>
      <c r="E1041" s="24">
        <v>0</v>
      </c>
      <c r="F1041" s="24">
        <f t="shared" si="203"/>
        <v>0</v>
      </c>
      <c r="G1041" s="112" t="str">
        <f t="shared" si="204"/>
        <v>否</v>
      </c>
      <c r="H1041" s="103" t="str">
        <f t="shared" si="205"/>
        <v>项</v>
      </c>
      <c r="I1041" s="113"/>
      <c r="J1041" s="121">
        <v>0</v>
      </c>
      <c r="O1041" s="120"/>
    </row>
    <row r="1042" s="103" customFormat="1" ht="21.95" hidden="1" customHeight="1" spans="1:15">
      <c r="A1042" s="114">
        <v>2150299</v>
      </c>
      <c r="B1042" s="23" t="s">
        <v>942</v>
      </c>
      <c r="C1042" s="24">
        <v>0</v>
      </c>
      <c r="D1042" s="24"/>
      <c r="E1042" s="24">
        <v>0</v>
      </c>
      <c r="F1042" s="24">
        <f t="shared" si="203"/>
        <v>0</v>
      </c>
      <c r="G1042" s="112" t="str">
        <f t="shared" si="204"/>
        <v>否</v>
      </c>
      <c r="H1042" s="103" t="str">
        <f t="shared" si="205"/>
        <v>项</v>
      </c>
      <c r="I1042" s="106"/>
      <c r="J1042" s="121">
        <v>0</v>
      </c>
      <c r="O1042" s="120"/>
    </row>
    <row r="1043" ht="21.95" hidden="1" customHeight="1" spans="1:15">
      <c r="A1043" s="111">
        <v>21503</v>
      </c>
      <c r="B1043" s="18" t="s">
        <v>943</v>
      </c>
      <c r="C1043" s="19">
        <f t="shared" ref="C1043:E1043" si="206">SUM(C1044:C1047)</f>
        <v>0</v>
      </c>
      <c r="D1043" s="19">
        <f t="shared" si="206"/>
        <v>0</v>
      </c>
      <c r="E1043" s="19">
        <f t="shared" si="206"/>
        <v>0</v>
      </c>
      <c r="F1043" s="19">
        <f t="shared" si="203"/>
        <v>0</v>
      </c>
      <c r="G1043" s="112" t="str">
        <f t="shared" si="204"/>
        <v>否</v>
      </c>
      <c r="H1043" s="106" t="str">
        <f t="shared" si="205"/>
        <v>款</v>
      </c>
      <c r="I1043" s="105">
        <f>SUM(I1044:I1047)</f>
        <v>0</v>
      </c>
      <c r="J1043" s="121">
        <v>0</v>
      </c>
      <c r="O1043" s="120"/>
    </row>
    <row r="1044" s="103" customFormat="1" ht="21.95" hidden="1" customHeight="1" spans="1:15">
      <c r="A1044" s="114">
        <v>2150301</v>
      </c>
      <c r="B1044" s="23" t="s">
        <v>163</v>
      </c>
      <c r="C1044" s="24">
        <v>0</v>
      </c>
      <c r="D1044" s="24"/>
      <c r="E1044" s="24">
        <v>0</v>
      </c>
      <c r="F1044" s="24">
        <f t="shared" si="203"/>
        <v>0</v>
      </c>
      <c r="G1044" s="112" t="str">
        <f t="shared" si="204"/>
        <v>否</v>
      </c>
      <c r="H1044" s="103" t="str">
        <f t="shared" si="205"/>
        <v>项</v>
      </c>
      <c r="I1044" s="106"/>
      <c r="J1044" s="121">
        <v>0</v>
      </c>
      <c r="O1044" s="120"/>
    </row>
    <row r="1045" s="103" customFormat="1" ht="21.95" hidden="1" customHeight="1" spans="1:15">
      <c r="A1045" s="114">
        <v>2150302</v>
      </c>
      <c r="B1045" s="23" t="s">
        <v>164</v>
      </c>
      <c r="C1045" s="24">
        <v>0</v>
      </c>
      <c r="D1045" s="24"/>
      <c r="E1045" s="24">
        <v>0</v>
      </c>
      <c r="F1045" s="24">
        <f t="shared" si="203"/>
        <v>0</v>
      </c>
      <c r="G1045" s="112" t="str">
        <f t="shared" si="204"/>
        <v>否</v>
      </c>
      <c r="H1045" s="103" t="str">
        <f t="shared" si="205"/>
        <v>项</v>
      </c>
      <c r="I1045" s="106"/>
      <c r="J1045" s="121">
        <v>0</v>
      </c>
      <c r="O1045" s="120"/>
    </row>
    <row r="1046" s="103" customFormat="1" ht="21.95" hidden="1" customHeight="1" spans="1:15">
      <c r="A1046" s="114">
        <v>2150303</v>
      </c>
      <c r="B1046" s="23" t="s">
        <v>165</v>
      </c>
      <c r="C1046" s="24">
        <v>0</v>
      </c>
      <c r="D1046" s="24"/>
      <c r="E1046" s="24">
        <v>0</v>
      </c>
      <c r="F1046" s="24">
        <f t="shared" si="203"/>
        <v>0</v>
      </c>
      <c r="G1046" s="112" t="str">
        <f t="shared" si="204"/>
        <v>否</v>
      </c>
      <c r="H1046" s="103" t="str">
        <f t="shared" si="205"/>
        <v>项</v>
      </c>
      <c r="I1046" s="106"/>
      <c r="J1046" s="121">
        <v>0</v>
      </c>
      <c r="O1046" s="120"/>
    </row>
    <row r="1047" s="103" customFormat="1" ht="21.95" hidden="1" customHeight="1" spans="1:15">
      <c r="A1047" s="114">
        <v>2150399</v>
      </c>
      <c r="B1047" s="23" t="s">
        <v>944</v>
      </c>
      <c r="C1047" s="24">
        <v>0</v>
      </c>
      <c r="D1047" s="24"/>
      <c r="E1047" s="24">
        <v>0</v>
      </c>
      <c r="F1047" s="24">
        <f t="shared" si="203"/>
        <v>0</v>
      </c>
      <c r="G1047" s="112" t="str">
        <f t="shared" si="204"/>
        <v>否</v>
      </c>
      <c r="H1047" s="103" t="str">
        <f t="shared" si="205"/>
        <v>项</v>
      </c>
      <c r="I1047" s="106"/>
      <c r="J1047" s="121">
        <v>0</v>
      </c>
      <c r="O1047" s="120"/>
    </row>
    <row r="1048" ht="21.95" customHeight="1" spans="1:15">
      <c r="A1048" s="111">
        <v>21505</v>
      </c>
      <c r="B1048" s="18" t="s">
        <v>945</v>
      </c>
      <c r="C1048" s="19">
        <f t="shared" ref="C1048:E1048" si="207">SUM(C1049:C1064)</f>
        <v>1800</v>
      </c>
      <c r="D1048" s="19">
        <f t="shared" si="207"/>
        <v>0</v>
      </c>
      <c r="E1048" s="19">
        <f t="shared" si="207"/>
        <v>-1117</v>
      </c>
      <c r="F1048" s="19">
        <f t="shared" si="203"/>
        <v>683</v>
      </c>
      <c r="G1048" s="112" t="str">
        <f t="shared" si="204"/>
        <v>是</v>
      </c>
      <c r="H1048" s="106" t="str">
        <f t="shared" si="205"/>
        <v>款</v>
      </c>
      <c r="I1048" s="105">
        <f>SUM(I1049:I1064)</f>
        <v>0</v>
      </c>
      <c r="J1048" s="121">
        <v>0</v>
      </c>
      <c r="O1048" s="120"/>
    </row>
    <row r="1049" s="103" customFormat="1" ht="21.95" hidden="1" customHeight="1" spans="1:15">
      <c r="A1049" s="114">
        <v>2150501</v>
      </c>
      <c r="B1049" s="23" t="s">
        <v>163</v>
      </c>
      <c r="C1049" s="24">
        <v>0</v>
      </c>
      <c r="D1049" s="24"/>
      <c r="E1049" s="24">
        <v>0</v>
      </c>
      <c r="F1049" s="24">
        <f t="shared" si="203"/>
        <v>0</v>
      </c>
      <c r="G1049" s="112" t="str">
        <f t="shared" si="204"/>
        <v>否</v>
      </c>
      <c r="H1049" s="103" t="str">
        <f t="shared" si="205"/>
        <v>项</v>
      </c>
      <c r="I1049" s="106"/>
      <c r="J1049" s="121">
        <v>0</v>
      </c>
      <c r="O1049" s="120"/>
    </row>
    <row r="1050" s="103" customFormat="1" ht="21.95" hidden="1" customHeight="1" spans="1:15">
      <c r="A1050" s="114">
        <v>2150502</v>
      </c>
      <c r="B1050" s="23" t="s">
        <v>164</v>
      </c>
      <c r="C1050" s="24">
        <v>0</v>
      </c>
      <c r="D1050" s="24"/>
      <c r="E1050" s="24">
        <v>0</v>
      </c>
      <c r="F1050" s="24">
        <f t="shared" si="203"/>
        <v>0</v>
      </c>
      <c r="G1050" s="112" t="str">
        <f t="shared" si="204"/>
        <v>否</v>
      </c>
      <c r="H1050" s="103" t="str">
        <f t="shared" si="205"/>
        <v>项</v>
      </c>
      <c r="I1050" s="106"/>
      <c r="J1050" s="121">
        <v>0</v>
      </c>
      <c r="O1050" s="120"/>
    </row>
    <row r="1051" s="103" customFormat="1" ht="21.95" hidden="1" customHeight="1" spans="1:15">
      <c r="A1051" s="114">
        <v>2150503</v>
      </c>
      <c r="B1051" s="23" t="s">
        <v>165</v>
      </c>
      <c r="C1051" s="24">
        <v>0</v>
      </c>
      <c r="D1051" s="24"/>
      <c r="E1051" s="24">
        <v>0</v>
      </c>
      <c r="F1051" s="24">
        <f t="shared" si="203"/>
        <v>0</v>
      </c>
      <c r="G1051" s="112" t="str">
        <f t="shared" si="204"/>
        <v>否</v>
      </c>
      <c r="H1051" s="103" t="str">
        <f t="shared" si="205"/>
        <v>项</v>
      </c>
      <c r="I1051" s="106"/>
      <c r="J1051" s="121">
        <v>0</v>
      </c>
      <c r="O1051" s="120"/>
    </row>
    <row r="1052" s="103" customFormat="1" ht="21.95" hidden="1" customHeight="1" spans="1:15">
      <c r="A1052" s="114">
        <v>2150505</v>
      </c>
      <c r="B1052" s="23" t="s">
        <v>946</v>
      </c>
      <c r="C1052" s="24">
        <v>0</v>
      </c>
      <c r="D1052" s="24"/>
      <c r="E1052" s="24">
        <v>0</v>
      </c>
      <c r="F1052" s="24">
        <f t="shared" si="203"/>
        <v>0</v>
      </c>
      <c r="G1052" s="112" t="str">
        <f t="shared" si="204"/>
        <v>否</v>
      </c>
      <c r="H1052" s="103" t="str">
        <f t="shared" si="205"/>
        <v>项</v>
      </c>
      <c r="I1052" s="106"/>
      <c r="J1052" s="121">
        <v>0</v>
      </c>
      <c r="O1052" s="120"/>
    </row>
    <row r="1053" s="103" customFormat="1" ht="21.95" hidden="1" customHeight="1" spans="1:15">
      <c r="A1053" s="114">
        <v>2150506</v>
      </c>
      <c r="B1053" s="23" t="s">
        <v>947</v>
      </c>
      <c r="C1053" s="24">
        <v>0</v>
      </c>
      <c r="D1053" s="24"/>
      <c r="E1053" s="24">
        <v>0</v>
      </c>
      <c r="F1053" s="24">
        <f t="shared" si="203"/>
        <v>0</v>
      </c>
      <c r="G1053" s="112" t="str">
        <f t="shared" si="204"/>
        <v>否</v>
      </c>
      <c r="H1053" s="103" t="str">
        <f t="shared" si="205"/>
        <v>项</v>
      </c>
      <c r="I1053" s="106"/>
      <c r="J1053" s="121">
        <v>0</v>
      </c>
      <c r="O1053" s="120"/>
    </row>
    <row r="1054" s="103" customFormat="1" ht="21.95" hidden="1" customHeight="1" spans="1:15">
      <c r="A1054" s="114">
        <v>2150507</v>
      </c>
      <c r="B1054" s="23" t="s">
        <v>948</v>
      </c>
      <c r="C1054" s="24">
        <v>0</v>
      </c>
      <c r="D1054" s="24"/>
      <c r="E1054" s="24">
        <v>0</v>
      </c>
      <c r="F1054" s="24">
        <f t="shared" si="203"/>
        <v>0</v>
      </c>
      <c r="G1054" s="112" t="str">
        <f t="shared" si="204"/>
        <v>否</v>
      </c>
      <c r="H1054" s="103" t="str">
        <f t="shared" si="205"/>
        <v>项</v>
      </c>
      <c r="I1054" s="106"/>
      <c r="J1054" s="121">
        <v>0</v>
      </c>
      <c r="O1054" s="120"/>
    </row>
    <row r="1055" s="103" customFormat="1" ht="21.95" hidden="1" customHeight="1" spans="1:15">
      <c r="A1055" s="114">
        <v>2150508</v>
      </c>
      <c r="B1055" s="23" t="s">
        <v>949</v>
      </c>
      <c r="C1055" s="24">
        <v>0</v>
      </c>
      <c r="D1055" s="24"/>
      <c r="E1055" s="24">
        <v>0</v>
      </c>
      <c r="F1055" s="24">
        <f t="shared" si="203"/>
        <v>0</v>
      </c>
      <c r="G1055" s="112" t="str">
        <f t="shared" si="204"/>
        <v>否</v>
      </c>
      <c r="H1055" s="103" t="str">
        <f t="shared" si="205"/>
        <v>项</v>
      </c>
      <c r="I1055" s="106"/>
      <c r="J1055" s="121">
        <v>0</v>
      </c>
      <c r="O1055" s="120"/>
    </row>
    <row r="1056" s="103" customFormat="1" ht="21.95" hidden="1" customHeight="1" spans="1:15">
      <c r="A1056" s="114">
        <v>2150509</v>
      </c>
      <c r="B1056" s="23" t="s">
        <v>950</v>
      </c>
      <c r="C1056" s="24">
        <v>0</v>
      </c>
      <c r="D1056" s="24"/>
      <c r="E1056" s="24">
        <v>0</v>
      </c>
      <c r="F1056" s="24">
        <f t="shared" si="203"/>
        <v>0</v>
      </c>
      <c r="G1056" s="112" t="str">
        <f t="shared" si="204"/>
        <v>否</v>
      </c>
      <c r="H1056" s="103" t="str">
        <f t="shared" si="205"/>
        <v>项</v>
      </c>
      <c r="I1056" s="106"/>
      <c r="J1056" s="121">
        <v>0</v>
      </c>
      <c r="O1056" s="120"/>
    </row>
    <row r="1057" s="103" customFormat="1" ht="21.95" hidden="1" customHeight="1" spans="1:15">
      <c r="A1057" s="114">
        <v>2150510</v>
      </c>
      <c r="B1057" s="23" t="s">
        <v>951</v>
      </c>
      <c r="C1057" s="24">
        <v>0</v>
      </c>
      <c r="D1057" s="24"/>
      <c r="E1057" s="24">
        <v>0</v>
      </c>
      <c r="F1057" s="24">
        <f t="shared" si="203"/>
        <v>0</v>
      </c>
      <c r="G1057" s="112" t="str">
        <f t="shared" si="204"/>
        <v>否</v>
      </c>
      <c r="H1057" s="103" t="str">
        <f t="shared" si="205"/>
        <v>项</v>
      </c>
      <c r="I1057" s="106"/>
      <c r="J1057" s="121">
        <v>0</v>
      </c>
      <c r="O1057" s="120"/>
    </row>
    <row r="1058" s="103" customFormat="1" ht="21.95" hidden="1" customHeight="1" spans="1:15">
      <c r="A1058" s="114">
        <v>2150511</v>
      </c>
      <c r="B1058" s="23" t="s">
        <v>952</v>
      </c>
      <c r="C1058" s="24">
        <v>0</v>
      </c>
      <c r="D1058" s="24"/>
      <c r="E1058" s="24">
        <v>0</v>
      </c>
      <c r="F1058" s="24">
        <f t="shared" si="203"/>
        <v>0</v>
      </c>
      <c r="G1058" s="112" t="str">
        <f t="shared" si="204"/>
        <v>否</v>
      </c>
      <c r="H1058" s="103" t="str">
        <f t="shared" si="205"/>
        <v>项</v>
      </c>
      <c r="I1058" s="113"/>
      <c r="J1058" s="121">
        <v>0</v>
      </c>
      <c r="O1058" s="120"/>
    </row>
    <row r="1059" s="103" customFormat="1" ht="21.95" hidden="1" customHeight="1" spans="1:15">
      <c r="A1059" s="114">
        <v>2150513</v>
      </c>
      <c r="B1059" s="23" t="s">
        <v>898</v>
      </c>
      <c r="C1059" s="24">
        <v>0</v>
      </c>
      <c r="D1059" s="24"/>
      <c r="E1059" s="24">
        <v>0</v>
      </c>
      <c r="F1059" s="24">
        <f t="shared" si="203"/>
        <v>0</v>
      </c>
      <c r="G1059" s="112" t="str">
        <f t="shared" si="204"/>
        <v>否</v>
      </c>
      <c r="H1059" s="103" t="str">
        <f t="shared" si="205"/>
        <v>项</v>
      </c>
      <c r="I1059" s="106"/>
      <c r="J1059" s="121">
        <v>0</v>
      </c>
      <c r="O1059" s="120"/>
    </row>
    <row r="1060" s="103" customFormat="1" ht="21.95" hidden="1" customHeight="1" spans="1:15">
      <c r="A1060" s="114">
        <v>2150515</v>
      </c>
      <c r="B1060" s="23" t="s">
        <v>953</v>
      </c>
      <c r="C1060" s="24">
        <v>0</v>
      </c>
      <c r="D1060" s="24"/>
      <c r="E1060" s="24">
        <v>0</v>
      </c>
      <c r="F1060" s="24">
        <f t="shared" si="203"/>
        <v>0</v>
      </c>
      <c r="G1060" s="112" t="str">
        <f t="shared" si="204"/>
        <v>否</v>
      </c>
      <c r="H1060" s="103" t="str">
        <f t="shared" si="205"/>
        <v>项</v>
      </c>
      <c r="I1060" s="106"/>
      <c r="J1060" s="121">
        <v>0</v>
      </c>
      <c r="O1060" s="120"/>
    </row>
    <row r="1061" s="103" customFormat="1" ht="21.95" hidden="1" customHeight="1" spans="1:15">
      <c r="A1061" s="114">
        <v>2150516</v>
      </c>
      <c r="B1061" s="23" t="s">
        <v>954</v>
      </c>
      <c r="C1061" s="24">
        <v>0</v>
      </c>
      <c r="D1061" s="24"/>
      <c r="E1061" s="24">
        <v>0</v>
      </c>
      <c r="F1061" s="24">
        <f t="shared" si="203"/>
        <v>0</v>
      </c>
      <c r="G1061" s="112" t="str">
        <f t="shared" si="204"/>
        <v>否</v>
      </c>
      <c r="H1061" s="103" t="str">
        <f t="shared" si="205"/>
        <v>项</v>
      </c>
      <c r="I1061" s="106"/>
      <c r="J1061" s="121">
        <v>0</v>
      </c>
      <c r="O1061" s="120"/>
    </row>
    <row r="1062" s="103" customFormat="1" ht="21.95" customHeight="1" spans="1:15">
      <c r="A1062" s="114">
        <v>2150517</v>
      </c>
      <c r="B1062" s="23" t="s">
        <v>955</v>
      </c>
      <c r="C1062" s="24">
        <v>1800</v>
      </c>
      <c r="D1062" s="24"/>
      <c r="E1062" s="24">
        <v>-1117</v>
      </c>
      <c r="F1062" s="24">
        <f t="shared" si="203"/>
        <v>683</v>
      </c>
      <c r="G1062" s="112" t="str">
        <f t="shared" si="204"/>
        <v>是</v>
      </c>
      <c r="H1062" s="103" t="str">
        <f t="shared" si="205"/>
        <v>项</v>
      </c>
      <c r="I1062" s="106"/>
      <c r="J1062" s="121">
        <v>0</v>
      </c>
      <c r="O1062" s="120"/>
    </row>
    <row r="1063" s="103" customFormat="1" ht="21.95" hidden="1" customHeight="1" spans="1:15">
      <c r="A1063" s="114">
        <v>2150550</v>
      </c>
      <c r="B1063" s="23" t="s">
        <v>172</v>
      </c>
      <c r="C1063" s="24">
        <v>0</v>
      </c>
      <c r="D1063" s="24"/>
      <c r="E1063" s="24">
        <v>0</v>
      </c>
      <c r="F1063" s="24">
        <f t="shared" si="203"/>
        <v>0</v>
      </c>
      <c r="G1063" s="112" t="str">
        <f t="shared" si="204"/>
        <v>否</v>
      </c>
      <c r="H1063" s="103" t="str">
        <f t="shared" si="205"/>
        <v>项</v>
      </c>
      <c r="I1063" s="106"/>
      <c r="J1063" s="121">
        <v>0</v>
      </c>
      <c r="O1063" s="120"/>
    </row>
    <row r="1064" s="103" customFormat="1" ht="21.95" hidden="1" customHeight="1" spans="1:15">
      <c r="A1064" s="114">
        <v>2150599</v>
      </c>
      <c r="B1064" s="23" t="s">
        <v>956</v>
      </c>
      <c r="C1064" s="24">
        <v>0</v>
      </c>
      <c r="D1064" s="24"/>
      <c r="E1064" s="24">
        <v>0</v>
      </c>
      <c r="F1064" s="24">
        <f t="shared" si="203"/>
        <v>0</v>
      </c>
      <c r="G1064" s="112" t="str">
        <f t="shared" si="204"/>
        <v>否</v>
      </c>
      <c r="H1064" s="103" t="str">
        <f t="shared" si="205"/>
        <v>项</v>
      </c>
      <c r="I1064" s="106"/>
      <c r="J1064" s="121">
        <v>0</v>
      </c>
      <c r="O1064" s="120"/>
    </row>
    <row r="1065" ht="21.95" hidden="1" customHeight="1" spans="1:15">
      <c r="A1065" s="111">
        <v>21507</v>
      </c>
      <c r="B1065" s="18" t="s">
        <v>957</v>
      </c>
      <c r="C1065" s="19">
        <f t="shared" ref="C1065:E1065" si="208">SUM(C1066:C1071)</f>
        <v>0</v>
      </c>
      <c r="D1065" s="19">
        <f t="shared" si="208"/>
        <v>0</v>
      </c>
      <c r="E1065" s="19">
        <f t="shared" si="208"/>
        <v>0</v>
      </c>
      <c r="F1065" s="19">
        <f t="shared" si="203"/>
        <v>0</v>
      </c>
      <c r="G1065" s="112" t="str">
        <f t="shared" si="204"/>
        <v>否</v>
      </c>
      <c r="H1065" s="106" t="str">
        <f t="shared" si="205"/>
        <v>款</v>
      </c>
      <c r="I1065" s="113">
        <f>SUM(I1066:I1071)</f>
        <v>0</v>
      </c>
      <c r="J1065" s="121">
        <v>0</v>
      </c>
      <c r="O1065" s="120"/>
    </row>
    <row r="1066" s="103" customFormat="1" ht="21.95" hidden="1" customHeight="1" spans="1:15">
      <c r="A1066" s="114">
        <v>2150701</v>
      </c>
      <c r="B1066" s="23" t="s">
        <v>163</v>
      </c>
      <c r="C1066" s="24">
        <v>0</v>
      </c>
      <c r="D1066" s="24"/>
      <c r="E1066" s="24">
        <v>0</v>
      </c>
      <c r="F1066" s="24">
        <f t="shared" si="203"/>
        <v>0</v>
      </c>
      <c r="G1066" s="112" t="str">
        <f t="shared" si="204"/>
        <v>否</v>
      </c>
      <c r="H1066" s="103" t="str">
        <f t="shared" si="205"/>
        <v>项</v>
      </c>
      <c r="I1066" s="106"/>
      <c r="J1066" s="121">
        <v>0</v>
      </c>
      <c r="O1066" s="120"/>
    </row>
    <row r="1067" s="103" customFormat="1" ht="21.95" hidden="1" customHeight="1" spans="1:15">
      <c r="A1067" s="114">
        <v>2150702</v>
      </c>
      <c r="B1067" s="23" t="s">
        <v>164</v>
      </c>
      <c r="C1067" s="24">
        <v>0</v>
      </c>
      <c r="D1067" s="24"/>
      <c r="E1067" s="24">
        <v>0</v>
      </c>
      <c r="F1067" s="24">
        <f t="shared" si="203"/>
        <v>0</v>
      </c>
      <c r="G1067" s="112" t="str">
        <f t="shared" si="204"/>
        <v>否</v>
      </c>
      <c r="H1067" s="103" t="str">
        <f t="shared" si="205"/>
        <v>项</v>
      </c>
      <c r="I1067" s="106"/>
      <c r="J1067" s="121">
        <v>0</v>
      </c>
      <c r="O1067" s="120"/>
    </row>
    <row r="1068" s="103" customFormat="1" ht="21.95" hidden="1" customHeight="1" spans="1:15">
      <c r="A1068" s="114">
        <v>2150703</v>
      </c>
      <c r="B1068" s="23" t="s">
        <v>165</v>
      </c>
      <c r="C1068" s="24">
        <v>0</v>
      </c>
      <c r="D1068" s="24"/>
      <c r="E1068" s="24">
        <v>0</v>
      </c>
      <c r="F1068" s="24">
        <f t="shared" si="203"/>
        <v>0</v>
      </c>
      <c r="G1068" s="112" t="str">
        <f t="shared" si="204"/>
        <v>否</v>
      </c>
      <c r="H1068" s="103" t="str">
        <f t="shared" si="205"/>
        <v>项</v>
      </c>
      <c r="I1068" s="106"/>
      <c r="J1068" s="121">
        <v>0</v>
      </c>
      <c r="O1068" s="120"/>
    </row>
    <row r="1069" s="103" customFormat="1" ht="21.95" hidden="1" customHeight="1" spans="1:15">
      <c r="A1069" s="114">
        <v>2150704</v>
      </c>
      <c r="B1069" s="23" t="s">
        <v>958</v>
      </c>
      <c r="C1069" s="24">
        <v>0</v>
      </c>
      <c r="D1069" s="24"/>
      <c r="E1069" s="24">
        <v>0</v>
      </c>
      <c r="F1069" s="24">
        <f t="shared" si="203"/>
        <v>0</v>
      </c>
      <c r="G1069" s="112" t="str">
        <f t="shared" si="204"/>
        <v>否</v>
      </c>
      <c r="H1069" s="103" t="str">
        <f t="shared" si="205"/>
        <v>项</v>
      </c>
      <c r="I1069" s="106"/>
      <c r="J1069" s="121">
        <v>0</v>
      </c>
      <c r="O1069" s="120"/>
    </row>
    <row r="1070" s="103" customFormat="1" ht="21.95" hidden="1" customHeight="1" spans="1:15">
      <c r="A1070" s="114">
        <v>2150705</v>
      </c>
      <c r="B1070" s="23" t="s">
        <v>959</v>
      </c>
      <c r="C1070" s="24">
        <v>0</v>
      </c>
      <c r="D1070" s="24"/>
      <c r="E1070" s="24">
        <v>0</v>
      </c>
      <c r="F1070" s="24">
        <f t="shared" si="203"/>
        <v>0</v>
      </c>
      <c r="G1070" s="112" t="str">
        <f t="shared" si="204"/>
        <v>否</v>
      </c>
      <c r="H1070" s="103" t="str">
        <f t="shared" si="205"/>
        <v>项</v>
      </c>
      <c r="I1070" s="106"/>
      <c r="J1070" s="121">
        <v>0</v>
      </c>
      <c r="O1070" s="120"/>
    </row>
    <row r="1071" s="103" customFormat="1" ht="21.95" hidden="1" customHeight="1" spans="1:15">
      <c r="A1071" s="114">
        <v>2150799</v>
      </c>
      <c r="B1071" s="23" t="s">
        <v>960</v>
      </c>
      <c r="C1071" s="24">
        <v>0</v>
      </c>
      <c r="D1071" s="24"/>
      <c r="E1071" s="24">
        <v>0</v>
      </c>
      <c r="F1071" s="24">
        <f t="shared" si="203"/>
        <v>0</v>
      </c>
      <c r="G1071" s="112" t="str">
        <f t="shared" si="204"/>
        <v>否</v>
      </c>
      <c r="H1071" s="103" t="str">
        <f t="shared" si="205"/>
        <v>项</v>
      </c>
      <c r="I1071" s="106"/>
      <c r="J1071" s="121">
        <v>0</v>
      </c>
      <c r="O1071" s="120"/>
    </row>
    <row r="1072" ht="21.95" customHeight="1" spans="1:15">
      <c r="A1072" s="111">
        <v>21508</v>
      </c>
      <c r="B1072" s="18" t="s">
        <v>961</v>
      </c>
      <c r="C1072" s="19">
        <f t="shared" ref="C1072:E1072" si="209">SUM(C1073:C1079)</f>
        <v>5705</v>
      </c>
      <c r="D1072" s="19">
        <f t="shared" si="209"/>
        <v>0</v>
      </c>
      <c r="E1072" s="19">
        <f t="shared" si="209"/>
        <v>1086</v>
      </c>
      <c r="F1072" s="19">
        <f t="shared" si="203"/>
        <v>6791</v>
      </c>
      <c r="G1072" s="112" t="str">
        <f t="shared" si="204"/>
        <v>是</v>
      </c>
      <c r="H1072" s="106" t="str">
        <f t="shared" si="205"/>
        <v>款</v>
      </c>
      <c r="I1072" s="105">
        <f>SUM(I1073:I1079)</f>
        <v>0</v>
      </c>
      <c r="J1072" s="121">
        <v>1605</v>
      </c>
      <c r="O1072" s="120"/>
    </row>
    <row r="1073" s="103" customFormat="1" ht="21.95" hidden="1" customHeight="1" spans="1:15">
      <c r="A1073" s="114">
        <v>2150801</v>
      </c>
      <c r="B1073" s="23" t="s">
        <v>163</v>
      </c>
      <c r="C1073" s="24">
        <v>0</v>
      </c>
      <c r="D1073" s="24"/>
      <c r="E1073" s="24">
        <v>0</v>
      </c>
      <c r="F1073" s="24">
        <f t="shared" si="203"/>
        <v>0</v>
      </c>
      <c r="G1073" s="112" t="str">
        <f t="shared" si="204"/>
        <v>否</v>
      </c>
      <c r="H1073" s="103" t="str">
        <f t="shared" si="205"/>
        <v>项</v>
      </c>
      <c r="I1073" s="113"/>
      <c r="J1073" s="121">
        <v>0</v>
      </c>
      <c r="O1073" s="120"/>
    </row>
    <row r="1074" s="103" customFormat="1" ht="21.95" hidden="1" customHeight="1" spans="1:15">
      <c r="A1074" s="114">
        <v>2150802</v>
      </c>
      <c r="B1074" s="23" t="s">
        <v>164</v>
      </c>
      <c r="C1074" s="24">
        <v>0</v>
      </c>
      <c r="D1074" s="24"/>
      <c r="E1074" s="24">
        <v>0</v>
      </c>
      <c r="F1074" s="24">
        <f t="shared" si="203"/>
        <v>0</v>
      </c>
      <c r="G1074" s="112" t="str">
        <f t="shared" si="204"/>
        <v>否</v>
      </c>
      <c r="H1074" s="103" t="str">
        <f t="shared" si="205"/>
        <v>项</v>
      </c>
      <c r="I1074" s="106"/>
      <c r="J1074" s="121">
        <v>0</v>
      </c>
      <c r="O1074" s="120"/>
    </row>
    <row r="1075" s="103" customFormat="1" ht="21.95" hidden="1" customHeight="1" spans="1:15">
      <c r="A1075" s="114">
        <v>2150803</v>
      </c>
      <c r="B1075" s="23" t="s">
        <v>165</v>
      </c>
      <c r="C1075" s="24">
        <v>0</v>
      </c>
      <c r="D1075" s="24"/>
      <c r="E1075" s="24">
        <v>0</v>
      </c>
      <c r="F1075" s="24">
        <f t="shared" si="203"/>
        <v>0</v>
      </c>
      <c r="G1075" s="112" t="str">
        <f t="shared" si="204"/>
        <v>否</v>
      </c>
      <c r="H1075" s="103" t="str">
        <f t="shared" si="205"/>
        <v>项</v>
      </c>
      <c r="I1075" s="106"/>
      <c r="J1075" s="121">
        <v>0</v>
      </c>
      <c r="O1075" s="120"/>
    </row>
    <row r="1076" s="103" customFormat="1" ht="21.95" hidden="1" customHeight="1" spans="1:15">
      <c r="A1076" s="114">
        <v>2150804</v>
      </c>
      <c r="B1076" s="23" t="s">
        <v>962</v>
      </c>
      <c r="C1076" s="24">
        <v>0</v>
      </c>
      <c r="D1076" s="24"/>
      <c r="E1076" s="24">
        <v>0</v>
      </c>
      <c r="F1076" s="24">
        <f t="shared" si="203"/>
        <v>0</v>
      </c>
      <c r="G1076" s="112" t="str">
        <f t="shared" si="204"/>
        <v>否</v>
      </c>
      <c r="H1076" s="103" t="str">
        <f t="shared" si="205"/>
        <v>项</v>
      </c>
      <c r="I1076" s="106"/>
      <c r="J1076" s="121">
        <v>0</v>
      </c>
      <c r="O1076" s="120"/>
    </row>
    <row r="1077" s="103" customFormat="1" ht="21.95" customHeight="1" spans="1:15">
      <c r="A1077" s="114">
        <v>2150805</v>
      </c>
      <c r="B1077" s="23" t="s">
        <v>963</v>
      </c>
      <c r="C1077" s="24">
        <v>1750</v>
      </c>
      <c r="D1077" s="24"/>
      <c r="E1077" s="24">
        <v>1286</v>
      </c>
      <c r="F1077" s="24">
        <f t="shared" si="203"/>
        <v>3036</v>
      </c>
      <c r="G1077" s="112" t="str">
        <f t="shared" si="204"/>
        <v>是</v>
      </c>
      <c r="H1077" s="103" t="str">
        <f t="shared" si="205"/>
        <v>项</v>
      </c>
      <c r="I1077" s="106"/>
      <c r="J1077" s="121">
        <v>1500</v>
      </c>
      <c r="O1077" s="120"/>
    </row>
    <row r="1078" s="103" customFormat="1" ht="21.95" hidden="1" customHeight="1" spans="1:15">
      <c r="A1078" s="114">
        <v>2150806</v>
      </c>
      <c r="B1078" s="23" t="s">
        <v>964</v>
      </c>
      <c r="C1078" s="24">
        <v>0</v>
      </c>
      <c r="D1078" s="24"/>
      <c r="E1078" s="24">
        <v>0</v>
      </c>
      <c r="F1078" s="24">
        <f t="shared" si="203"/>
        <v>0</v>
      </c>
      <c r="G1078" s="112" t="str">
        <f t="shared" si="204"/>
        <v>否</v>
      </c>
      <c r="H1078" s="103" t="str">
        <f t="shared" si="205"/>
        <v>项</v>
      </c>
      <c r="I1078" s="106"/>
      <c r="J1078" s="121">
        <v>0</v>
      </c>
      <c r="O1078" s="120"/>
    </row>
    <row r="1079" s="103" customFormat="1" ht="21.95" customHeight="1" spans="1:15">
      <c r="A1079" s="114">
        <v>2150899</v>
      </c>
      <c r="B1079" s="23" t="s">
        <v>965</v>
      </c>
      <c r="C1079" s="24">
        <v>3955</v>
      </c>
      <c r="D1079" s="24"/>
      <c r="E1079" s="24">
        <v>-200</v>
      </c>
      <c r="F1079" s="24">
        <f t="shared" si="203"/>
        <v>3755</v>
      </c>
      <c r="G1079" s="112" t="str">
        <f t="shared" si="204"/>
        <v>是</v>
      </c>
      <c r="H1079" s="103" t="str">
        <f t="shared" si="205"/>
        <v>项</v>
      </c>
      <c r="I1079" s="126"/>
      <c r="J1079" s="121">
        <v>105</v>
      </c>
      <c r="O1079" s="120"/>
    </row>
    <row r="1080" ht="21.95" hidden="1" customHeight="1" spans="1:15">
      <c r="A1080" s="111">
        <v>21599</v>
      </c>
      <c r="B1080" s="18" t="s">
        <v>966</v>
      </c>
      <c r="C1080" s="19">
        <f t="shared" ref="C1080:E1080" si="210">SUM(C1081:C1085)</f>
        <v>0</v>
      </c>
      <c r="D1080" s="19">
        <f t="shared" si="210"/>
        <v>0</v>
      </c>
      <c r="E1080" s="19">
        <f t="shared" si="210"/>
        <v>300</v>
      </c>
      <c r="F1080" s="19">
        <f t="shared" si="203"/>
        <v>300</v>
      </c>
      <c r="G1080" s="112" t="str">
        <f t="shared" si="204"/>
        <v>否</v>
      </c>
      <c r="H1080" s="106" t="str">
        <f t="shared" si="205"/>
        <v>款</v>
      </c>
      <c r="I1080" s="113">
        <f>SUM(I1081:I1085)</f>
        <v>0</v>
      </c>
      <c r="J1080" s="121">
        <v>0</v>
      </c>
      <c r="O1080" s="120"/>
    </row>
    <row r="1081" s="103" customFormat="1" ht="21.95" hidden="1" customHeight="1" spans="1:15">
      <c r="A1081" s="114">
        <v>2159901</v>
      </c>
      <c r="B1081" s="23" t="s">
        <v>967</v>
      </c>
      <c r="C1081" s="24">
        <v>0</v>
      </c>
      <c r="D1081" s="24"/>
      <c r="E1081" s="24">
        <v>0</v>
      </c>
      <c r="F1081" s="24">
        <f t="shared" si="203"/>
        <v>0</v>
      </c>
      <c r="G1081" s="112" t="str">
        <f t="shared" si="204"/>
        <v>否</v>
      </c>
      <c r="H1081" s="103" t="str">
        <f t="shared" si="205"/>
        <v>项</v>
      </c>
      <c r="I1081" s="106"/>
      <c r="J1081" s="121">
        <v>0</v>
      </c>
      <c r="O1081" s="120"/>
    </row>
    <row r="1082" s="103" customFormat="1" ht="21.95" hidden="1" customHeight="1" spans="1:15">
      <c r="A1082" s="114">
        <v>2159904</v>
      </c>
      <c r="B1082" s="23" t="s">
        <v>968</v>
      </c>
      <c r="C1082" s="24">
        <v>0</v>
      </c>
      <c r="D1082" s="24"/>
      <c r="E1082" s="24">
        <v>300</v>
      </c>
      <c r="F1082" s="24">
        <f t="shared" si="203"/>
        <v>300</v>
      </c>
      <c r="G1082" s="112" t="str">
        <f t="shared" si="204"/>
        <v>否</v>
      </c>
      <c r="H1082" s="103" t="str">
        <f t="shared" si="205"/>
        <v>项</v>
      </c>
      <c r="I1082" s="106"/>
      <c r="J1082" s="121">
        <v>0</v>
      </c>
      <c r="O1082" s="120"/>
    </row>
    <row r="1083" s="103" customFormat="1" ht="21.95" hidden="1" customHeight="1" spans="1:15">
      <c r="A1083" s="114">
        <v>2159905</v>
      </c>
      <c r="B1083" s="23" t="s">
        <v>969</v>
      </c>
      <c r="C1083" s="24">
        <v>0</v>
      </c>
      <c r="D1083" s="24"/>
      <c r="E1083" s="24">
        <v>0</v>
      </c>
      <c r="F1083" s="24">
        <f t="shared" si="203"/>
        <v>0</v>
      </c>
      <c r="G1083" s="112" t="str">
        <f t="shared" si="204"/>
        <v>否</v>
      </c>
      <c r="H1083" s="103" t="str">
        <f t="shared" si="205"/>
        <v>项</v>
      </c>
      <c r="I1083" s="106"/>
      <c r="J1083" s="121">
        <v>0</v>
      </c>
      <c r="O1083" s="120"/>
    </row>
    <row r="1084" s="103" customFormat="1" ht="21.95" hidden="1" customHeight="1" spans="1:15">
      <c r="A1084" s="114">
        <v>2159906</v>
      </c>
      <c r="B1084" s="23" t="s">
        <v>970</v>
      </c>
      <c r="C1084" s="24">
        <v>0</v>
      </c>
      <c r="D1084" s="24"/>
      <c r="E1084" s="24">
        <v>0</v>
      </c>
      <c r="F1084" s="24">
        <f t="shared" si="203"/>
        <v>0</v>
      </c>
      <c r="G1084" s="112" t="str">
        <f t="shared" si="204"/>
        <v>否</v>
      </c>
      <c r="H1084" s="103" t="str">
        <f t="shared" si="205"/>
        <v>项</v>
      </c>
      <c r="I1084" s="106"/>
      <c r="J1084" s="121">
        <v>0</v>
      </c>
      <c r="O1084" s="120"/>
    </row>
    <row r="1085" s="103" customFormat="1" ht="21.95" hidden="1" customHeight="1" spans="1:15">
      <c r="A1085" s="114">
        <v>2159999</v>
      </c>
      <c r="B1085" s="23" t="s">
        <v>971</v>
      </c>
      <c r="C1085" s="24">
        <v>0</v>
      </c>
      <c r="D1085" s="24"/>
      <c r="E1085" s="24">
        <v>0</v>
      </c>
      <c r="F1085" s="24">
        <f t="shared" si="203"/>
        <v>0</v>
      </c>
      <c r="G1085" s="112" t="str">
        <f t="shared" si="204"/>
        <v>否</v>
      </c>
      <c r="H1085" s="103" t="str">
        <f t="shared" si="205"/>
        <v>项</v>
      </c>
      <c r="I1085" s="106"/>
      <c r="J1085" s="121">
        <v>0</v>
      </c>
      <c r="O1085" s="120"/>
    </row>
    <row r="1086" ht="21.95" customHeight="1" spans="1:15">
      <c r="A1086" s="111">
        <v>216</v>
      </c>
      <c r="B1086" s="18" t="s">
        <v>114</v>
      </c>
      <c r="C1086" s="19">
        <f t="shared" ref="C1086:E1086" si="211">SUM(C1087,C1097,C1103)</f>
        <v>297</v>
      </c>
      <c r="D1086" s="19">
        <f t="shared" si="211"/>
        <v>0</v>
      </c>
      <c r="E1086" s="19">
        <f t="shared" si="211"/>
        <v>1931</v>
      </c>
      <c r="F1086" s="19">
        <f t="shared" si="203"/>
        <v>2228</v>
      </c>
      <c r="G1086" s="112" t="str">
        <f t="shared" si="204"/>
        <v>是</v>
      </c>
      <c r="H1086" s="106" t="str">
        <f t="shared" si="205"/>
        <v>类</v>
      </c>
      <c r="I1086" s="105">
        <f>SUM(I1087,I1097,I1103)</f>
        <v>0</v>
      </c>
      <c r="J1086" s="121">
        <v>297</v>
      </c>
      <c r="O1086" s="120"/>
    </row>
    <row r="1087" ht="21.95" customHeight="1" spans="1:15">
      <c r="A1087" s="111">
        <v>21602</v>
      </c>
      <c r="B1087" s="18" t="s">
        <v>972</v>
      </c>
      <c r="C1087" s="19">
        <f t="shared" ref="C1087:E1087" si="212">SUM(C1088:C1096)</f>
        <v>282</v>
      </c>
      <c r="D1087" s="19">
        <f t="shared" si="212"/>
        <v>0</v>
      </c>
      <c r="E1087" s="19">
        <f t="shared" si="212"/>
        <v>12</v>
      </c>
      <c r="F1087" s="19">
        <f t="shared" si="203"/>
        <v>294</v>
      </c>
      <c r="G1087" s="112" t="str">
        <f t="shared" si="204"/>
        <v>是</v>
      </c>
      <c r="H1087" s="106" t="str">
        <f t="shared" si="205"/>
        <v>款</v>
      </c>
      <c r="I1087" s="105">
        <f>SUM(I1088:I1096)</f>
        <v>0</v>
      </c>
      <c r="J1087" s="121">
        <v>282</v>
      </c>
      <c r="O1087" s="120"/>
    </row>
    <row r="1088" s="103" customFormat="1" ht="21.95" customHeight="1" spans="1:15">
      <c r="A1088" s="114">
        <v>2160201</v>
      </c>
      <c r="B1088" s="23" t="s">
        <v>163</v>
      </c>
      <c r="C1088" s="24">
        <v>259</v>
      </c>
      <c r="D1088" s="24"/>
      <c r="E1088" s="24">
        <v>12</v>
      </c>
      <c r="F1088" s="24">
        <f t="shared" si="203"/>
        <v>271</v>
      </c>
      <c r="G1088" s="112" t="str">
        <f t="shared" si="204"/>
        <v>是</v>
      </c>
      <c r="H1088" s="103" t="str">
        <f t="shared" si="205"/>
        <v>项</v>
      </c>
      <c r="I1088" s="106"/>
      <c r="J1088" s="121">
        <v>259</v>
      </c>
      <c r="O1088" s="120"/>
    </row>
    <row r="1089" s="103" customFormat="1" ht="21.95" customHeight="1" spans="1:15">
      <c r="A1089" s="114">
        <v>2160202</v>
      </c>
      <c r="B1089" s="23" t="s">
        <v>164</v>
      </c>
      <c r="C1089" s="24">
        <v>23</v>
      </c>
      <c r="D1089" s="24"/>
      <c r="E1089" s="24">
        <v>0</v>
      </c>
      <c r="F1089" s="24">
        <f t="shared" si="203"/>
        <v>23</v>
      </c>
      <c r="G1089" s="112" t="str">
        <f t="shared" si="204"/>
        <v>是</v>
      </c>
      <c r="H1089" s="103" t="str">
        <f t="shared" si="205"/>
        <v>项</v>
      </c>
      <c r="I1089" s="106"/>
      <c r="J1089" s="121">
        <v>23</v>
      </c>
      <c r="O1089" s="120"/>
    </row>
    <row r="1090" s="103" customFormat="1" ht="21.95" hidden="1" customHeight="1" spans="1:15">
      <c r="A1090" s="114">
        <v>2160203</v>
      </c>
      <c r="B1090" s="23" t="s">
        <v>165</v>
      </c>
      <c r="C1090" s="24">
        <v>0</v>
      </c>
      <c r="D1090" s="24"/>
      <c r="E1090" s="24">
        <v>0</v>
      </c>
      <c r="F1090" s="24">
        <f t="shared" si="203"/>
        <v>0</v>
      </c>
      <c r="G1090" s="112" t="str">
        <f t="shared" si="204"/>
        <v>否</v>
      </c>
      <c r="H1090" s="103" t="str">
        <f t="shared" si="205"/>
        <v>项</v>
      </c>
      <c r="I1090" s="113"/>
      <c r="J1090" s="121">
        <v>0</v>
      </c>
      <c r="O1090" s="120"/>
    </row>
    <row r="1091" s="103" customFormat="1" ht="21.95" hidden="1" customHeight="1" spans="1:15">
      <c r="A1091" s="114">
        <v>2160216</v>
      </c>
      <c r="B1091" s="23" t="s">
        <v>973</v>
      </c>
      <c r="C1091" s="24">
        <v>0</v>
      </c>
      <c r="D1091" s="24"/>
      <c r="E1091" s="24">
        <v>0</v>
      </c>
      <c r="F1091" s="24">
        <f t="shared" si="203"/>
        <v>0</v>
      </c>
      <c r="G1091" s="112" t="str">
        <f t="shared" si="204"/>
        <v>否</v>
      </c>
      <c r="H1091" s="103" t="str">
        <f t="shared" si="205"/>
        <v>项</v>
      </c>
      <c r="I1091" s="106"/>
      <c r="J1091" s="121">
        <v>0</v>
      </c>
      <c r="O1091" s="120"/>
    </row>
    <row r="1092" s="103" customFormat="1" ht="21.95" hidden="1" customHeight="1" spans="1:15">
      <c r="A1092" s="114">
        <v>2160217</v>
      </c>
      <c r="B1092" s="23" t="s">
        <v>974</v>
      </c>
      <c r="C1092" s="24">
        <v>0</v>
      </c>
      <c r="D1092" s="24"/>
      <c r="E1092" s="24">
        <v>0</v>
      </c>
      <c r="F1092" s="24">
        <f t="shared" ref="F1092:F1155" si="213">C1092+D1092+E1092</f>
        <v>0</v>
      </c>
      <c r="G1092" s="112" t="str">
        <f t="shared" ref="G1092:G1155" si="214">IF(LEN(A1092)=3,"是",IF(B1092&lt;&gt;"",IF(SUM(C1092:C1092)&lt;&gt;0,"是","否"),"是"))</f>
        <v>否</v>
      </c>
      <c r="H1092" s="103" t="str">
        <f t="shared" si="205"/>
        <v>项</v>
      </c>
      <c r="I1092" s="106"/>
      <c r="J1092" s="121">
        <v>0</v>
      </c>
      <c r="O1092" s="120"/>
    </row>
    <row r="1093" s="103" customFormat="1" ht="21.95" hidden="1" customHeight="1" spans="1:15">
      <c r="A1093" s="114">
        <v>2160218</v>
      </c>
      <c r="B1093" s="23" t="s">
        <v>975</v>
      </c>
      <c r="C1093" s="24">
        <v>0</v>
      </c>
      <c r="D1093" s="24"/>
      <c r="E1093" s="24">
        <v>0</v>
      </c>
      <c r="F1093" s="24">
        <f t="shared" si="213"/>
        <v>0</v>
      </c>
      <c r="G1093" s="112" t="str">
        <f t="shared" si="214"/>
        <v>否</v>
      </c>
      <c r="H1093" s="103" t="str">
        <f t="shared" ref="H1093:H1156" si="215">IF(LEN(A1093)=3,"类",IF(LEN(A1093)=5,"款","项"))</f>
        <v>项</v>
      </c>
      <c r="I1093" s="106"/>
      <c r="J1093" s="121">
        <v>0</v>
      </c>
      <c r="O1093" s="120"/>
    </row>
    <row r="1094" s="103" customFormat="1" ht="21.95" hidden="1" customHeight="1" spans="1:15">
      <c r="A1094" s="114">
        <v>2160219</v>
      </c>
      <c r="B1094" s="23" t="s">
        <v>976</v>
      </c>
      <c r="C1094" s="24">
        <v>0</v>
      </c>
      <c r="D1094" s="24"/>
      <c r="E1094" s="24">
        <v>0</v>
      </c>
      <c r="F1094" s="24">
        <f t="shared" si="213"/>
        <v>0</v>
      </c>
      <c r="G1094" s="112" t="str">
        <f t="shared" si="214"/>
        <v>否</v>
      </c>
      <c r="H1094" s="103" t="str">
        <f t="shared" si="215"/>
        <v>项</v>
      </c>
      <c r="I1094" s="106"/>
      <c r="J1094" s="121">
        <v>0</v>
      </c>
      <c r="O1094" s="120"/>
    </row>
    <row r="1095" s="103" customFormat="1" ht="21.95" hidden="1" customHeight="1" spans="1:15">
      <c r="A1095" s="114">
        <v>2160250</v>
      </c>
      <c r="B1095" s="23" t="s">
        <v>172</v>
      </c>
      <c r="C1095" s="24">
        <v>0</v>
      </c>
      <c r="D1095" s="24"/>
      <c r="E1095" s="24">
        <v>0</v>
      </c>
      <c r="F1095" s="24">
        <f t="shared" si="213"/>
        <v>0</v>
      </c>
      <c r="G1095" s="112" t="str">
        <f t="shared" si="214"/>
        <v>否</v>
      </c>
      <c r="H1095" s="103" t="str">
        <f t="shared" si="215"/>
        <v>项</v>
      </c>
      <c r="I1095" s="106"/>
      <c r="J1095" s="121">
        <v>0</v>
      </c>
      <c r="O1095" s="120"/>
    </row>
    <row r="1096" s="103" customFormat="1" ht="21.95" hidden="1" customHeight="1" spans="1:15">
      <c r="A1096" s="114">
        <v>2160299</v>
      </c>
      <c r="B1096" s="23" t="s">
        <v>977</v>
      </c>
      <c r="C1096" s="24">
        <v>0</v>
      </c>
      <c r="D1096" s="24"/>
      <c r="E1096" s="24">
        <v>0</v>
      </c>
      <c r="F1096" s="24">
        <f t="shared" si="213"/>
        <v>0</v>
      </c>
      <c r="G1096" s="112" t="str">
        <f t="shared" si="214"/>
        <v>否</v>
      </c>
      <c r="H1096" s="103" t="str">
        <f t="shared" si="215"/>
        <v>项</v>
      </c>
      <c r="I1096" s="113"/>
      <c r="J1096" s="121">
        <v>0</v>
      </c>
      <c r="O1096" s="120"/>
    </row>
    <row r="1097" ht="21.95" customHeight="1" spans="1:15">
      <c r="A1097" s="111">
        <v>21606</v>
      </c>
      <c r="B1097" s="18" t="s">
        <v>978</v>
      </c>
      <c r="C1097" s="19">
        <f t="shared" ref="C1097:E1097" si="216">SUM(C1098:C1102)</f>
        <v>15</v>
      </c>
      <c r="D1097" s="19">
        <f t="shared" si="216"/>
        <v>0</v>
      </c>
      <c r="E1097" s="19">
        <f t="shared" si="216"/>
        <v>1919</v>
      </c>
      <c r="F1097" s="19">
        <f t="shared" si="213"/>
        <v>1934</v>
      </c>
      <c r="G1097" s="112" t="str">
        <f t="shared" si="214"/>
        <v>是</v>
      </c>
      <c r="H1097" s="106" t="str">
        <f t="shared" si="215"/>
        <v>款</v>
      </c>
      <c r="I1097" s="105">
        <f>SUM(I1098:I1102)</f>
        <v>0</v>
      </c>
      <c r="J1097" s="121">
        <v>15</v>
      </c>
      <c r="O1097" s="120"/>
    </row>
    <row r="1098" s="103" customFormat="1" ht="21.95" hidden="1" customHeight="1" spans="1:15">
      <c r="A1098" s="114">
        <v>2160601</v>
      </c>
      <c r="B1098" s="23" t="s">
        <v>163</v>
      </c>
      <c r="C1098" s="24">
        <v>0</v>
      </c>
      <c r="D1098" s="24"/>
      <c r="E1098" s="24">
        <v>0</v>
      </c>
      <c r="F1098" s="24">
        <f t="shared" si="213"/>
        <v>0</v>
      </c>
      <c r="G1098" s="112" t="str">
        <f t="shared" si="214"/>
        <v>否</v>
      </c>
      <c r="H1098" s="103" t="str">
        <f t="shared" si="215"/>
        <v>项</v>
      </c>
      <c r="I1098" s="106"/>
      <c r="J1098" s="121">
        <v>0</v>
      </c>
      <c r="O1098" s="120"/>
    </row>
    <row r="1099" s="103" customFormat="1" ht="21.95" hidden="1" customHeight="1" spans="1:15">
      <c r="A1099" s="114">
        <v>2160602</v>
      </c>
      <c r="B1099" s="23" t="s">
        <v>164</v>
      </c>
      <c r="C1099" s="24">
        <v>0</v>
      </c>
      <c r="D1099" s="24"/>
      <c r="E1099" s="24">
        <v>0</v>
      </c>
      <c r="F1099" s="24">
        <f t="shared" si="213"/>
        <v>0</v>
      </c>
      <c r="G1099" s="112" t="str">
        <f t="shared" si="214"/>
        <v>否</v>
      </c>
      <c r="H1099" s="103" t="str">
        <f t="shared" si="215"/>
        <v>项</v>
      </c>
      <c r="I1099" s="126"/>
      <c r="J1099" s="121">
        <v>0</v>
      </c>
      <c r="O1099" s="120"/>
    </row>
    <row r="1100" s="103" customFormat="1" ht="21.95" hidden="1" customHeight="1" spans="1:15">
      <c r="A1100" s="114">
        <v>2160603</v>
      </c>
      <c r="B1100" s="23" t="s">
        <v>165</v>
      </c>
      <c r="C1100" s="24">
        <v>0</v>
      </c>
      <c r="D1100" s="24"/>
      <c r="E1100" s="24">
        <v>0</v>
      </c>
      <c r="F1100" s="24">
        <f t="shared" si="213"/>
        <v>0</v>
      </c>
      <c r="G1100" s="112" t="str">
        <f t="shared" si="214"/>
        <v>否</v>
      </c>
      <c r="H1100" s="103" t="str">
        <f t="shared" si="215"/>
        <v>项</v>
      </c>
      <c r="I1100" s="113"/>
      <c r="J1100" s="121">
        <v>0</v>
      </c>
      <c r="O1100" s="120"/>
    </row>
    <row r="1101" s="103" customFormat="1" ht="21.95" hidden="1" customHeight="1" spans="1:15">
      <c r="A1101" s="114">
        <v>2160607</v>
      </c>
      <c r="B1101" s="23" t="s">
        <v>979</v>
      </c>
      <c r="C1101" s="24">
        <v>0</v>
      </c>
      <c r="D1101" s="24"/>
      <c r="E1101" s="24">
        <v>0</v>
      </c>
      <c r="F1101" s="24">
        <f t="shared" si="213"/>
        <v>0</v>
      </c>
      <c r="G1101" s="112" t="str">
        <f t="shared" si="214"/>
        <v>否</v>
      </c>
      <c r="H1101" s="103" t="str">
        <f t="shared" si="215"/>
        <v>项</v>
      </c>
      <c r="I1101" s="106"/>
      <c r="J1101" s="121">
        <v>0</v>
      </c>
      <c r="O1101" s="120"/>
    </row>
    <row r="1102" s="103" customFormat="1" ht="21.95" customHeight="1" spans="1:15">
      <c r="A1102" s="114">
        <v>2160699</v>
      </c>
      <c r="B1102" s="23" t="s">
        <v>980</v>
      </c>
      <c r="C1102" s="24">
        <v>15</v>
      </c>
      <c r="D1102" s="24"/>
      <c r="E1102" s="24">
        <v>1919</v>
      </c>
      <c r="F1102" s="24">
        <f t="shared" si="213"/>
        <v>1934</v>
      </c>
      <c r="G1102" s="112" t="str">
        <f t="shared" si="214"/>
        <v>是</v>
      </c>
      <c r="H1102" s="103" t="str">
        <f t="shared" si="215"/>
        <v>项</v>
      </c>
      <c r="I1102" s="106"/>
      <c r="J1102" s="121">
        <v>15</v>
      </c>
      <c r="O1102" s="120"/>
    </row>
    <row r="1103" ht="21.95" hidden="1" customHeight="1" spans="1:15">
      <c r="A1103" s="111">
        <v>21699</v>
      </c>
      <c r="B1103" s="18" t="s">
        <v>981</v>
      </c>
      <c r="C1103" s="19">
        <f t="shared" ref="C1103:E1103" si="217">SUM(C1104:C1105)</f>
        <v>0</v>
      </c>
      <c r="D1103" s="19">
        <f t="shared" si="217"/>
        <v>0</v>
      </c>
      <c r="E1103" s="19">
        <f t="shared" si="217"/>
        <v>0</v>
      </c>
      <c r="F1103" s="19">
        <f t="shared" si="213"/>
        <v>0</v>
      </c>
      <c r="G1103" s="112" t="str">
        <f t="shared" si="214"/>
        <v>否</v>
      </c>
      <c r="H1103" s="106" t="str">
        <f t="shared" si="215"/>
        <v>款</v>
      </c>
      <c r="I1103" s="105">
        <f>SUM(I1104:I1105)</f>
        <v>0</v>
      </c>
      <c r="J1103" s="121">
        <v>0</v>
      </c>
      <c r="O1103" s="120"/>
    </row>
    <row r="1104" s="103" customFormat="1" ht="21.95" hidden="1" customHeight="1" spans="1:15">
      <c r="A1104" s="114">
        <v>2169901</v>
      </c>
      <c r="B1104" s="23" t="s">
        <v>982</v>
      </c>
      <c r="C1104" s="24">
        <v>0</v>
      </c>
      <c r="D1104" s="24"/>
      <c r="E1104" s="24">
        <v>0</v>
      </c>
      <c r="F1104" s="24">
        <f t="shared" si="213"/>
        <v>0</v>
      </c>
      <c r="G1104" s="112" t="str">
        <f t="shared" si="214"/>
        <v>否</v>
      </c>
      <c r="H1104" s="103" t="str">
        <f t="shared" si="215"/>
        <v>项</v>
      </c>
      <c r="I1104" s="106"/>
      <c r="J1104" s="121">
        <v>0</v>
      </c>
      <c r="O1104" s="120"/>
    </row>
    <row r="1105" s="103" customFormat="1" ht="21.95" hidden="1" customHeight="1" spans="1:15">
      <c r="A1105" s="114">
        <v>2169999</v>
      </c>
      <c r="B1105" s="23" t="s">
        <v>983</v>
      </c>
      <c r="C1105" s="24">
        <v>0</v>
      </c>
      <c r="D1105" s="24"/>
      <c r="E1105" s="24">
        <v>0</v>
      </c>
      <c r="F1105" s="24">
        <f t="shared" si="213"/>
        <v>0</v>
      </c>
      <c r="G1105" s="112" t="str">
        <f t="shared" si="214"/>
        <v>否</v>
      </c>
      <c r="H1105" s="103" t="str">
        <f t="shared" si="215"/>
        <v>项</v>
      </c>
      <c r="I1105" s="106"/>
      <c r="J1105" s="121">
        <v>0</v>
      </c>
      <c r="O1105" s="120"/>
    </row>
    <row r="1106" ht="21.95" customHeight="1" spans="1:15">
      <c r="A1106" s="111">
        <v>217</v>
      </c>
      <c r="B1106" s="18" t="s">
        <v>116</v>
      </c>
      <c r="C1106" s="19">
        <f t="shared" ref="C1106:E1106" si="218">SUM(C1107,C1114,C1124,C1130,C1133)</f>
        <v>90</v>
      </c>
      <c r="D1106" s="19">
        <f t="shared" si="218"/>
        <v>0</v>
      </c>
      <c r="E1106" s="19">
        <f t="shared" si="218"/>
        <v>126</v>
      </c>
      <c r="F1106" s="19">
        <f t="shared" si="213"/>
        <v>216</v>
      </c>
      <c r="G1106" s="112" t="str">
        <f t="shared" si="214"/>
        <v>是</v>
      </c>
      <c r="H1106" s="106" t="str">
        <f t="shared" si="215"/>
        <v>类</v>
      </c>
      <c r="I1106" s="105">
        <f>SUM(I1107,I1114,I1124,I1130,I1133)</f>
        <v>0</v>
      </c>
      <c r="J1106" s="121">
        <v>70</v>
      </c>
      <c r="O1106" s="120"/>
    </row>
    <row r="1107" ht="21.95" customHeight="1" spans="1:15">
      <c r="A1107" s="111">
        <v>21701</v>
      </c>
      <c r="B1107" s="18" t="s">
        <v>984</v>
      </c>
      <c r="C1107" s="19">
        <f t="shared" ref="C1107:E1107" si="219">SUM(C1108:C1113)</f>
        <v>70</v>
      </c>
      <c r="D1107" s="19">
        <f t="shared" si="219"/>
        <v>0</v>
      </c>
      <c r="E1107" s="19">
        <f t="shared" si="219"/>
        <v>0</v>
      </c>
      <c r="F1107" s="19">
        <f t="shared" si="213"/>
        <v>70</v>
      </c>
      <c r="G1107" s="112" t="str">
        <f t="shared" si="214"/>
        <v>是</v>
      </c>
      <c r="H1107" s="106" t="str">
        <f t="shared" si="215"/>
        <v>款</v>
      </c>
      <c r="I1107" s="113">
        <f>SUM(I1108:I1113)</f>
        <v>0</v>
      </c>
      <c r="J1107" s="121">
        <v>70</v>
      </c>
      <c r="O1107" s="120"/>
    </row>
    <row r="1108" s="103" customFormat="1" ht="21.95" hidden="1" customHeight="1" spans="1:15">
      <c r="A1108" s="114">
        <v>2170101</v>
      </c>
      <c r="B1108" s="30" t="s">
        <v>163</v>
      </c>
      <c r="C1108" s="24">
        <v>0</v>
      </c>
      <c r="D1108" s="24"/>
      <c r="E1108" s="24">
        <v>0</v>
      </c>
      <c r="F1108" s="24">
        <f t="shared" si="213"/>
        <v>0</v>
      </c>
      <c r="G1108" s="112" t="str">
        <f t="shared" si="214"/>
        <v>否</v>
      </c>
      <c r="H1108" s="103" t="str">
        <f t="shared" si="215"/>
        <v>项</v>
      </c>
      <c r="I1108" s="106"/>
      <c r="J1108" s="121">
        <v>0</v>
      </c>
      <c r="O1108" s="120"/>
    </row>
    <row r="1109" s="103" customFormat="1" ht="21.95" hidden="1" customHeight="1" spans="1:15">
      <c r="A1109" s="114">
        <v>2170102</v>
      </c>
      <c r="B1109" s="23" t="s">
        <v>164</v>
      </c>
      <c r="C1109" s="24">
        <v>0</v>
      </c>
      <c r="D1109" s="24"/>
      <c r="E1109" s="24">
        <v>0</v>
      </c>
      <c r="F1109" s="24">
        <f t="shared" si="213"/>
        <v>0</v>
      </c>
      <c r="G1109" s="112" t="str">
        <f t="shared" si="214"/>
        <v>否</v>
      </c>
      <c r="H1109" s="103" t="str">
        <f t="shared" si="215"/>
        <v>项</v>
      </c>
      <c r="I1109" s="106"/>
      <c r="J1109" s="121">
        <v>0</v>
      </c>
      <c r="O1109" s="120"/>
    </row>
    <row r="1110" s="103" customFormat="1" ht="21.95" hidden="1" customHeight="1" spans="1:15">
      <c r="A1110" s="114">
        <v>2170103</v>
      </c>
      <c r="B1110" s="23" t="s">
        <v>165</v>
      </c>
      <c r="C1110" s="24">
        <v>0</v>
      </c>
      <c r="D1110" s="24"/>
      <c r="E1110" s="24">
        <v>0</v>
      </c>
      <c r="F1110" s="24">
        <f t="shared" si="213"/>
        <v>0</v>
      </c>
      <c r="G1110" s="112" t="str">
        <f t="shared" si="214"/>
        <v>否</v>
      </c>
      <c r="H1110" s="103" t="str">
        <f t="shared" si="215"/>
        <v>项</v>
      </c>
      <c r="I1110" s="106"/>
      <c r="J1110" s="121">
        <v>0</v>
      </c>
      <c r="O1110" s="120"/>
    </row>
    <row r="1111" s="103" customFormat="1" ht="21.95" hidden="1" customHeight="1" spans="1:15">
      <c r="A1111" s="114">
        <v>2170104</v>
      </c>
      <c r="B1111" s="23" t="s">
        <v>985</v>
      </c>
      <c r="C1111" s="24">
        <v>0</v>
      </c>
      <c r="D1111" s="24"/>
      <c r="E1111" s="24">
        <v>0</v>
      </c>
      <c r="F1111" s="24">
        <f t="shared" si="213"/>
        <v>0</v>
      </c>
      <c r="G1111" s="112" t="str">
        <f t="shared" si="214"/>
        <v>否</v>
      </c>
      <c r="H1111" s="103" t="str">
        <f t="shared" si="215"/>
        <v>项</v>
      </c>
      <c r="I1111" s="106"/>
      <c r="J1111" s="121">
        <v>0</v>
      </c>
      <c r="O1111" s="120"/>
    </row>
    <row r="1112" s="103" customFormat="1" ht="21.95" hidden="1" customHeight="1" spans="1:15">
      <c r="A1112" s="114">
        <v>2170150</v>
      </c>
      <c r="B1112" s="23" t="s">
        <v>172</v>
      </c>
      <c r="C1112" s="24">
        <v>0</v>
      </c>
      <c r="D1112" s="24"/>
      <c r="E1112" s="24">
        <v>0</v>
      </c>
      <c r="F1112" s="24">
        <f t="shared" si="213"/>
        <v>0</v>
      </c>
      <c r="G1112" s="112" t="str">
        <f t="shared" si="214"/>
        <v>否</v>
      </c>
      <c r="H1112" s="103" t="str">
        <f t="shared" si="215"/>
        <v>项</v>
      </c>
      <c r="I1112" s="106"/>
      <c r="J1112" s="121">
        <v>0</v>
      </c>
      <c r="O1112" s="120"/>
    </row>
    <row r="1113" s="103" customFormat="1" ht="21.95" customHeight="1" spans="1:15">
      <c r="A1113" s="114">
        <v>2170199</v>
      </c>
      <c r="B1113" s="23" t="s">
        <v>986</v>
      </c>
      <c r="C1113" s="24">
        <v>70</v>
      </c>
      <c r="D1113" s="24"/>
      <c r="E1113" s="24">
        <v>0</v>
      </c>
      <c r="F1113" s="24">
        <f t="shared" si="213"/>
        <v>70</v>
      </c>
      <c r="G1113" s="112" t="str">
        <f t="shared" si="214"/>
        <v>是</v>
      </c>
      <c r="H1113" s="103" t="str">
        <f t="shared" si="215"/>
        <v>项</v>
      </c>
      <c r="I1113" s="106"/>
      <c r="J1113" s="121">
        <v>70</v>
      </c>
      <c r="O1113" s="120"/>
    </row>
    <row r="1114" ht="21.95" customHeight="1" spans="1:15">
      <c r="A1114" s="111">
        <v>21702</v>
      </c>
      <c r="B1114" s="18" t="s">
        <v>987</v>
      </c>
      <c r="C1114" s="19">
        <f t="shared" ref="C1114:E1114" si="220">SUM(C1115:C1123)</f>
        <v>20</v>
      </c>
      <c r="D1114" s="19">
        <f t="shared" si="220"/>
        <v>0</v>
      </c>
      <c r="E1114" s="19">
        <f t="shared" si="220"/>
        <v>0</v>
      </c>
      <c r="F1114" s="19">
        <f t="shared" si="213"/>
        <v>20</v>
      </c>
      <c r="G1114" s="112" t="str">
        <f t="shared" si="214"/>
        <v>是</v>
      </c>
      <c r="H1114" s="106" t="str">
        <f t="shared" si="215"/>
        <v>款</v>
      </c>
      <c r="I1114" s="105">
        <f>SUM(I1115:I1123)</f>
        <v>0</v>
      </c>
      <c r="J1114" s="121">
        <v>0</v>
      </c>
      <c r="O1114" s="120"/>
    </row>
    <row r="1115" s="103" customFormat="1" ht="21.95" hidden="1" customHeight="1" spans="1:15">
      <c r="A1115" s="114">
        <v>2170201</v>
      </c>
      <c r="B1115" s="23" t="s">
        <v>988</v>
      </c>
      <c r="C1115" s="24">
        <v>0</v>
      </c>
      <c r="D1115" s="24"/>
      <c r="E1115" s="24">
        <v>0</v>
      </c>
      <c r="F1115" s="24">
        <f t="shared" si="213"/>
        <v>0</v>
      </c>
      <c r="G1115" s="112" t="str">
        <f t="shared" si="214"/>
        <v>否</v>
      </c>
      <c r="H1115" s="103" t="str">
        <f t="shared" si="215"/>
        <v>项</v>
      </c>
      <c r="I1115" s="106"/>
      <c r="J1115" s="121">
        <v>0</v>
      </c>
      <c r="O1115" s="120"/>
    </row>
    <row r="1116" s="103" customFormat="1" ht="21.95" hidden="1" customHeight="1" spans="1:15">
      <c r="A1116" s="114">
        <v>2170202</v>
      </c>
      <c r="B1116" s="23" t="s">
        <v>989</v>
      </c>
      <c r="C1116" s="24">
        <v>0</v>
      </c>
      <c r="D1116" s="24"/>
      <c r="E1116" s="24">
        <v>0</v>
      </c>
      <c r="F1116" s="24">
        <f t="shared" si="213"/>
        <v>0</v>
      </c>
      <c r="G1116" s="112" t="str">
        <f t="shared" si="214"/>
        <v>否</v>
      </c>
      <c r="H1116" s="103" t="str">
        <f t="shared" si="215"/>
        <v>项</v>
      </c>
      <c r="I1116" s="106"/>
      <c r="J1116" s="121">
        <v>0</v>
      </c>
      <c r="O1116" s="120"/>
    </row>
    <row r="1117" s="103" customFormat="1" ht="21.95" hidden="1" customHeight="1" spans="1:15">
      <c r="A1117" s="114">
        <v>2170203</v>
      </c>
      <c r="B1117" s="23" t="s">
        <v>990</v>
      </c>
      <c r="C1117" s="24">
        <v>0</v>
      </c>
      <c r="D1117" s="24"/>
      <c r="E1117" s="24">
        <v>0</v>
      </c>
      <c r="F1117" s="24">
        <f t="shared" si="213"/>
        <v>0</v>
      </c>
      <c r="G1117" s="112" t="str">
        <f t="shared" si="214"/>
        <v>否</v>
      </c>
      <c r="H1117" s="103" t="str">
        <f t="shared" si="215"/>
        <v>项</v>
      </c>
      <c r="I1117" s="113"/>
      <c r="J1117" s="121">
        <v>0</v>
      </c>
      <c r="O1117" s="120"/>
    </row>
    <row r="1118" s="103" customFormat="1" ht="21.95" hidden="1" customHeight="1" spans="1:15">
      <c r="A1118" s="114">
        <v>2170204</v>
      </c>
      <c r="B1118" s="23" t="s">
        <v>991</v>
      </c>
      <c r="C1118" s="24">
        <v>0</v>
      </c>
      <c r="D1118" s="24"/>
      <c r="E1118" s="24">
        <v>0</v>
      </c>
      <c r="F1118" s="24">
        <f t="shared" si="213"/>
        <v>0</v>
      </c>
      <c r="G1118" s="112" t="str">
        <f t="shared" si="214"/>
        <v>否</v>
      </c>
      <c r="H1118" s="103" t="str">
        <f t="shared" si="215"/>
        <v>项</v>
      </c>
      <c r="I1118" s="106"/>
      <c r="J1118" s="121">
        <v>0</v>
      </c>
      <c r="O1118" s="120"/>
    </row>
    <row r="1119" s="103" customFormat="1" ht="21.95" hidden="1" customHeight="1" spans="1:15">
      <c r="A1119" s="114">
        <v>2170205</v>
      </c>
      <c r="B1119" s="23" t="s">
        <v>992</v>
      </c>
      <c r="C1119" s="24">
        <v>0</v>
      </c>
      <c r="D1119" s="24"/>
      <c r="E1119" s="24">
        <v>0</v>
      </c>
      <c r="F1119" s="24">
        <f t="shared" si="213"/>
        <v>0</v>
      </c>
      <c r="G1119" s="112" t="str">
        <f t="shared" si="214"/>
        <v>否</v>
      </c>
      <c r="H1119" s="103" t="str">
        <f t="shared" si="215"/>
        <v>项</v>
      </c>
      <c r="I1119" s="106"/>
      <c r="J1119" s="121">
        <v>0</v>
      </c>
      <c r="O1119" s="120"/>
    </row>
    <row r="1120" s="103" customFormat="1" ht="21.95" hidden="1" customHeight="1" spans="1:15">
      <c r="A1120" s="114">
        <v>2170206</v>
      </c>
      <c r="B1120" s="23" t="s">
        <v>993</v>
      </c>
      <c r="C1120" s="24">
        <v>0</v>
      </c>
      <c r="D1120" s="24"/>
      <c r="E1120" s="24">
        <v>0</v>
      </c>
      <c r="F1120" s="24">
        <f t="shared" si="213"/>
        <v>0</v>
      </c>
      <c r="G1120" s="112" t="str">
        <f t="shared" si="214"/>
        <v>否</v>
      </c>
      <c r="H1120" s="103" t="str">
        <f t="shared" si="215"/>
        <v>项</v>
      </c>
      <c r="I1120" s="106"/>
      <c r="J1120" s="121">
        <v>0</v>
      </c>
      <c r="O1120" s="120"/>
    </row>
    <row r="1121" s="103" customFormat="1" ht="21.95" hidden="1" customHeight="1" spans="1:15">
      <c r="A1121" s="114">
        <v>2170207</v>
      </c>
      <c r="B1121" s="23" t="s">
        <v>994</v>
      </c>
      <c r="C1121" s="24">
        <v>0</v>
      </c>
      <c r="D1121" s="24"/>
      <c r="E1121" s="24">
        <v>0</v>
      </c>
      <c r="F1121" s="24">
        <f t="shared" si="213"/>
        <v>0</v>
      </c>
      <c r="G1121" s="112" t="str">
        <f t="shared" si="214"/>
        <v>否</v>
      </c>
      <c r="H1121" s="103" t="str">
        <f t="shared" si="215"/>
        <v>项</v>
      </c>
      <c r="I1121" s="106"/>
      <c r="J1121" s="121">
        <v>0</v>
      </c>
      <c r="O1121" s="120"/>
    </row>
    <row r="1122" s="103" customFormat="1" ht="21.95" hidden="1" customHeight="1" spans="1:15">
      <c r="A1122" s="114">
        <v>2170208</v>
      </c>
      <c r="B1122" s="23" t="s">
        <v>995</v>
      </c>
      <c r="C1122" s="24">
        <v>0</v>
      </c>
      <c r="D1122" s="24"/>
      <c r="E1122" s="24">
        <v>0</v>
      </c>
      <c r="F1122" s="24">
        <f t="shared" si="213"/>
        <v>0</v>
      </c>
      <c r="G1122" s="112" t="str">
        <f t="shared" si="214"/>
        <v>否</v>
      </c>
      <c r="H1122" s="103" t="str">
        <f t="shared" si="215"/>
        <v>项</v>
      </c>
      <c r="I1122" s="106"/>
      <c r="J1122" s="121">
        <v>0</v>
      </c>
      <c r="O1122" s="120"/>
    </row>
    <row r="1123" s="103" customFormat="1" ht="21.95" customHeight="1" spans="1:15">
      <c r="A1123" s="114">
        <v>2170299</v>
      </c>
      <c r="B1123" s="23" t="s">
        <v>996</v>
      </c>
      <c r="C1123" s="24">
        <v>20</v>
      </c>
      <c r="D1123" s="24"/>
      <c r="E1123" s="24">
        <v>0</v>
      </c>
      <c r="F1123" s="24">
        <f t="shared" si="213"/>
        <v>20</v>
      </c>
      <c r="G1123" s="112" t="str">
        <f t="shared" si="214"/>
        <v>是</v>
      </c>
      <c r="H1123" s="103" t="str">
        <f t="shared" si="215"/>
        <v>项</v>
      </c>
      <c r="I1123" s="113"/>
      <c r="J1123" s="121">
        <v>0</v>
      </c>
      <c r="O1123" s="120"/>
    </row>
    <row r="1124" ht="21.95" hidden="1" customHeight="1" spans="1:15">
      <c r="A1124" s="111">
        <v>21703</v>
      </c>
      <c r="B1124" s="18" t="s">
        <v>997</v>
      </c>
      <c r="C1124" s="19">
        <f t="shared" ref="C1124:E1124" si="221">SUM(C1125:C1129)</f>
        <v>0</v>
      </c>
      <c r="D1124" s="19">
        <f t="shared" si="221"/>
        <v>0</v>
      </c>
      <c r="E1124" s="19">
        <f t="shared" si="221"/>
        <v>0</v>
      </c>
      <c r="F1124" s="19">
        <f t="shared" si="213"/>
        <v>0</v>
      </c>
      <c r="G1124" s="112" t="str">
        <f t="shared" si="214"/>
        <v>否</v>
      </c>
      <c r="H1124" s="106" t="str">
        <f t="shared" si="215"/>
        <v>款</v>
      </c>
      <c r="I1124" s="105">
        <f>SUM(I1125:I1129)</f>
        <v>0</v>
      </c>
      <c r="J1124" s="121">
        <v>0</v>
      </c>
      <c r="O1124" s="120"/>
    </row>
    <row r="1125" s="103" customFormat="1" ht="21.95" hidden="1" customHeight="1" spans="1:15">
      <c r="A1125" s="114">
        <v>2170301</v>
      </c>
      <c r="B1125" s="23" t="s">
        <v>998</v>
      </c>
      <c r="C1125" s="24">
        <v>0</v>
      </c>
      <c r="D1125" s="24"/>
      <c r="E1125" s="24">
        <v>0</v>
      </c>
      <c r="F1125" s="24">
        <f t="shared" si="213"/>
        <v>0</v>
      </c>
      <c r="G1125" s="112" t="str">
        <f t="shared" si="214"/>
        <v>否</v>
      </c>
      <c r="H1125" s="103" t="str">
        <f t="shared" si="215"/>
        <v>项</v>
      </c>
      <c r="I1125" s="106"/>
      <c r="J1125" s="121">
        <v>0</v>
      </c>
      <c r="O1125" s="120"/>
    </row>
    <row r="1126" s="103" customFormat="1" ht="21.95" hidden="1" customHeight="1" spans="1:15">
      <c r="A1126" s="114">
        <v>2170302</v>
      </c>
      <c r="B1126" s="23" t="s">
        <v>999</v>
      </c>
      <c r="C1126" s="24">
        <v>0</v>
      </c>
      <c r="D1126" s="24"/>
      <c r="E1126" s="24">
        <v>0</v>
      </c>
      <c r="F1126" s="24">
        <f t="shared" si="213"/>
        <v>0</v>
      </c>
      <c r="G1126" s="112" t="str">
        <f t="shared" si="214"/>
        <v>否</v>
      </c>
      <c r="H1126" s="103" t="str">
        <f t="shared" si="215"/>
        <v>项</v>
      </c>
      <c r="I1126" s="126"/>
      <c r="J1126" s="121">
        <v>0</v>
      </c>
      <c r="O1126" s="120"/>
    </row>
    <row r="1127" s="103" customFormat="1" ht="21.95" hidden="1" customHeight="1" spans="1:15">
      <c r="A1127" s="114">
        <v>2170303</v>
      </c>
      <c r="B1127" s="23" t="s">
        <v>1000</v>
      </c>
      <c r="C1127" s="24">
        <v>0</v>
      </c>
      <c r="D1127" s="24"/>
      <c r="E1127" s="24">
        <v>0</v>
      </c>
      <c r="F1127" s="24">
        <f t="shared" si="213"/>
        <v>0</v>
      </c>
      <c r="G1127" s="112" t="str">
        <f t="shared" si="214"/>
        <v>否</v>
      </c>
      <c r="H1127" s="103" t="str">
        <f t="shared" si="215"/>
        <v>项</v>
      </c>
      <c r="I1127" s="105"/>
      <c r="J1127" s="121">
        <v>0</v>
      </c>
      <c r="O1127" s="120"/>
    </row>
    <row r="1128" s="103" customFormat="1" ht="21.95" hidden="1" customHeight="1" spans="1:15">
      <c r="A1128" s="114">
        <v>2170304</v>
      </c>
      <c r="B1128" s="23" t="s">
        <v>1001</v>
      </c>
      <c r="C1128" s="24">
        <v>0</v>
      </c>
      <c r="D1128" s="24"/>
      <c r="E1128" s="24">
        <v>0</v>
      </c>
      <c r="F1128" s="24">
        <f t="shared" si="213"/>
        <v>0</v>
      </c>
      <c r="G1128" s="112" t="str">
        <f t="shared" si="214"/>
        <v>否</v>
      </c>
      <c r="H1128" s="103" t="str">
        <f t="shared" si="215"/>
        <v>项</v>
      </c>
      <c r="I1128" s="105"/>
      <c r="J1128" s="121">
        <v>0</v>
      </c>
      <c r="O1128" s="120"/>
    </row>
    <row r="1129" s="103" customFormat="1" ht="21.95" hidden="1" customHeight="1" spans="1:15">
      <c r="A1129" s="114">
        <v>2170399</v>
      </c>
      <c r="B1129" s="23" t="s">
        <v>1002</v>
      </c>
      <c r="C1129" s="24">
        <v>0</v>
      </c>
      <c r="D1129" s="24"/>
      <c r="E1129" s="24">
        <v>0</v>
      </c>
      <c r="F1129" s="24">
        <f t="shared" si="213"/>
        <v>0</v>
      </c>
      <c r="G1129" s="112" t="str">
        <f t="shared" si="214"/>
        <v>否</v>
      </c>
      <c r="H1129" s="103" t="str">
        <f t="shared" si="215"/>
        <v>项</v>
      </c>
      <c r="I1129" s="105"/>
      <c r="J1129" s="121">
        <v>0</v>
      </c>
      <c r="O1129" s="120"/>
    </row>
    <row r="1130" ht="21.95" hidden="1" customHeight="1" spans="1:15">
      <c r="A1130" s="111">
        <v>21704</v>
      </c>
      <c r="B1130" s="18" t="s">
        <v>1003</v>
      </c>
      <c r="C1130" s="19">
        <f t="shared" ref="C1130:E1130" si="222">SUM(C1131:C1132)</f>
        <v>0</v>
      </c>
      <c r="D1130" s="19">
        <f t="shared" si="222"/>
        <v>0</v>
      </c>
      <c r="E1130" s="19">
        <f t="shared" si="222"/>
        <v>0</v>
      </c>
      <c r="F1130" s="19">
        <f t="shared" si="213"/>
        <v>0</v>
      </c>
      <c r="G1130" s="112" t="str">
        <f t="shared" si="214"/>
        <v>否</v>
      </c>
      <c r="H1130" s="106" t="str">
        <f t="shared" si="215"/>
        <v>款</v>
      </c>
      <c r="I1130" s="105">
        <f>SUM(I1131:I1132)</f>
        <v>0</v>
      </c>
      <c r="J1130" s="121">
        <v>0</v>
      </c>
      <c r="O1130" s="120"/>
    </row>
    <row r="1131" s="103" customFormat="1" ht="21.95" hidden="1" customHeight="1" spans="1:15">
      <c r="A1131" s="114">
        <v>2170401</v>
      </c>
      <c r="B1131" s="23" t="s">
        <v>1004</v>
      </c>
      <c r="C1131" s="24">
        <v>0</v>
      </c>
      <c r="D1131" s="24"/>
      <c r="E1131" s="24">
        <v>0</v>
      </c>
      <c r="F1131" s="24">
        <f t="shared" si="213"/>
        <v>0</v>
      </c>
      <c r="G1131" s="112" t="str">
        <f t="shared" si="214"/>
        <v>否</v>
      </c>
      <c r="H1131" s="103" t="str">
        <f t="shared" si="215"/>
        <v>项</v>
      </c>
      <c r="I1131" s="105"/>
      <c r="J1131" s="121">
        <v>0</v>
      </c>
      <c r="O1131" s="120"/>
    </row>
    <row r="1132" s="103" customFormat="1" ht="21.95" hidden="1" customHeight="1" spans="1:15">
      <c r="A1132" s="114">
        <v>2170499</v>
      </c>
      <c r="B1132" s="23" t="s">
        <v>1005</v>
      </c>
      <c r="C1132" s="24">
        <v>0</v>
      </c>
      <c r="D1132" s="24"/>
      <c r="E1132" s="24">
        <v>0</v>
      </c>
      <c r="F1132" s="24">
        <f t="shared" si="213"/>
        <v>0</v>
      </c>
      <c r="G1132" s="112" t="str">
        <f t="shared" si="214"/>
        <v>否</v>
      </c>
      <c r="H1132" s="103" t="str">
        <f t="shared" si="215"/>
        <v>项</v>
      </c>
      <c r="I1132" s="105"/>
      <c r="J1132" s="121">
        <v>0</v>
      </c>
      <c r="O1132" s="120"/>
    </row>
    <row r="1133" ht="21.95" hidden="1" customHeight="1" spans="1:15">
      <c r="A1133" s="111">
        <v>21799</v>
      </c>
      <c r="B1133" s="18" t="s">
        <v>1006</v>
      </c>
      <c r="C1133" s="19">
        <f t="shared" ref="C1133:E1133" si="223">SUM(C1134:C1135)</f>
        <v>0</v>
      </c>
      <c r="D1133" s="19">
        <f t="shared" si="223"/>
        <v>0</v>
      </c>
      <c r="E1133" s="19">
        <f t="shared" si="223"/>
        <v>126</v>
      </c>
      <c r="F1133" s="19">
        <f t="shared" si="213"/>
        <v>126</v>
      </c>
      <c r="G1133" s="112" t="str">
        <f t="shared" si="214"/>
        <v>否</v>
      </c>
      <c r="H1133" s="106" t="str">
        <f t="shared" si="215"/>
        <v>款</v>
      </c>
      <c r="I1133" s="105">
        <f>SUM(I1134:I1135)</f>
        <v>0</v>
      </c>
      <c r="J1133" s="121">
        <v>0</v>
      </c>
      <c r="O1133" s="120"/>
    </row>
    <row r="1134" s="103" customFormat="1" ht="21.95" hidden="1" customHeight="1" spans="1:15">
      <c r="A1134" s="114">
        <v>2179902</v>
      </c>
      <c r="B1134" s="23" t="s">
        <v>1007</v>
      </c>
      <c r="C1134" s="24">
        <v>0</v>
      </c>
      <c r="D1134" s="24"/>
      <c r="E1134" s="24">
        <v>0</v>
      </c>
      <c r="F1134" s="24">
        <f t="shared" si="213"/>
        <v>0</v>
      </c>
      <c r="G1134" s="112" t="str">
        <f t="shared" si="214"/>
        <v>否</v>
      </c>
      <c r="H1134" s="103" t="str">
        <f t="shared" si="215"/>
        <v>项</v>
      </c>
      <c r="I1134" s="105"/>
      <c r="J1134" s="121">
        <v>0</v>
      </c>
      <c r="O1134" s="120"/>
    </row>
    <row r="1135" s="103" customFormat="1" ht="21.95" hidden="1" customHeight="1" spans="1:15">
      <c r="A1135" s="114">
        <v>2179999</v>
      </c>
      <c r="B1135" s="23" t="s">
        <v>1008</v>
      </c>
      <c r="C1135" s="24">
        <v>0</v>
      </c>
      <c r="D1135" s="24"/>
      <c r="E1135" s="24">
        <v>126</v>
      </c>
      <c r="F1135" s="24">
        <f t="shared" si="213"/>
        <v>126</v>
      </c>
      <c r="G1135" s="112" t="str">
        <f t="shared" si="214"/>
        <v>否</v>
      </c>
      <c r="H1135" s="103" t="str">
        <f t="shared" si="215"/>
        <v>项</v>
      </c>
      <c r="I1135" s="113"/>
      <c r="J1135" s="121">
        <v>0</v>
      </c>
      <c r="O1135" s="120"/>
    </row>
    <row r="1136" ht="21.95" customHeight="1" spans="1:15">
      <c r="A1136" s="122">
        <v>219</v>
      </c>
      <c r="B1136" s="18" t="s">
        <v>118</v>
      </c>
      <c r="C1136" s="19">
        <f t="shared" ref="C1136:E1136" si="224">SUM(C1137:C1145)</f>
        <v>0</v>
      </c>
      <c r="D1136" s="19">
        <f t="shared" si="224"/>
        <v>0</v>
      </c>
      <c r="E1136" s="19">
        <f t="shared" si="224"/>
        <v>0</v>
      </c>
      <c r="F1136" s="19">
        <f t="shared" si="213"/>
        <v>0</v>
      </c>
      <c r="G1136" s="112" t="str">
        <f t="shared" si="214"/>
        <v>是</v>
      </c>
      <c r="H1136" s="106" t="str">
        <f t="shared" si="215"/>
        <v>类</v>
      </c>
      <c r="I1136" s="126">
        <f>SUM(I1137:I1145)</f>
        <v>0</v>
      </c>
      <c r="J1136" s="121">
        <v>0</v>
      </c>
      <c r="O1136" s="120"/>
    </row>
    <row r="1137" s="103" customFormat="1" ht="21.95" hidden="1" customHeight="1" spans="1:15">
      <c r="A1137" s="114">
        <v>21901</v>
      </c>
      <c r="B1137" s="23" t="s">
        <v>1009</v>
      </c>
      <c r="C1137" s="24">
        <v>0</v>
      </c>
      <c r="D1137" s="24">
        <v>0</v>
      </c>
      <c r="E1137" s="24">
        <v>0</v>
      </c>
      <c r="F1137" s="24">
        <f t="shared" si="213"/>
        <v>0</v>
      </c>
      <c r="G1137" s="112" t="str">
        <f t="shared" si="214"/>
        <v>否</v>
      </c>
      <c r="H1137" s="103" t="str">
        <f t="shared" si="215"/>
        <v>款</v>
      </c>
      <c r="I1137" s="113">
        <v>0</v>
      </c>
      <c r="J1137" s="121">
        <v>0</v>
      </c>
      <c r="O1137" s="120"/>
    </row>
    <row r="1138" s="103" customFormat="1" ht="21.95" hidden="1" customHeight="1" spans="1:15">
      <c r="A1138" s="114">
        <v>21902</v>
      </c>
      <c r="B1138" s="23" t="s">
        <v>1010</v>
      </c>
      <c r="C1138" s="24">
        <v>0</v>
      </c>
      <c r="D1138" s="24">
        <v>0</v>
      </c>
      <c r="E1138" s="24">
        <v>0</v>
      </c>
      <c r="F1138" s="24">
        <f t="shared" si="213"/>
        <v>0</v>
      </c>
      <c r="G1138" s="112" t="str">
        <f t="shared" si="214"/>
        <v>否</v>
      </c>
      <c r="H1138" s="103" t="str">
        <f t="shared" si="215"/>
        <v>款</v>
      </c>
      <c r="I1138" s="105">
        <v>0</v>
      </c>
      <c r="J1138" s="121">
        <v>0</v>
      </c>
      <c r="O1138" s="120"/>
    </row>
    <row r="1139" s="103" customFormat="1" ht="21.95" hidden="1" customHeight="1" spans="1:15">
      <c r="A1139" s="114">
        <v>21903</v>
      </c>
      <c r="B1139" s="23" t="s">
        <v>1011</v>
      </c>
      <c r="C1139" s="24">
        <v>0</v>
      </c>
      <c r="D1139" s="24">
        <v>0</v>
      </c>
      <c r="E1139" s="24">
        <v>0</v>
      </c>
      <c r="F1139" s="24">
        <f t="shared" si="213"/>
        <v>0</v>
      </c>
      <c r="G1139" s="112" t="str">
        <f t="shared" si="214"/>
        <v>否</v>
      </c>
      <c r="H1139" s="103" t="str">
        <f t="shared" si="215"/>
        <v>款</v>
      </c>
      <c r="I1139" s="105">
        <v>0</v>
      </c>
      <c r="J1139" s="121">
        <v>0</v>
      </c>
      <c r="O1139" s="120"/>
    </row>
    <row r="1140" s="103" customFormat="1" ht="21.95" hidden="1" customHeight="1" spans="1:15">
      <c r="A1140" s="114">
        <v>21904</v>
      </c>
      <c r="B1140" s="23" t="s">
        <v>1012</v>
      </c>
      <c r="C1140" s="24">
        <v>0</v>
      </c>
      <c r="D1140" s="24">
        <v>0</v>
      </c>
      <c r="E1140" s="24">
        <v>0</v>
      </c>
      <c r="F1140" s="24">
        <f t="shared" si="213"/>
        <v>0</v>
      </c>
      <c r="G1140" s="112" t="str">
        <f t="shared" si="214"/>
        <v>否</v>
      </c>
      <c r="H1140" s="103" t="str">
        <f t="shared" si="215"/>
        <v>款</v>
      </c>
      <c r="I1140" s="105">
        <v>0</v>
      </c>
      <c r="J1140" s="121">
        <v>0</v>
      </c>
      <c r="O1140" s="120"/>
    </row>
    <row r="1141" s="103" customFormat="1" ht="21.95" hidden="1" customHeight="1" spans="1:15">
      <c r="A1141" s="114">
        <v>21905</v>
      </c>
      <c r="B1141" s="23" t="s">
        <v>1013</v>
      </c>
      <c r="C1141" s="24">
        <v>0</v>
      </c>
      <c r="D1141" s="24">
        <v>0</v>
      </c>
      <c r="E1141" s="24">
        <v>0</v>
      </c>
      <c r="F1141" s="24">
        <f t="shared" si="213"/>
        <v>0</v>
      </c>
      <c r="G1141" s="112" t="str">
        <f t="shared" si="214"/>
        <v>否</v>
      </c>
      <c r="H1141" s="103" t="str">
        <f t="shared" si="215"/>
        <v>款</v>
      </c>
      <c r="I1141" s="105">
        <v>0</v>
      </c>
      <c r="J1141" s="121">
        <v>0</v>
      </c>
      <c r="O1141" s="120"/>
    </row>
    <row r="1142" s="103" customFormat="1" ht="21.95" hidden="1" customHeight="1" spans="1:15">
      <c r="A1142" s="114">
        <v>21906</v>
      </c>
      <c r="B1142" s="23" t="s">
        <v>779</v>
      </c>
      <c r="C1142" s="24">
        <v>0</v>
      </c>
      <c r="D1142" s="24">
        <v>0</v>
      </c>
      <c r="E1142" s="24">
        <v>0</v>
      </c>
      <c r="F1142" s="24">
        <f t="shared" si="213"/>
        <v>0</v>
      </c>
      <c r="G1142" s="112" t="str">
        <f t="shared" si="214"/>
        <v>否</v>
      </c>
      <c r="H1142" s="103" t="str">
        <f t="shared" si="215"/>
        <v>款</v>
      </c>
      <c r="I1142" s="105">
        <v>0</v>
      </c>
      <c r="J1142" s="121">
        <v>0</v>
      </c>
      <c r="O1142" s="120"/>
    </row>
    <row r="1143" s="103" customFormat="1" ht="21.95" hidden="1" customHeight="1" spans="1:15">
      <c r="A1143" s="114">
        <v>21907</v>
      </c>
      <c r="B1143" s="23" t="s">
        <v>1014</v>
      </c>
      <c r="C1143" s="24">
        <v>0</v>
      </c>
      <c r="D1143" s="24">
        <v>0</v>
      </c>
      <c r="E1143" s="24">
        <v>0</v>
      </c>
      <c r="F1143" s="24">
        <f t="shared" si="213"/>
        <v>0</v>
      </c>
      <c r="G1143" s="112" t="str">
        <f t="shared" si="214"/>
        <v>否</v>
      </c>
      <c r="H1143" s="103" t="str">
        <f t="shared" si="215"/>
        <v>款</v>
      </c>
      <c r="I1143" s="105">
        <v>0</v>
      </c>
      <c r="J1143" s="121">
        <v>0</v>
      </c>
      <c r="O1143" s="120"/>
    </row>
    <row r="1144" s="103" customFormat="1" ht="21.95" hidden="1" customHeight="1" spans="1:15">
      <c r="A1144" s="114">
        <v>21908</v>
      </c>
      <c r="B1144" s="23" t="s">
        <v>1015</v>
      </c>
      <c r="C1144" s="24">
        <v>0</v>
      </c>
      <c r="D1144" s="24">
        <v>0</v>
      </c>
      <c r="E1144" s="24">
        <v>0</v>
      </c>
      <c r="F1144" s="24">
        <f t="shared" si="213"/>
        <v>0</v>
      </c>
      <c r="G1144" s="112" t="str">
        <f t="shared" si="214"/>
        <v>否</v>
      </c>
      <c r="H1144" s="103" t="str">
        <f t="shared" si="215"/>
        <v>款</v>
      </c>
      <c r="I1144" s="105">
        <v>0</v>
      </c>
      <c r="J1144" s="121">
        <v>0</v>
      </c>
      <c r="O1144" s="120"/>
    </row>
    <row r="1145" s="103" customFormat="1" ht="21.95" hidden="1" customHeight="1" spans="1:15">
      <c r="A1145" s="114">
        <v>21999</v>
      </c>
      <c r="B1145" s="23" t="s">
        <v>1016</v>
      </c>
      <c r="C1145" s="24">
        <v>0</v>
      </c>
      <c r="D1145" s="24">
        <v>0</v>
      </c>
      <c r="E1145" s="24">
        <v>0</v>
      </c>
      <c r="F1145" s="24">
        <f t="shared" si="213"/>
        <v>0</v>
      </c>
      <c r="G1145" s="112" t="str">
        <f t="shared" si="214"/>
        <v>否</v>
      </c>
      <c r="H1145" s="103" t="str">
        <f t="shared" si="215"/>
        <v>款</v>
      </c>
      <c r="I1145" s="105">
        <v>0</v>
      </c>
      <c r="J1145" s="121">
        <v>0</v>
      </c>
      <c r="O1145" s="120"/>
    </row>
    <row r="1146" ht="21.95" customHeight="1" spans="1:15">
      <c r="A1146" s="122">
        <v>220</v>
      </c>
      <c r="B1146" s="18" t="s">
        <v>120</v>
      </c>
      <c r="C1146" s="19">
        <f t="shared" ref="C1146:E1146" si="225">SUM(C1147,C1174,C1189)</f>
        <v>15517</v>
      </c>
      <c r="D1146" s="19">
        <f t="shared" si="225"/>
        <v>0</v>
      </c>
      <c r="E1146" s="19">
        <f t="shared" si="225"/>
        <v>-693</v>
      </c>
      <c r="F1146" s="19">
        <f t="shared" si="213"/>
        <v>14824</v>
      </c>
      <c r="G1146" s="112" t="str">
        <f t="shared" si="214"/>
        <v>是</v>
      </c>
      <c r="H1146" s="106" t="str">
        <f t="shared" si="215"/>
        <v>类</v>
      </c>
      <c r="I1146" s="105">
        <f>SUM(I1147,I1174,I1189)</f>
        <v>0</v>
      </c>
      <c r="J1146" s="121">
        <v>3141</v>
      </c>
      <c r="O1146" s="120"/>
    </row>
    <row r="1147" ht="21.95" customHeight="1" spans="1:15">
      <c r="A1147" s="122">
        <v>22001</v>
      </c>
      <c r="B1147" s="18" t="s">
        <v>1017</v>
      </c>
      <c r="C1147" s="19">
        <f t="shared" ref="C1147:E1147" si="226">SUM(C1148:C1173)</f>
        <v>15074</v>
      </c>
      <c r="D1147" s="19">
        <f t="shared" si="226"/>
        <v>0</v>
      </c>
      <c r="E1147" s="19">
        <f t="shared" si="226"/>
        <v>-678</v>
      </c>
      <c r="F1147" s="19">
        <f t="shared" si="213"/>
        <v>14396</v>
      </c>
      <c r="G1147" s="112" t="str">
        <f t="shared" si="214"/>
        <v>是</v>
      </c>
      <c r="H1147" s="106" t="str">
        <f t="shared" si="215"/>
        <v>款</v>
      </c>
      <c r="I1147" s="105">
        <f>SUM(I1148:I1173)</f>
        <v>0</v>
      </c>
      <c r="J1147" s="121">
        <v>2698</v>
      </c>
      <c r="O1147" s="120"/>
    </row>
    <row r="1148" s="103" customFormat="1" ht="21.95" customHeight="1" spans="1:15">
      <c r="A1148" s="114">
        <v>2200101</v>
      </c>
      <c r="B1148" s="23" t="s">
        <v>163</v>
      </c>
      <c r="C1148" s="24">
        <v>1342</v>
      </c>
      <c r="D1148" s="24"/>
      <c r="E1148" s="24">
        <v>41</v>
      </c>
      <c r="F1148" s="24">
        <f t="shared" si="213"/>
        <v>1383</v>
      </c>
      <c r="G1148" s="112" t="str">
        <f t="shared" si="214"/>
        <v>是</v>
      </c>
      <c r="H1148" s="103" t="str">
        <f t="shared" si="215"/>
        <v>项</v>
      </c>
      <c r="I1148" s="106"/>
      <c r="J1148" s="121">
        <v>1342</v>
      </c>
      <c r="O1148" s="120"/>
    </row>
    <row r="1149" s="103" customFormat="1" ht="21.95" customHeight="1" spans="1:15">
      <c r="A1149" s="114">
        <v>2200102</v>
      </c>
      <c r="B1149" s="23" t="s">
        <v>164</v>
      </c>
      <c r="C1149" s="24">
        <v>129</v>
      </c>
      <c r="D1149" s="24"/>
      <c r="E1149" s="24">
        <v>0</v>
      </c>
      <c r="F1149" s="24">
        <f t="shared" si="213"/>
        <v>129</v>
      </c>
      <c r="G1149" s="112" t="str">
        <f t="shared" si="214"/>
        <v>是</v>
      </c>
      <c r="H1149" s="103" t="str">
        <f t="shared" si="215"/>
        <v>项</v>
      </c>
      <c r="I1149" s="106"/>
      <c r="J1149" s="121">
        <v>129</v>
      </c>
      <c r="O1149" s="120"/>
    </row>
    <row r="1150" s="103" customFormat="1" ht="21.95" hidden="1" customHeight="1" spans="1:15">
      <c r="A1150" s="114">
        <v>2200103</v>
      </c>
      <c r="B1150" s="23" t="s">
        <v>165</v>
      </c>
      <c r="C1150" s="24">
        <v>0</v>
      </c>
      <c r="D1150" s="24"/>
      <c r="E1150" s="24">
        <v>0</v>
      </c>
      <c r="F1150" s="24">
        <f t="shared" si="213"/>
        <v>0</v>
      </c>
      <c r="G1150" s="112" t="str">
        <f t="shared" si="214"/>
        <v>否</v>
      </c>
      <c r="H1150" s="103" t="str">
        <f t="shared" si="215"/>
        <v>项</v>
      </c>
      <c r="I1150" s="106"/>
      <c r="J1150" s="121">
        <v>0</v>
      </c>
      <c r="O1150" s="120"/>
    </row>
    <row r="1151" s="103" customFormat="1" ht="21.95" customHeight="1" spans="1:15">
      <c r="A1151" s="114">
        <v>2200104</v>
      </c>
      <c r="B1151" s="23" t="s">
        <v>1018</v>
      </c>
      <c r="C1151" s="24">
        <v>530</v>
      </c>
      <c r="D1151" s="24"/>
      <c r="E1151" s="24">
        <v>0</v>
      </c>
      <c r="F1151" s="24">
        <f t="shared" si="213"/>
        <v>530</v>
      </c>
      <c r="G1151" s="112" t="str">
        <f t="shared" si="214"/>
        <v>是</v>
      </c>
      <c r="H1151" s="103" t="str">
        <f t="shared" si="215"/>
        <v>项</v>
      </c>
      <c r="I1151" s="106"/>
      <c r="J1151" s="121">
        <v>530</v>
      </c>
      <c r="O1151" s="120"/>
    </row>
    <row r="1152" s="103" customFormat="1" ht="21.95" customHeight="1" spans="1:15">
      <c r="A1152" s="114">
        <v>2200106</v>
      </c>
      <c r="B1152" s="23" t="s">
        <v>1019</v>
      </c>
      <c r="C1152" s="24">
        <v>12</v>
      </c>
      <c r="D1152" s="24"/>
      <c r="E1152" s="24">
        <v>430</v>
      </c>
      <c r="F1152" s="24">
        <f t="shared" si="213"/>
        <v>442</v>
      </c>
      <c r="G1152" s="112" t="str">
        <f t="shared" si="214"/>
        <v>是</v>
      </c>
      <c r="H1152" s="103" t="str">
        <f t="shared" si="215"/>
        <v>项</v>
      </c>
      <c r="I1152" s="106"/>
      <c r="J1152" s="121">
        <v>0</v>
      </c>
      <c r="O1152" s="120"/>
    </row>
    <row r="1153" s="103" customFormat="1" ht="21.95" hidden="1" customHeight="1" spans="1:15">
      <c r="A1153" s="114">
        <v>2200107</v>
      </c>
      <c r="B1153" s="23" t="s">
        <v>1020</v>
      </c>
      <c r="C1153" s="24">
        <v>0</v>
      </c>
      <c r="D1153" s="24"/>
      <c r="E1153" s="24">
        <v>0</v>
      </c>
      <c r="F1153" s="24">
        <f t="shared" si="213"/>
        <v>0</v>
      </c>
      <c r="G1153" s="112" t="str">
        <f t="shared" si="214"/>
        <v>否</v>
      </c>
      <c r="H1153" s="103" t="str">
        <f t="shared" si="215"/>
        <v>项</v>
      </c>
      <c r="I1153" s="106"/>
      <c r="J1153" s="121">
        <v>0</v>
      </c>
      <c r="O1153" s="120"/>
    </row>
    <row r="1154" s="103" customFormat="1" ht="21.95" customHeight="1" spans="1:15">
      <c r="A1154" s="114">
        <v>2200108</v>
      </c>
      <c r="B1154" s="23" t="s">
        <v>1021</v>
      </c>
      <c r="C1154" s="24">
        <v>70</v>
      </c>
      <c r="D1154" s="24"/>
      <c r="E1154" s="24">
        <v>0</v>
      </c>
      <c r="F1154" s="24">
        <f t="shared" si="213"/>
        <v>70</v>
      </c>
      <c r="G1154" s="112" t="str">
        <f t="shared" si="214"/>
        <v>是</v>
      </c>
      <c r="H1154" s="103" t="str">
        <f t="shared" si="215"/>
        <v>项</v>
      </c>
      <c r="I1154" s="106"/>
      <c r="J1154" s="121">
        <v>70</v>
      </c>
      <c r="O1154" s="120"/>
    </row>
    <row r="1155" s="103" customFormat="1" ht="21.95" customHeight="1" spans="1:15">
      <c r="A1155" s="114">
        <v>2200109</v>
      </c>
      <c r="B1155" s="23" t="s">
        <v>1022</v>
      </c>
      <c r="C1155" s="24">
        <v>40</v>
      </c>
      <c r="D1155" s="24"/>
      <c r="E1155" s="24">
        <v>0</v>
      </c>
      <c r="F1155" s="24">
        <f t="shared" si="213"/>
        <v>40</v>
      </c>
      <c r="G1155" s="112" t="str">
        <f t="shared" si="214"/>
        <v>是</v>
      </c>
      <c r="H1155" s="103" t="str">
        <f t="shared" si="215"/>
        <v>项</v>
      </c>
      <c r="I1155" s="106"/>
      <c r="J1155" s="121">
        <v>40</v>
      </c>
      <c r="O1155" s="120"/>
    </row>
    <row r="1156" s="103" customFormat="1" ht="21.95" customHeight="1" spans="1:15">
      <c r="A1156" s="114">
        <v>2200112</v>
      </c>
      <c r="B1156" s="23" t="s">
        <v>1023</v>
      </c>
      <c r="C1156" s="24">
        <v>12354</v>
      </c>
      <c r="D1156" s="24"/>
      <c r="E1156" s="24">
        <v>-1149</v>
      </c>
      <c r="F1156" s="24">
        <f t="shared" ref="F1156:F1219" si="227">C1156+D1156+E1156</f>
        <v>11205</v>
      </c>
      <c r="G1156" s="112" t="str">
        <f t="shared" ref="G1156:G1219" si="228">IF(LEN(A1156)=3,"是",IF(B1156&lt;&gt;"",IF(SUM(C1156:C1156)&lt;&gt;0,"是","否"),"是"))</f>
        <v>是</v>
      </c>
      <c r="H1156" s="103" t="str">
        <f t="shared" si="215"/>
        <v>项</v>
      </c>
      <c r="I1156" s="106"/>
      <c r="J1156" s="121">
        <v>0</v>
      </c>
      <c r="O1156" s="120"/>
    </row>
    <row r="1157" s="103" customFormat="1" ht="21.95" hidden="1" customHeight="1" spans="1:15">
      <c r="A1157" s="114">
        <v>2200113</v>
      </c>
      <c r="B1157" s="23" t="s">
        <v>1024</v>
      </c>
      <c r="C1157" s="24">
        <v>0</v>
      </c>
      <c r="D1157" s="24"/>
      <c r="E1157" s="24">
        <v>0</v>
      </c>
      <c r="F1157" s="24">
        <f t="shared" si="227"/>
        <v>0</v>
      </c>
      <c r="G1157" s="112" t="str">
        <f t="shared" si="228"/>
        <v>否</v>
      </c>
      <c r="H1157" s="103" t="str">
        <f t="shared" ref="H1157:H1220" si="229">IF(LEN(A1157)=3,"类",IF(LEN(A1157)=5,"款","项"))</f>
        <v>项</v>
      </c>
      <c r="I1157" s="106"/>
      <c r="J1157" s="121">
        <v>0</v>
      </c>
      <c r="O1157" s="120"/>
    </row>
    <row r="1158" s="103" customFormat="1" ht="21.95" customHeight="1" spans="1:15">
      <c r="A1158" s="114">
        <v>2200114</v>
      </c>
      <c r="B1158" s="23" t="s">
        <v>1025</v>
      </c>
      <c r="C1158" s="24">
        <v>587</v>
      </c>
      <c r="D1158" s="24"/>
      <c r="E1158" s="24">
        <v>0</v>
      </c>
      <c r="F1158" s="24">
        <f t="shared" si="227"/>
        <v>587</v>
      </c>
      <c r="G1158" s="112" t="str">
        <f t="shared" si="228"/>
        <v>是</v>
      </c>
      <c r="H1158" s="103" t="str">
        <f t="shared" si="229"/>
        <v>项</v>
      </c>
      <c r="I1158" s="106"/>
      <c r="J1158" s="121">
        <v>587</v>
      </c>
      <c r="O1158" s="120"/>
    </row>
    <row r="1159" s="103" customFormat="1" ht="21.95" hidden="1" customHeight="1" spans="1:15">
      <c r="A1159" s="114">
        <v>2200115</v>
      </c>
      <c r="B1159" s="23" t="s">
        <v>1026</v>
      </c>
      <c r="C1159" s="24">
        <v>0</v>
      </c>
      <c r="D1159" s="24"/>
      <c r="E1159" s="24">
        <v>0</v>
      </c>
      <c r="F1159" s="24">
        <f t="shared" si="227"/>
        <v>0</v>
      </c>
      <c r="G1159" s="112" t="str">
        <f t="shared" si="228"/>
        <v>否</v>
      </c>
      <c r="H1159" s="103" t="str">
        <f t="shared" si="229"/>
        <v>项</v>
      </c>
      <c r="I1159" s="106"/>
      <c r="J1159" s="121">
        <v>0</v>
      </c>
      <c r="O1159" s="120"/>
    </row>
    <row r="1160" s="103" customFormat="1" ht="21.95" hidden="1" customHeight="1" spans="1:15">
      <c r="A1160" s="114">
        <v>2200116</v>
      </c>
      <c r="B1160" s="23" t="s">
        <v>1027</v>
      </c>
      <c r="C1160" s="24">
        <v>0</v>
      </c>
      <c r="D1160" s="24"/>
      <c r="E1160" s="24">
        <v>0</v>
      </c>
      <c r="F1160" s="24">
        <f t="shared" si="227"/>
        <v>0</v>
      </c>
      <c r="G1160" s="112" t="str">
        <f t="shared" si="228"/>
        <v>否</v>
      </c>
      <c r="H1160" s="103" t="str">
        <f t="shared" si="229"/>
        <v>项</v>
      </c>
      <c r="I1160" s="106"/>
      <c r="J1160" s="121">
        <v>0</v>
      </c>
      <c r="O1160" s="120"/>
    </row>
    <row r="1161" s="103" customFormat="1" ht="21.95" hidden="1" customHeight="1" spans="1:15">
      <c r="A1161" s="114">
        <v>2200119</v>
      </c>
      <c r="B1161" s="23" t="s">
        <v>1028</v>
      </c>
      <c r="C1161" s="24">
        <v>0</v>
      </c>
      <c r="D1161" s="24"/>
      <c r="E1161" s="24">
        <v>0</v>
      </c>
      <c r="F1161" s="24">
        <f t="shared" si="227"/>
        <v>0</v>
      </c>
      <c r="G1161" s="112" t="str">
        <f t="shared" si="228"/>
        <v>否</v>
      </c>
      <c r="H1161" s="103" t="str">
        <f t="shared" si="229"/>
        <v>项</v>
      </c>
      <c r="I1161" s="106"/>
      <c r="J1161" s="121">
        <v>0</v>
      </c>
      <c r="O1161" s="120"/>
    </row>
    <row r="1162" s="103" customFormat="1" ht="21.95" hidden="1" customHeight="1" spans="1:15">
      <c r="A1162" s="114">
        <v>2200120</v>
      </c>
      <c r="B1162" s="23" t="s">
        <v>1029</v>
      </c>
      <c r="C1162" s="24">
        <v>0</v>
      </c>
      <c r="D1162" s="24"/>
      <c r="E1162" s="24">
        <v>0</v>
      </c>
      <c r="F1162" s="24">
        <f t="shared" si="227"/>
        <v>0</v>
      </c>
      <c r="G1162" s="112" t="str">
        <f t="shared" si="228"/>
        <v>否</v>
      </c>
      <c r="H1162" s="103" t="str">
        <f t="shared" si="229"/>
        <v>项</v>
      </c>
      <c r="I1162" s="106"/>
      <c r="J1162" s="121">
        <v>0</v>
      </c>
      <c r="O1162" s="120"/>
    </row>
    <row r="1163" s="103" customFormat="1" ht="21.95" hidden="1" customHeight="1" spans="1:15">
      <c r="A1163" s="114">
        <v>2200121</v>
      </c>
      <c r="B1163" s="23" t="s">
        <v>1030</v>
      </c>
      <c r="C1163" s="24">
        <v>0</v>
      </c>
      <c r="D1163" s="24"/>
      <c r="E1163" s="24">
        <v>0</v>
      </c>
      <c r="F1163" s="24">
        <f t="shared" si="227"/>
        <v>0</v>
      </c>
      <c r="G1163" s="112" t="str">
        <f t="shared" si="228"/>
        <v>否</v>
      </c>
      <c r="H1163" s="103" t="str">
        <f t="shared" si="229"/>
        <v>项</v>
      </c>
      <c r="I1163" s="106"/>
      <c r="J1163" s="121">
        <v>0</v>
      </c>
      <c r="O1163" s="120"/>
    </row>
    <row r="1164" s="103" customFormat="1" ht="21.95" hidden="1" customHeight="1" spans="1:15">
      <c r="A1164" s="114">
        <v>2200122</v>
      </c>
      <c r="B1164" s="23" t="s">
        <v>1031</v>
      </c>
      <c r="C1164" s="24">
        <v>0</v>
      </c>
      <c r="D1164" s="24"/>
      <c r="E1164" s="24">
        <v>0</v>
      </c>
      <c r="F1164" s="24">
        <f t="shared" si="227"/>
        <v>0</v>
      </c>
      <c r="G1164" s="112" t="str">
        <f t="shared" si="228"/>
        <v>否</v>
      </c>
      <c r="H1164" s="103" t="str">
        <f t="shared" si="229"/>
        <v>项</v>
      </c>
      <c r="I1164" s="113"/>
      <c r="J1164" s="121">
        <v>0</v>
      </c>
      <c r="O1164" s="120"/>
    </row>
    <row r="1165" s="103" customFormat="1" ht="21.95" hidden="1" customHeight="1" spans="1:15">
      <c r="A1165" s="114">
        <v>2200123</v>
      </c>
      <c r="B1165" s="23" t="s">
        <v>1032</v>
      </c>
      <c r="C1165" s="24">
        <v>0</v>
      </c>
      <c r="D1165" s="24"/>
      <c r="E1165" s="24">
        <v>0</v>
      </c>
      <c r="F1165" s="24">
        <f t="shared" si="227"/>
        <v>0</v>
      </c>
      <c r="G1165" s="112" t="str">
        <f t="shared" si="228"/>
        <v>否</v>
      </c>
      <c r="H1165" s="103" t="str">
        <f t="shared" si="229"/>
        <v>项</v>
      </c>
      <c r="I1165" s="106"/>
      <c r="J1165" s="121">
        <v>0</v>
      </c>
      <c r="O1165" s="120"/>
    </row>
    <row r="1166" s="103" customFormat="1" ht="21.95" hidden="1" customHeight="1" spans="1:15">
      <c r="A1166" s="114">
        <v>2200124</v>
      </c>
      <c r="B1166" s="23" t="s">
        <v>1033</v>
      </c>
      <c r="C1166" s="24">
        <v>0</v>
      </c>
      <c r="D1166" s="24"/>
      <c r="E1166" s="24">
        <v>0</v>
      </c>
      <c r="F1166" s="24">
        <f t="shared" si="227"/>
        <v>0</v>
      </c>
      <c r="G1166" s="112" t="str">
        <f t="shared" si="228"/>
        <v>否</v>
      </c>
      <c r="H1166" s="103" t="str">
        <f t="shared" si="229"/>
        <v>项</v>
      </c>
      <c r="I1166" s="106"/>
      <c r="J1166" s="121">
        <v>0</v>
      </c>
      <c r="O1166" s="120"/>
    </row>
    <row r="1167" s="103" customFormat="1" ht="21.95" hidden="1" customHeight="1" spans="1:15">
      <c r="A1167" s="114">
        <v>2200125</v>
      </c>
      <c r="B1167" s="23" t="s">
        <v>1034</v>
      </c>
      <c r="C1167" s="24">
        <v>0</v>
      </c>
      <c r="D1167" s="24"/>
      <c r="E1167" s="24">
        <v>0</v>
      </c>
      <c r="F1167" s="24">
        <f t="shared" si="227"/>
        <v>0</v>
      </c>
      <c r="G1167" s="112" t="str">
        <f t="shared" si="228"/>
        <v>否</v>
      </c>
      <c r="H1167" s="103" t="str">
        <f t="shared" si="229"/>
        <v>项</v>
      </c>
      <c r="I1167" s="106"/>
      <c r="J1167" s="121">
        <v>0</v>
      </c>
      <c r="O1167" s="120"/>
    </row>
    <row r="1168" s="103" customFormat="1" ht="21.95" hidden="1" customHeight="1" spans="1:15">
      <c r="A1168" s="114">
        <v>2200126</v>
      </c>
      <c r="B1168" s="23" t="s">
        <v>1035</v>
      </c>
      <c r="C1168" s="24">
        <v>0</v>
      </c>
      <c r="D1168" s="24"/>
      <c r="E1168" s="24">
        <v>0</v>
      </c>
      <c r="F1168" s="24">
        <f t="shared" si="227"/>
        <v>0</v>
      </c>
      <c r="G1168" s="112" t="str">
        <f t="shared" si="228"/>
        <v>否</v>
      </c>
      <c r="H1168" s="103" t="str">
        <f t="shared" si="229"/>
        <v>项</v>
      </c>
      <c r="I1168" s="106"/>
      <c r="J1168" s="121">
        <v>0</v>
      </c>
      <c r="O1168" s="120"/>
    </row>
    <row r="1169" s="103" customFormat="1" ht="21.95" hidden="1" customHeight="1" spans="1:15">
      <c r="A1169" s="114">
        <v>2200127</v>
      </c>
      <c r="B1169" s="23" t="s">
        <v>1036</v>
      </c>
      <c r="C1169" s="24">
        <v>0</v>
      </c>
      <c r="D1169" s="24"/>
      <c r="E1169" s="24">
        <v>0</v>
      </c>
      <c r="F1169" s="24">
        <f t="shared" si="227"/>
        <v>0</v>
      </c>
      <c r="G1169" s="112" t="str">
        <f t="shared" si="228"/>
        <v>否</v>
      </c>
      <c r="H1169" s="103" t="str">
        <f t="shared" si="229"/>
        <v>项</v>
      </c>
      <c r="I1169" s="106"/>
      <c r="J1169" s="121">
        <v>0</v>
      </c>
      <c r="O1169" s="120"/>
    </row>
    <row r="1170" s="103" customFormat="1" ht="21.95" hidden="1" customHeight="1" spans="1:15">
      <c r="A1170" s="114">
        <v>2200128</v>
      </c>
      <c r="B1170" s="23" t="s">
        <v>1037</v>
      </c>
      <c r="C1170" s="24">
        <v>0</v>
      </c>
      <c r="D1170" s="24"/>
      <c r="E1170" s="24">
        <v>0</v>
      </c>
      <c r="F1170" s="24">
        <f t="shared" si="227"/>
        <v>0</v>
      </c>
      <c r="G1170" s="112" t="str">
        <f t="shared" si="228"/>
        <v>否</v>
      </c>
      <c r="H1170" s="103" t="str">
        <f t="shared" si="229"/>
        <v>项</v>
      </c>
      <c r="I1170" s="106"/>
      <c r="J1170" s="121">
        <v>0</v>
      </c>
      <c r="O1170" s="120"/>
    </row>
    <row r="1171" s="103" customFormat="1" ht="21.95" hidden="1" customHeight="1" spans="1:15">
      <c r="A1171" s="114">
        <v>2200129</v>
      </c>
      <c r="B1171" s="23" t="s">
        <v>1038</v>
      </c>
      <c r="C1171" s="24">
        <v>0</v>
      </c>
      <c r="D1171" s="24"/>
      <c r="E1171" s="24">
        <v>0</v>
      </c>
      <c r="F1171" s="24">
        <f t="shared" si="227"/>
        <v>0</v>
      </c>
      <c r="G1171" s="112" t="str">
        <f t="shared" si="228"/>
        <v>否</v>
      </c>
      <c r="H1171" s="103" t="str">
        <f t="shared" si="229"/>
        <v>项</v>
      </c>
      <c r="I1171" s="106"/>
      <c r="J1171" s="121">
        <v>0</v>
      </c>
      <c r="O1171" s="120"/>
    </row>
    <row r="1172" s="103" customFormat="1" ht="21.95" hidden="1" customHeight="1" spans="1:15">
      <c r="A1172" s="114">
        <v>2200150</v>
      </c>
      <c r="B1172" s="23" t="s">
        <v>172</v>
      </c>
      <c r="C1172" s="24">
        <v>0</v>
      </c>
      <c r="D1172" s="24"/>
      <c r="E1172" s="24">
        <v>0</v>
      </c>
      <c r="F1172" s="24">
        <f t="shared" si="227"/>
        <v>0</v>
      </c>
      <c r="G1172" s="112" t="str">
        <f t="shared" si="228"/>
        <v>否</v>
      </c>
      <c r="H1172" s="103" t="str">
        <f t="shared" si="229"/>
        <v>项</v>
      </c>
      <c r="I1172" s="106"/>
      <c r="J1172" s="121">
        <v>0</v>
      </c>
      <c r="O1172" s="120"/>
    </row>
    <row r="1173" s="103" customFormat="1" ht="21.95" customHeight="1" spans="1:15">
      <c r="A1173" s="114">
        <v>2200199</v>
      </c>
      <c r="B1173" s="23" t="s">
        <v>1039</v>
      </c>
      <c r="C1173" s="24">
        <v>10</v>
      </c>
      <c r="D1173" s="24"/>
      <c r="E1173" s="24">
        <v>0</v>
      </c>
      <c r="F1173" s="24">
        <f t="shared" si="227"/>
        <v>10</v>
      </c>
      <c r="G1173" s="112" t="str">
        <f t="shared" si="228"/>
        <v>是</v>
      </c>
      <c r="H1173" s="103" t="str">
        <f t="shared" si="229"/>
        <v>项</v>
      </c>
      <c r="I1173" s="106"/>
      <c r="J1173" s="121">
        <v>0</v>
      </c>
      <c r="O1173" s="120"/>
    </row>
    <row r="1174" ht="21.95" customHeight="1" spans="1:15">
      <c r="A1174" s="114">
        <v>22005</v>
      </c>
      <c r="B1174" s="18" t="s">
        <v>1040</v>
      </c>
      <c r="C1174" s="19">
        <f t="shared" ref="C1174:E1174" si="230">SUM(C1175:C1188)</f>
        <v>443</v>
      </c>
      <c r="D1174" s="19">
        <f t="shared" si="230"/>
        <v>0</v>
      </c>
      <c r="E1174" s="19">
        <f t="shared" si="230"/>
        <v>-15</v>
      </c>
      <c r="F1174" s="19">
        <f t="shared" si="227"/>
        <v>428</v>
      </c>
      <c r="G1174" s="112" t="str">
        <f t="shared" si="228"/>
        <v>是</v>
      </c>
      <c r="H1174" s="106" t="str">
        <f t="shared" si="229"/>
        <v>款</v>
      </c>
      <c r="I1174" s="105">
        <f>SUM(I1175:I1188)</f>
        <v>0</v>
      </c>
      <c r="J1174" s="121">
        <v>443</v>
      </c>
      <c r="O1174" s="120"/>
    </row>
    <row r="1175" s="103" customFormat="1" ht="21.95" customHeight="1" spans="1:15">
      <c r="A1175" s="114">
        <v>2200501</v>
      </c>
      <c r="B1175" s="23" t="s">
        <v>163</v>
      </c>
      <c r="C1175" s="24">
        <v>353</v>
      </c>
      <c r="D1175" s="24"/>
      <c r="E1175" s="24">
        <v>-15</v>
      </c>
      <c r="F1175" s="24">
        <f t="shared" si="227"/>
        <v>338</v>
      </c>
      <c r="G1175" s="112" t="str">
        <f t="shared" si="228"/>
        <v>是</v>
      </c>
      <c r="H1175" s="103" t="str">
        <f t="shared" si="229"/>
        <v>项</v>
      </c>
      <c r="I1175" s="106"/>
      <c r="J1175" s="121">
        <v>353</v>
      </c>
      <c r="O1175" s="120"/>
    </row>
    <row r="1176" s="103" customFormat="1" ht="21.95" hidden="1" customHeight="1" spans="1:15">
      <c r="A1176" s="114">
        <v>2200502</v>
      </c>
      <c r="B1176" s="23" t="s">
        <v>164</v>
      </c>
      <c r="C1176" s="24">
        <v>0</v>
      </c>
      <c r="D1176" s="24"/>
      <c r="E1176" s="24">
        <v>0</v>
      </c>
      <c r="F1176" s="24">
        <f t="shared" si="227"/>
        <v>0</v>
      </c>
      <c r="G1176" s="112" t="str">
        <f t="shared" si="228"/>
        <v>否</v>
      </c>
      <c r="H1176" s="103" t="str">
        <f t="shared" si="229"/>
        <v>项</v>
      </c>
      <c r="I1176" s="106"/>
      <c r="J1176" s="121">
        <v>0</v>
      </c>
      <c r="O1176" s="120"/>
    </row>
    <row r="1177" s="103" customFormat="1" ht="21.95" hidden="1" customHeight="1" spans="1:15">
      <c r="A1177" s="114">
        <v>2200503</v>
      </c>
      <c r="B1177" s="23" t="s">
        <v>165</v>
      </c>
      <c r="C1177" s="24">
        <v>0</v>
      </c>
      <c r="D1177" s="24"/>
      <c r="E1177" s="24">
        <v>0</v>
      </c>
      <c r="F1177" s="24">
        <f t="shared" si="227"/>
        <v>0</v>
      </c>
      <c r="G1177" s="112" t="str">
        <f t="shared" si="228"/>
        <v>否</v>
      </c>
      <c r="H1177" s="103" t="str">
        <f t="shared" si="229"/>
        <v>项</v>
      </c>
      <c r="I1177" s="106"/>
      <c r="J1177" s="121">
        <v>0</v>
      </c>
      <c r="O1177" s="120"/>
    </row>
    <row r="1178" s="103" customFormat="1" ht="21.95" hidden="1" customHeight="1" spans="1:15">
      <c r="A1178" s="114">
        <v>2200504</v>
      </c>
      <c r="B1178" s="23" t="s">
        <v>1041</v>
      </c>
      <c r="C1178" s="24">
        <v>0</v>
      </c>
      <c r="D1178" s="24"/>
      <c r="E1178" s="24">
        <v>0</v>
      </c>
      <c r="F1178" s="24">
        <f t="shared" si="227"/>
        <v>0</v>
      </c>
      <c r="G1178" s="112" t="str">
        <f t="shared" si="228"/>
        <v>否</v>
      </c>
      <c r="H1178" s="103" t="str">
        <f t="shared" si="229"/>
        <v>项</v>
      </c>
      <c r="I1178" s="106"/>
      <c r="J1178" s="121">
        <v>0</v>
      </c>
      <c r="O1178" s="120"/>
    </row>
    <row r="1179" s="103" customFormat="1" ht="21.95" hidden="1" customHeight="1" spans="1:15">
      <c r="A1179" s="114">
        <v>2200506</v>
      </c>
      <c r="B1179" s="23" t="s">
        <v>1042</v>
      </c>
      <c r="C1179" s="24">
        <v>0</v>
      </c>
      <c r="D1179" s="24"/>
      <c r="E1179" s="24">
        <v>0</v>
      </c>
      <c r="F1179" s="24">
        <f t="shared" si="227"/>
        <v>0</v>
      </c>
      <c r="G1179" s="112" t="str">
        <f t="shared" si="228"/>
        <v>否</v>
      </c>
      <c r="H1179" s="103" t="str">
        <f t="shared" si="229"/>
        <v>项</v>
      </c>
      <c r="I1179" s="113"/>
      <c r="J1179" s="121">
        <v>0</v>
      </c>
      <c r="O1179" s="120"/>
    </row>
    <row r="1180" s="103" customFormat="1" ht="21.95" hidden="1" customHeight="1" spans="1:15">
      <c r="A1180" s="114">
        <v>2200507</v>
      </c>
      <c r="B1180" s="23" t="s">
        <v>1043</v>
      </c>
      <c r="C1180" s="24">
        <v>0</v>
      </c>
      <c r="D1180" s="24"/>
      <c r="E1180" s="24">
        <v>0</v>
      </c>
      <c r="F1180" s="24">
        <f t="shared" si="227"/>
        <v>0</v>
      </c>
      <c r="G1180" s="112" t="str">
        <f t="shared" si="228"/>
        <v>否</v>
      </c>
      <c r="H1180" s="103" t="str">
        <f t="shared" si="229"/>
        <v>项</v>
      </c>
      <c r="I1180" s="106"/>
      <c r="J1180" s="121">
        <v>0</v>
      </c>
      <c r="O1180" s="120"/>
    </row>
    <row r="1181" s="103" customFormat="1" ht="21.95" hidden="1" customHeight="1" spans="1:15">
      <c r="A1181" s="114">
        <v>2200508</v>
      </c>
      <c r="B1181" s="23" t="s">
        <v>1044</v>
      </c>
      <c r="C1181" s="24">
        <v>0</v>
      </c>
      <c r="D1181" s="24"/>
      <c r="E1181" s="24">
        <v>0</v>
      </c>
      <c r="F1181" s="24">
        <f t="shared" si="227"/>
        <v>0</v>
      </c>
      <c r="G1181" s="112" t="str">
        <f t="shared" si="228"/>
        <v>否</v>
      </c>
      <c r="H1181" s="103" t="str">
        <f t="shared" si="229"/>
        <v>项</v>
      </c>
      <c r="I1181" s="126"/>
      <c r="J1181" s="121">
        <v>0</v>
      </c>
      <c r="O1181" s="120"/>
    </row>
    <row r="1182" s="103" customFormat="1" ht="21.95" customHeight="1" spans="1:15">
      <c r="A1182" s="114">
        <v>2200509</v>
      </c>
      <c r="B1182" s="23" t="s">
        <v>1045</v>
      </c>
      <c r="C1182" s="24">
        <v>55</v>
      </c>
      <c r="D1182" s="24"/>
      <c r="E1182" s="24">
        <v>0</v>
      </c>
      <c r="F1182" s="24">
        <f t="shared" si="227"/>
        <v>55</v>
      </c>
      <c r="G1182" s="112" t="str">
        <f t="shared" si="228"/>
        <v>是</v>
      </c>
      <c r="H1182" s="103" t="str">
        <f t="shared" si="229"/>
        <v>项</v>
      </c>
      <c r="I1182" s="113"/>
      <c r="J1182" s="121">
        <v>55</v>
      </c>
      <c r="O1182" s="120"/>
    </row>
    <row r="1183" s="103" customFormat="1" ht="21.95" customHeight="1" spans="1:15">
      <c r="A1183" s="114">
        <v>2200510</v>
      </c>
      <c r="B1183" s="23" t="s">
        <v>1046</v>
      </c>
      <c r="C1183" s="24">
        <v>35</v>
      </c>
      <c r="D1183" s="24"/>
      <c r="E1183" s="24">
        <v>0</v>
      </c>
      <c r="F1183" s="24">
        <f t="shared" si="227"/>
        <v>35</v>
      </c>
      <c r="G1183" s="112" t="str">
        <f t="shared" si="228"/>
        <v>是</v>
      </c>
      <c r="H1183" s="103" t="str">
        <f t="shared" si="229"/>
        <v>项</v>
      </c>
      <c r="I1183" s="106"/>
      <c r="J1183" s="121">
        <v>35</v>
      </c>
      <c r="O1183" s="120"/>
    </row>
    <row r="1184" s="103" customFormat="1" ht="21.95" hidden="1" customHeight="1" spans="1:15">
      <c r="A1184" s="114">
        <v>2200511</v>
      </c>
      <c r="B1184" s="23" t="s">
        <v>1047</v>
      </c>
      <c r="C1184" s="24">
        <v>0</v>
      </c>
      <c r="D1184" s="24"/>
      <c r="E1184" s="24">
        <v>0</v>
      </c>
      <c r="F1184" s="24">
        <f t="shared" si="227"/>
        <v>0</v>
      </c>
      <c r="G1184" s="112" t="str">
        <f t="shared" si="228"/>
        <v>否</v>
      </c>
      <c r="H1184" s="103" t="str">
        <f t="shared" si="229"/>
        <v>项</v>
      </c>
      <c r="I1184" s="106"/>
      <c r="J1184" s="121">
        <v>0</v>
      </c>
      <c r="O1184" s="120"/>
    </row>
    <row r="1185" s="103" customFormat="1" ht="21.95" hidden="1" customHeight="1" spans="1:15">
      <c r="A1185" s="114">
        <v>2200512</v>
      </c>
      <c r="B1185" s="23" t="s">
        <v>1048</v>
      </c>
      <c r="C1185" s="24">
        <v>0</v>
      </c>
      <c r="D1185" s="24"/>
      <c r="E1185" s="24">
        <v>0</v>
      </c>
      <c r="F1185" s="24">
        <f t="shared" si="227"/>
        <v>0</v>
      </c>
      <c r="G1185" s="112" t="str">
        <f t="shared" si="228"/>
        <v>否</v>
      </c>
      <c r="H1185" s="103" t="str">
        <f t="shared" si="229"/>
        <v>项</v>
      </c>
      <c r="I1185" s="106"/>
      <c r="J1185" s="121">
        <v>0</v>
      </c>
      <c r="O1185" s="120"/>
    </row>
    <row r="1186" s="103" customFormat="1" ht="21.95" hidden="1" customHeight="1" spans="1:15">
      <c r="A1186" s="114">
        <v>2200513</v>
      </c>
      <c r="B1186" s="23" t="s">
        <v>1049</v>
      </c>
      <c r="C1186" s="24">
        <v>0</v>
      </c>
      <c r="D1186" s="24"/>
      <c r="E1186" s="24">
        <v>0</v>
      </c>
      <c r="F1186" s="24">
        <f t="shared" si="227"/>
        <v>0</v>
      </c>
      <c r="G1186" s="112" t="str">
        <f t="shared" si="228"/>
        <v>否</v>
      </c>
      <c r="H1186" s="103" t="str">
        <f t="shared" si="229"/>
        <v>项</v>
      </c>
      <c r="I1186" s="106"/>
      <c r="J1186" s="121">
        <v>0</v>
      </c>
      <c r="O1186" s="120"/>
    </row>
    <row r="1187" s="103" customFormat="1" ht="21.95" hidden="1" customHeight="1" spans="1:15">
      <c r="A1187" s="114">
        <v>2200514</v>
      </c>
      <c r="B1187" s="23" t="s">
        <v>1050</v>
      </c>
      <c r="C1187" s="24">
        <v>0</v>
      </c>
      <c r="D1187" s="24"/>
      <c r="E1187" s="24">
        <v>0</v>
      </c>
      <c r="F1187" s="24">
        <f t="shared" si="227"/>
        <v>0</v>
      </c>
      <c r="G1187" s="112" t="str">
        <f t="shared" si="228"/>
        <v>否</v>
      </c>
      <c r="H1187" s="103" t="str">
        <f t="shared" si="229"/>
        <v>项</v>
      </c>
      <c r="I1187" s="106"/>
      <c r="J1187" s="121">
        <v>0</v>
      </c>
      <c r="O1187" s="120"/>
    </row>
    <row r="1188" s="103" customFormat="1" ht="21.95" hidden="1" customHeight="1" spans="1:15">
      <c r="A1188" s="114">
        <v>2200599</v>
      </c>
      <c r="B1188" s="23" t="s">
        <v>1051</v>
      </c>
      <c r="C1188" s="24">
        <v>0</v>
      </c>
      <c r="D1188" s="24"/>
      <c r="E1188" s="24">
        <v>0</v>
      </c>
      <c r="F1188" s="24">
        <f t="shared" si="227"/>
        <v>0</v>
      </c>
      <c r="G1188" s="112" t="str">
        <f t="shared" si="228"/>
        <v>否</v>
      </c>
      <c r="H1188" s="103" t="str">
        <f t="shared" si="229"/>
        <v>项</v>
      </c>
      <c r="I1188" s="106"/>
      <c r="J1188" s="121">
        <v>0</v>
      </c>
      <c r="O1188" s="120"/>
    </row>
    <row r="1189" ht="21.95" hidden="1" customHeight="1" spans="1:15">
      <c r="A1189" s="114">
        <v>22099</v>
      </c>
      <c r="B1189" s="18" t="s">
        <v>1052</v>
      </c>
      <c r="C1189" s="19">
        <f t="shared" ref="C1189:E1189" si="231">SUM(C1190)</f>
        <v>0</v>
      </c>
      <c r="D1189" s="19">
        <f t="shared" si="231"/>
        <v>0</v>
      </c>
      <c r="E1189" s="19">
        <f t="shared" si="231"/>
        <v>0</v>
      </c>
      <c r="F1189" s="19">
        <f t="shared" si="227"/>
        <v>0</v>
      </c>
      <c r="G1189" s="112" t="str">
        <f t="shared" si="228"/>
        <v>否</v>
      </c>
      <c r="H1189" s="106" t="str">
        <f t="shared" si="229"/>
        <v>款</v>
      </c>
      <c r="I1189" s="105">
        <f>SUM(I1190)</f>
        <v>0</v>
      </c>
      <c r="J1189" s="121">
        <v>0</v>
      </c>
      <c r="O1189" s="120"/>
    </row>
    <row r="1190" s="103" customFormat="1" ht="21.95" hidden="1" customHeight="1" spans="1:15">
      <c r="A1190" s="114">
        <v>2209999</v>
      </c>
      <c r="B1190" s="23" t="s">
        <v>1053</v>
      </c>
      <c r="C1190" s="24">
        <v>0</v>
      </c>
      <c r="D1190" s="24"/>
      <c r="E1190" s="24">
        <v>0</v>
      </c>
      <c r="F1190" s="24">
        <f t="shared" si="227"/>
        <v>0</v>
      </c>
      <c r="G1190" s="112" t="str">
        <f t="shared" si="228"/>
        <v>否</v>
      </c>
      <c r="H1190" s="103" t="str">
        <f t="shared" si="229"/>
        <v>项</v>
      </c>
      <c r="I1190" s="106"/>
      <c r="J1190" s="121">
        <v>0</v>
      </c>
      <c r="O1190" s="120"/>
    </row>
    <row r="1191" ht="21.95" customHeight="1" spans="1:15">
      <c r="A1191" s="111">
        <v>221</v>
      </c>
      <c r="B1191" s="18" t="s">
        <v>122</v>
      </c>
      <c r="C1191" s="19">
        <f t="shared" ref="C1191:E1191" si="232">SUM(C1192,C1203,C1207)</f>
        <v>9776</v>
      </c>
      <c r="D1191" s="19">
        <f t="shared" si="232"/>
        <v>0</v>
      </c>
      <c r="E1191" s="19">
        <f t="shared" si="232"/>
        <v>865</v>
      </c>
      <c r="F1191" s="19">
        <f t="shared" si="227"/>
        <v>10641</v>
      </c>
      <c r="G1191" s="112" t="str">
        <f t="shared" si="228"/>
        <v>是</v>
      </c>
      <c r="H1191" s="106" t="str">
        <f t="shared" si="229"/>
        <v>类</v>
      </c>
      <c r="I1191" s="105">
        <f>SUM(I1192,I1203,I1207)</f>
        <v>0</v>
      </c>
      <c r="J1191" s="121">
        <v>8682</v>
      </c>
      <c r="O1191" s="120"/>
    </row>
    <row r="1192" ht="21.95" customHeight="1" spans="1:15">
      <c r="A1192" s="111">
        <v>22101</v>
      </c>
      <c r="B1192" s="18" t="s">
        <v>1054</v>
      </c>
      <c r="C1192" s="19">
        <f t="shared" ref="C1192:E1192" si="233">SUM(C1193:C1202)</f>
        <v>1000</v>
      </c>
      <c r="D1192" s="19">
        <f t="shared" si="233"/>
        <v>0</v>
      </c>
      <c r="E1192" s="19">
        <f t="shared" si="233"/>
        <v>-513</v>
      </c>
      <c r="F1192" s="19">
        <f t="shared" si="227"/>
        <v>487</v>
      </c>
      <c r="G1192" s="112" t="str">
        <f t="shared" si="228"/>
        <v>是</v>
      </c>
      <c r="H1192" s="106" t="str">
        <f t="shared" si="229"/>
        <v>款</v>
      </c>
      <c r="I1192" s="105">
        <f>SUM(I1193:I1202)</f>
        <v>0</v>
      </c>
      <c r="J1192" s="121">
        <v>0</v>
      </c>
      <c r="O1192" s="120"/>
    </row>
    <row r="1193" s="103" customFormat="1" ht="21.95" hidden="1" customHeight="1" spans="1:15">
      <c r="A1193" s="114">
        <v>2210101</v>
      </c>
      <c r="B1193" s="23" t="s">
        <v>1055</v>
      </c>
      <c r="C1193" s="24">
        <v>0</v>
      </c>
      <c r="D1193" s="24"/>
      <c r="E1193" s="24">
        <v>0</v>
      </c>
      <c r="F1193" s="24">
        <f t="shared" si="227"/>
        <v>0</v>
      </c>
      <c r="G1193" s="112" t="str">
        <f t="shared" si="228"/>
        <v>否</v>
      </c>
      <c r="H1193" s="103" t="str">
        <f t="shared" si="229"/>
        <v>项</v>
      </c>
      <c r="I1193" s="113"/>
      <c r="J1193" s="121">
        <v>0</v>
      </c>
      <c r="O1193" s="120"/>
    </row>
    <row r="1194" s="103" customFormat="1" ht="21.95" hidden="1" customHeight="1" spans="1:15">
      <c r="A1194" s="114">
        <v>2210102</v>
      </c>
      <c r="B1194" s="23" t="s">
        <v>1056</v>
      </c>
      <c r="C1194" s="24">
        <v>0</v>
      </c>
      <c r="D1194" s="24"/>
      <c r="E1194" s="24">
        <v>0</v>
      </c>
      <c r="F1194" s="24">
        <f t="shared" si="227"/>
        <v>0</v>
      </c>
      <c r="G1194" s="112" t="str">
        <f t="shared" si="228"/>
        <v>否</v>
      </c>
      <c r="H1194" s="103" t="str">
        <f t="shared" si="229"/>
        <v>项</v>
      </c>
      <c r="I1194" s="106"/>
      <c r="J1194" s="121">
        <v>0</v>
      </c>
      <c r="O1194" s="120"/>
    </row>
    <row r="1195" s="103" customFormat="1" ht="21.95" customHeight="1" spans="1:15">
      <c r="A1195" s="114">
        <v>2210103</v>
      </c>
      <c r="B1195" s="23" t="s">
        <v>1057</v>
      </c>
      <c r="C1195" s="24">
        <v>1000</v>
      </c>
      <c r="D1195" s="24"/>
      <c r="E1195" s="24">
        <v>-1000</v>
      </c>
      <c r="F1195" s="24">
        <f t="shared" si="227"/>
        <v>0</v>
      </c>
      <c r="G1195" s="112" t="str">
        <f t="shared" si="228"/>
        <v>是</v>
      </c>
      <c r="H1195" s="103" t="str">
        <f t="shared" si="229"/>
        <v>项</v>
      </c>
      <c r="I1195" s="106"/>
      <c r="J1195" s="121">
        <v>0</v>
      </c>
      <c r="O1195" s="120"/>
    </row>
    <row r="1196" s="103" customFormat="1" ht="21.95" hidden="1" customHeight="1" spans="1:15">
      <c r="A1196" s="114">
        <v>2210104</v>
      </c>
      <c r="B1196" s="23" t="s">
        <v>1058</v>
      </c>
      <c r="C1196" s="24">
        <v>0</v>
      </c>
      <c r="D1196" s="24"/>
      <c r="E1196" s="24">
        <v>0</v>
      </c>
      <c r="F1196" s="24">
        <f t="shared" si="227"/>
        <v>0</v>
      </c>
      <c r="G1196" s="112" t="str">
        <f t="shared" si="228"/>
        <v>否</v>
      </c>
      <c r="H1196" s="103" t="str">
        <f t="shared" si="229"/>
        <v>项</v>
      </c>
      <c r="I1196" s="106"/>
      <c r="J1196" s="121">
        <v>0</v>
      </c>
      <c r="O1196" s="120"/>
    </row>
    <row r="1197" s="103" customFormat="1" ht="21.95" hidden="1" customHeight="1" spans="1:15">
      <c r="A1197" s="114">
        <v>2210105</v>
      </c>
      <c r="B1197" s="23" t="s">
        <v>1059</v>
      </c>
      <c r="C1197" s="24">
        <v>0</v>
      </c>
      <c r="D1197" s="24"/>
      <c r="E1197" s="24">
        <v>0</v>
      </c>
      <c r="F1197" s="24">
        <f t="shared" si="227"/>
        <v>0</v>
      </c>
      <c r="G1197" s="112" t="str">
        <f t="shared" si="228"/>
        <v>否</v>
      </c>
      <c r="H1197" s="103" t="str">
        <f t="shared" si="229"/>
        <v>项</v>
      </c>
      <c r="I1197" s="113"/>
      <c r="J1197" s="121">
        <v>0</v>
      </c>
      <c r="O1197" s="120"/>
    </row>
    <row r="1198" s="103" customFormat="1" ht="21.95" hidden="1" customHeight="1" spans="1:15">
      <c r="A1198" s="114">
        <v>2210106</v>
      </c>
      <c r="B1198" s="23" t="s">
        <v>1060</v>
      </c>
      <c r="C1198" s="24">
        <v>0</v>
      </c>
      <c r="D1198" s="24"/>
      <c r="E1198" s="24">
        <v>0</v>
      </c>
      <c r="F1198" s="24">
        <f t="shared" si="227"/>
        <v>0</v>
      </c>
      <c r="G1198" s="112" t="str">
        <f t="shared" si="228"/>
        <v>否</v>
      </c>
      <c r="H1198" s="103" t="str">
        <f t="shared" si="229"/>
        <v>项</v>
      </c>
      <c r="I1198" s="106"/>
      <c r="J1198" s="121">
        <v>0</v>
      </c>
      <c r="O1198" s="120"/>
    </row>
    <row r="1199" s="103" customFormat="1" ht="21.95" hidden="1" customHeight="1" spans="1:15">
      <c r="A1199" s="114">
        <v>2210107</v>
      </c>
      <c r="B1199" s="23" t="s">
        <v>1061</v>
      </c>
      <c r="C1199" s="24">
        <v>0</v>
      </c>
      <c r="D1199" s="24"/>
      <c r="E1199" s="24">
        <v>0</v>
      </c>
      <c r="F1199" s="24">
        <f t="shared" si="227"/>
        <v>0</v>
      </c>
      <c r="G1199" s="112" t="str">
        <f t="shared" si="228"/>
        <v>否</v>
      </c>
      <c r="H1199" s="103" t="str">
        <f t="shared" si="229"/>
        <v>项</v>
      </c>
      <c r="I1199" s="106"/>
      <c r="J1199" s="121">
        <v>0</v>
      </c>
      <c r="O1199" s="120"/>
    </row>
    <row r="1200" s="103" customFormat="1" ht="21.95" hidden="1" customHeight="1" spans="1:15">
      <c r="A1200" s="114">
        <v>2210108</v>
      </c>
      <c r="B1200" s="23" t="s">
        <v>1062</v>
      </c>
      <c r="C1200" s="24">
        <v>0</v>
      </c>
      <c r="D1200" s="24"/>
      <c r="E1200" s="24">
        <v>0</v>
      </c>
      <c r="F1200" s="24">
        <f t="shared" si="227"/>
        <v>0</v>
      </c>
      <c r="G1200" s="112" t="str">
        <f t="shared" si="228"/>
        <v>否</v>
      </c>
      <c r="H1200" s="103" t="str">
        <f t="shared" si="229"/>
        <v>项</v>
      </c>
      <c r="I1200" s="106"/>
      <c r="J1200" s="121">
        <v>0</v>
      </c>
      <c r="O1200" s="120"/>
    </row>
    <row r="1201" s="103" customFormat="1" ht="21.95" hidden="1" customHeight="1" spans="1:15">
      <c r="A1201" s="114">
        <v>2210109</v>
      </c>
      <c r="B1201" s="23" t="s">
        <v>1063</v>
      </c>
      <c r="C1201" s="24">
        <v>0</v>
      </c>
      <c r="D1201" s="24"/>
      <c r="E1201" s="24">
        <v>0</v>
      </c>
      <c r="F1201" s="24">
        <f t="shared" si="227"/>
        <v>0</v>
      </c>
      <c r="G1201" s="112" t="str">
        <f t="shared" si="228"/>
        <v>否</v>
      </c>
      <c r="H1201" s="103" t="str">
        <f t="shared" si="229"/>
        <v>项</v>
      </c>
      <c r="I1201" s="126"/>
      <c r="J1201" s="121">
        <v>0</v>
      </c>
      <c r="O1201" s="120"/>
    </row>
    <row r="1202" s="103" customFormat="1" ht="21.95" hidden="1" customHeight="1" spans="1:15">
      <c r="A1202" s="114">
        <v>2210199</v>
      </c>
      <c r="B1202" s="23" t="s">
        <v>1064</v>
      </c>
      <c r="C1202" s="24">
        <v>0</v>
      </c>
      <c r="D1202" s="24"/>
      <c r="E1202" s="24">
        <v>487</v>
      </c>
      <c r="F1202" s="24">
        <f t="shared" si="227"/>
        <v>487</v>
      </c>
      <c r="G1202" s="112" t="str">
        <f t="shared" si="228"/>
        <v>否</v>
      </c>
      <c r="H1202" s="103" t="str">
        <f t="shared" si="229"/>
        <v>项</v>
      </c>
      <c r="I1202" s="113"/>
      <c r="J1202" s="121">
        <v>0</v>
      </c>
      <c r="O1202" s="120"/>
    </row>
    <row r="1203" ht="21.95" customHeight="1" spans="1:15">
      <c r="A1203" s="111">
        <v>22102</v>
      </c>
      <c r="B1203" s="18" t="s">
        <v>1065</v>
      </c>
      <c r="C1203" s="19">
        <f t="shared" ref="C1203:E1203" si="234">SUM(C1204:C1206)</f>
        <v>7975</v>
      </c>
      <c r="D1203" s="19">
        <f t="shared" si="234"/>
        <v>0</v>
      </c>
      <c r="E1203" s="19">
        <f t="shared" si="234"/>
        <v>1334</v>
      </c>
      <c r="F1203" s="19">
        <f t="shared" si="227"/>
        <v>9309</v>
      </c>
      <c r="G1203" s="112" t="str">
        <f t="shared" si="228"/>
        <v>是</v>
      </c>
      <c r="H1203" s="106" t="str">
        <f t="shared" si="229"/>
        <v>款</v>
      </c>
      <c r="I1203" s="105">
        <f>SUM(I1204:I1206)</f>
        <v>0</v>
      </c>
      <c r="J1203" s="121">
        <v>7881</v>
      </c>
      <c r="O1203" s="120"/>
    </row>
    <row r="1204" s="103" customFormat="1" ht="21.95" customHeight="1" spans="1:15">
      <c r="A1204" s="114">
        <v>2210201</v>
      </c>
      <c r="B1204" s="23" t="s">
        <v>1066</v>
      </c>
      <c r="C1204" s="24">
        <v>7973</v>
      </c>
      <c r="D1204" s="24"/>
      <c r="E1204" s="24">
        <v>1334</v>
      </c>
      <c r="F1204" s="24">
        <f t="shared" si="227"/>
        <v>9307</v>
      </c>
      <c r="G1204" s="112" t="str">
        <f t="shared" si="228"/>
        <v>是</v>
      </c>
      <c r="H1204" s="103" t="str">
        <f t="shared" si="229"/>
        <v>项</v>
      </c>
      <c r="I1204" s="106"/>
      <c r="J1204" s="121">
        <v>7881</v>
      </c>
      <c r="O1204" s="120"/>
    </row>
    <row r="1205" s="103" customFormat="1" ht="21.95" hidden="1" customHeight="1" spans="1:15">
      <c r="A1205" s="114">
        <v>2210202</v>
      </c>
      <c r="B1205" s="23" t="s">
        <v>1067</v>
      </c>
      <c r="C1205" s="24">
        <v>0</v>
      </c>
      <c r="D1205" s="24"/>
      <c r="E1205" s="24">
        <v>0</v>
      </c>
      <c r="F1205" s="24">
        <f t="shared" si="227"/>
        <v>0</v>
      </c>
      <c r="G1205" s="112" t="str">
        <f t="shared" si="228"/>
        <v>否</v>
      </c>
      <c r="H1205" s="103" t="str">
        <f t="shared" si="229"/>
        <v>项</v>
      </c>
      <c r="I1205" s="106"/>
      <c r="J1205" s="121">
        <v>0</v>
      </c>
      <c r="O1205" s="120"/>
    </row>
    <row r="1206" s="103" customFormat="1" ht="21.95" customHeight="1" spans="1:15">
      <c r="A1206" s="114">
        <v>2210203</v>
      </c>
      <c r="B1206" s="23" t="s">
        <v>1068</v>
      </c>
      <c r="C1206" s="24">
        <v>2</v>
      </c>
      <c r="D1206" s="24"/>
      <c r="E1206" s="24">
        <v>0</v>
      </c>
      <c r="F1206" s="24">
        <f t="shared" si="227"/>
        <v>2</v>
      </c>
      <c r="G1206" s="112" t="str">
        <f t="shared" si="228"/>
        <v>是</v>
      </c>
      <c r="H1206" s="103" t="str">
        <f t="shared" si="229"/>
        <v>项</v>
      </c>
      <c r="I1206" s="106"/>
      <c r="J1206" s="121">
        <v>0</v>
      </c>
      <c r="O1206" s="120"/>
    </row>
    <row r="1207" ht="21.95" customHeight="1" spans="1:15">
      <c r="A1207" s="111">
        <v>22103</v>
      </c>
      <c r="B1207" s="18" t="s">
        <v>1069</v>
      </c>
      <c r="C1207" s="19">
        <f t="shared" ref="C1207:E1207" si="235">SUM(C1208:C1210)</f>
        <v>801</v>
      </c>
      <c r="D1207" s="19">
        <f t="shared" si="235"/>
        <v>0</v>
      </c>
      <c r="E1207" s="19">
        <f t="shared" si="235"/>
        <v>44</v>
      </c>
      <c r="F1207" s="19">
        <f t="shared" si="227"/>
        <v>845</v>
      </c>
      <c r="G1207" s="112" t="str">
        <f t="shared" si="228"/>
        <v>是</v>
      </c>
      <c r="H1207" s="106" t="str">
        <f t="shared" si="229"/>
        <v>款</v>
      </c>
      <c r="I1207" s="105">
        <f>SUM(I1208:I1210)</f>
        <v>0</v>
      </c>
      <c r="J1207" s="121">
        <v>801</v>
      </c>
      <c r="O1207" s="120"/>
    </row>
    <row r="1208" s="103" customFormat="1" ht="21.95" hidden="1" customHeight="1" spans="1:15">
      <c r="A1208" s="114">
        <v>2210301</v>
      </c>
      <c r="B1208" s="23" t="s">
        <v>1070</v>
      </c>
      <c r="C1208" s="24">
        <v>0</v>
      </c>
      <c r="D1208" s="24"/>
      <c r="E1208" s="24">
        <v>0</v>
      </c>
      <c r="F1208" s="24">
        <f t="shared" si="227"/>
        <v>0</v>
      </c>
      <c r="G1208" s="112" t="str">
        <f t="shared" si="228"/>
        <v>否</v>
      </c>
      <c r="H1208" s="103" t="str">
        <f t="shared" si="229"/>
        <v>项</v>
      </c>
      <c r="I1208" s="106"/>
      <c r="J1208" s="121">
        <v>0</v>
      </c>
      <c r="O1208" s="120"/>
    </row>
    <row r="1209" s="103" customFormat="1" ht="21.95" customHeight="1" spans="1:15">
      <c r="A1209" s="114">
        <v>2210302</v>
      </c>
      <c r="B1209" s="23" t="s">
        <v>1071</v>
      </c>
      <c r="C1209" s="24">
        <v>801</v>
      </c>
      <c r="D1209" s="24"/>
      <c r="E1209" s="24">
        <v>44</v>
      </c>
      <c r="F1209" s="24">
        <f t="shared" si="227"/>
        <v>845</v>
      </c>
      <c r="G1209" s="112" t="str">
        <f t="shared" si="228"/>
        <v>是</v>
      </c>
      <c r="H1209" s="103" t="str">
        <f t="shared" si="229"/>
        <v>项</v>
      </c>
      <c r="I1209" s="106"/>
      <c r="J1209" s="121">
        <v>801</v>
      </c>
      <c r="O1209" s="120"/>
    </row>
    <row r="1210" s="103" customFormat="1" ht="21.95" hidden="1" customHeight="1" spans="1:15">
      <c r="A1210" s="114">
        <v>2210399</v>
      </c>
      <c r="B1210" s="23" t="s">
        <v>1072</v>
      </c>
      <c r="C1210" s="24">
        <v>0</v>
      </c>
      <c r="D1210" s="24"/>
      <c r="E1210" s="24">
        <v>0</v>
      </c>
      <c r="F1210" s="24">
        <f t="shared" si="227"/>
        <v>0</v>
      </c>
      <c r="G1210" s="112" t="str">
        <f t="shared" si="228"/>
        <v>否</v>
      </c>
      <c r="H1210" s="103" t="str">
        <f t="shared" si="229"/>
        <v>项</v>
      </c>
      <c r="I1210" s="106"/>
      <c r="J1210" s="121">
        <v>0</v>
      </c>
      <c r="O1210" s="120"/>
    </row>
    <row r="1211" ht="21.95" customHeight="1" spans="1:15">
      <c r="A1211" s="111">
        <v>222</v>
      </c>
      <c r="B1211" s="18" t="s">
        <v>124</v>
      </c>
      <c r="C1211" s="19">
        <f t="shared" ref="C1211:E1211" si="236">SUM(C1212,C1230,C1244,C1250,C1256,)</f>
        <v>2036</v>
      </c>
      <c r="D1211" s="19">
        <f t="shared" si="236"/>
        <v>0</v>
      </c>
      <c r="E1211" s="19">
        <f t="shared" si="236"/>
        <v>-535</v>
      </c>
      <c r="F1211" s="19">
        <f t="shared" si="227"/>
        <v>1501</v>
      </c>
      <c r="G1211" s="112" t="str">
        <f t="shared" si="228"/>
        <v>是</v>
      </c>
      <c r="H1211" s="106" t="str">
        <f t="shared" si="229"/>
        <v>类</v>
      </c>
      <c r="I1211" s="105">
        <f>SUM(I1212,I1230,I1244,I1250,I1256,)</f>
        <v>0</v>
      </c>
      <c r="J1211" s="121">
        <v>2036</v>
      </c>
      <c r="O1211" s="120"/>
    </row>
    <row r="1212" ht="21.95" customHeight="1" spans="1:15">
      <c r="A1212" s="111">
        <v>22201</v>
      </c>
      <c r="B1212" s="18" t="s">
        <v>1073</v>
      </c>
      <c r="C1212" s="19">
        <f t="shared" ref="C1212:E1212" si="237">SUM(C1213:C1229)</f>
        <v>1836</v>
      </c>
      <c r="D1212" s="19">
        <f t="shared" si="237"/>
        <v>0</v>
      </c>
      <c r="E1212" s="19">
        <f t="shared" si="237"/>
        <v>-900</v>
      </c>
      <c r="F1212" s="19">
        <f t="shared" si="227"/>
        <v>936</v>
      </c>
      <c r="G1212" s="112" t="str">
        <f t="shared" si="228"/>
        <v>是</v>
      </c>
      <c r="H1212" s="106" t="str">
        <f t="shared" si="229"/>
        <v>款</v>
      </c>
      <c r="I1212" s="105">
        <f>SUM(I1213:I1229)</f>
        <v>0</v>
      </c>
      <c r="J1212" s="121">
        <v>1836</v>
      </c>
      <c r="O1212" s="120"/>
    </row>
    <row r="1213" s="103" customFormat="1" ht="21.95" hidden="1" customHeight="1" spans="1:15">
      <c r="A1213" s="114">
        <v>2220101</v>
      </c>
      <c r="B1213" s="23" t="s">
        <v>163</v>
      </c>
      <c r="C1213" s="24">
        <v>0</v>
      </c>
      <c r="D1213" s="24"/>
      <c r="E1213" s="24">
        <v>0</v>
      </c>
      <c r="F1213" s="24">
        <f t="shared" si="227"/>
        <v>0</v>
      </c>
      <c r="G1213" s="112" t="str">
        <f t="shared" si="228"/>
        <v>否</v>
      </c>
      <c r="H1213" s="103" t="str">
        <f t="shared" si="229"/>
        <v>项</v>
      </c>
      <c r="I1213" s="106"/>
      <c r="J1213" s="121">
        <v>0</v>
      </c>
      <c r="O1213" s="120"/>
    </row>
    <row r="1214" s="103" customFormat="1" ht="21.95" hidden="1" customHeight="1" spans="1:15">
      <c r="A1214" s="114">
        <v>2220102</v>
      </c>
      <c r="B1214" s="23" t="s">
        <v>164</v>
      </c>
      <c r="C1214" s="24">
        <v>0</v>
      </c>
      <c r="D1214" s="24"/>
      <c r="E1214" s="24">
        <v>0</v>
      </c>
      <c r="F1214" s="24">
        <f t="shared" si="227"/>
        <v>0</v>
      </c>
      <c r="G1214" s="112" t="str">
        <f t="shared" si="228"/>
        <v>否</v>
      </c>
      <c r="H1214" s="103" t="str">
        <f t="shared" si="229"/>
        <v>项</v>
      </c>
      <c r="I1214" s="106"/>
      <c r="J1214" s="121">
        <v>0</v>
      </c>
      <c r="O1214" s="120"/>
    </row>
    <row r="1215" s="103" customFormat="1" ht="21.95" hidden="1" customHeight="1" spans="1:15">
      <c r="A1215" s="114">
        <v>2220103</v>
      </c>
      <c r="B1215" s="23" t="s">
        <v>165</v>
      </c>
      <c r="C1215" s="24">
        <v>0</v>
      </c>
      <c r="D1215" s="24"/>
      <c r="E1215" s="24">
        <v>0</v>
      </c>
      <c r="F1215" s="24">
        <f t="shared" si="227"/>
        <v>0</v>
      </c>
      <c r="G1215" s="112" t="str">
        <f t="shared" si="228"/>
        <v>否</v>
      </c>
      <c r="H1215" s="103" t="str">
        <f t="shared" si="229"/>
        <v>项</v>
      </c>
      <c r="I1215" s="106"/>
      <c r="J1215" s="121">
        <v>0</v>
      </c>
      <c r="O1215" s="120"/>
    </row>
    <row r="1216" s="103" customFormat="1" ht="21.95" hidden="1" customHeight="1" spans="1:15">
      <c r="A1216" s="114">
        <v>2220104</v>
      </c>
      <c r="B1216" s="23" t="s">
        <v>1074</v>
      </c>
      <c r="C1216" s="24">
        <v>0</v>
      </c>
      <c r="D1216" s="24"/>
      <c r="E1216" s="24">
        <v>0</v>
      </c>
      <c r="F1216" s="24">
        <f t="shared" si="227"/>
        <v>0</v>
      </c>
      <c r="G1216" s="112" t="str">
        <f t="shared" si="228"/>
        <v>否</v>
      </c>
      <c r="H1216" s="103" t="str">
        <f t="shared" si="229"/>
        <v>项</v>
      </c>
      <c r="I1216" s="106"/>
      <c r="J1216" s="121">
        <v>0</v>
      </c>
      <c r="O1216" s="120"/>
    </row>
    <row r="1217" s="103" customFormat="1" ht="21.95" hidden="1" customHeight="1" spans="1:15">
      <c r="A1217" s="114">
        <v>2220105</v>
      </c>
      <c r="B1217" s="23" t="s">
        <v>1075</v>
      </c>
      <c r="C1217" s="24">
        <v>0</v>
      </c>
      <c r="D1217" s="24"/>
      <c r="E1217" s="24">
        <v>0</v>
      </c>
      <c r="F1217" s="24">
        <f t="shared" si="227"/>
        <v>0</v>
      </c>
      <c r="G1217" s="112" t="str">
        <f t="shared" si="228"/>
        <v>否</v>
      </c>
      <c r="H1217" s="103" t="str">
        <f t="shared" si="229"/>
        <v>项</v>
      </c>
      <c r="I1217" s="106"/>
      <c r="J1217" s="121">
        <v>0</v>
      </c>
      <c r="O1217" s="120"/>
    </row>
    <row r="1218" s="103" customFormat="1" ht="21.95" hidden="1" customHeight="1" spans="1:15">
      <c r="A1218" s="114">
        <v>2220106</v>
      </c>
      <c r="B1218" s="23" t="s">
        <v>1076</v>
      </c>
      <c r="C1218" s="24">
        <v>0</v>
      </c>
      <c r="D1218" s="24"/>
      <c r="E1218" s="24">
        <v>0</v>
      </c>
      <c r="F1218" s="24">
        <f t="shared" si="227"/>
        <v>0</v>
      </c>
      <c r="G1218" s="112" t="str">
        <f t="shared" si="228"/>
        <v>否</v>
      </c>
      <c r="H1218" s="103" t="str">
        <f t="shared" si="229"/>
        <v>项</v>
      </c>
      <c r="I1218" s="106"/>
      <c r="J1218" s="121">
        <v>0</v>
      </c>
      <c r="O1218" s="120"/>
    </row>
    <row r="1219" s="103" customFormat="1" ht="21.95" hidden="1" customHeight="1" spans="1:15">
      <c r="A1219" s="114">
        <v>2220107</v>
      </c>
      <c r="B1219" s="23" t="s">
        <v>1077</v>
      </c>
      <c r="C1219" s="24">
        <v>0</v>
      </c>
      <c r="D1219" s="24"/>
      <c r="E1219" s="24">
        <v>0</v>
      </c>
      <c r="F1219" s="24">
        <f t="shared" si="227"/>
        <v>0</v>
      </c>
      <c r="G1219" s="112" t="str">
        <f t="shared" si="228"/>
        <v>否</v>
      </c>
      <c r="H1219" s="103" t="str">
        <f t="shared" si="229"/>
        <v>项</v>
      </c>
      <c r="I1219" s="106"/>
      <c r="J1219" s="121">
        <v>0</v>
      </c>
      <c r="O1219" s="120"/>
    </row>
    <row r="1220" s="103" customFormat="1" ht="21.95" hidden="1" customHeight="1" spans="1:15">
      <c r="A1220" s="114">
        <v>2220112</v>
      </c>
      <c r="B1220" s="23" t="s">
        <v>1078</v>
      </c>
      <c r="C1220" s="24">
        <v>0</v>
      </c>
      <c r="D1220" s="24"/>
      <c r="E1220" s="24">
        <v>0</v>
      </c>
      <c r="F1220" s="24">
        <f t="shared" ref="F1220:F1283" si="238">C1220+D1220+E1220</f>
        <v>0</v>
      </c>
      <c r="G1220" s="112" t="str">
        <f t="shared" ref="G1220:G1283" si="239">IF(LEN(A1220)=3,"是",IF(B1220&lt;&gt;"",IF(SUM(C1220:C1220)&lt;&gt;0,"是","否"),"是"))</f>
        <v>否</v>
      </c>
      <c r="H1220" s="103" t="str">
        <f t="shared" si="229"/>
        <v>项</v>
      </c>
      <c r="I1220" s="113"/>
      <c r="J1220" s="121">
        <v>0</v>
      </c>
      <c r="O1220" s="120"/>
    </row>
    <row r="1221" s="103" customFormat="1" ht="21.95" hidden="1" customHeight="1" spans="1:15">
      <c r="A1221" s="114">
        <v>2220113</v>
      </c>
      <c r="B1221" s="23" t="s">
        <v>1079</v>
      </c>
      <c r="C1221" s="24">
        <v>0</v>
      </c>
      <c r="D1221" s="24"/>
      <c r="E1221" s="24">
        <v>0</v>
      </c>
      <c r="F1221" s="24">
        <f t="shared" si="238"/>
        <v>0</v>
      </c>
      <c r="G1221" s="112" t="str">
        <f t="shared" si="239"/>
        <v>否</v>
      </c>
      <c r="H1221" s="103" t="str">
        <f t="shared" ref="H1221:H1284" si="240">IF(LEN(A1221)=3,"类",IF(LEN(A1221)=5,"款","项"))</f>
        <v>项</v>
      </c>
      <c r="I1221" s="106"/>
      <c r="J1221" s="121">
        <v>0</v>
      </c>
      <c r="O1221" s="120"/>
    </row>
    <row r="1222" s="103" customFormat="1" ht="21.95" hidden="1" customHeight="1" spans="1:15">
      <c r="A1222" s="114">
        <v>2220114</v>
      </c>
      <c r="B1222" s="23" t="s">
        <v>1080</v>
      </c>
      <c r="C1222" s="24">
        <v>0</v>
      </c>
      <c r="D1222" s="24"/>
      <c r="E1222" s="24">
        <v>0</v>
      </c>
      <c r="F1222" s="24">
        <f t="shared" si="238"/>
        <v>0</v>
      </c>
      <c r="G1222" s="112" t="str">
        <f t="shared" si="239"/>
        <v>否</v>
      </c>
      <c r="H1222" s="103" t="str">
        <f t="shared" si="240"/>
        <v>项</v>
      </c>
      <c r="I1222" s="106"/>
      <c r="J1222" s="121">
        <v>0</v>
      </c>
      <c r="O1222" s="120"/>
    </row>
    <row r="1223" s="103" customFormat="1" ht="21.95" customHeight="1" spans="1:15">
      <c r="A1223" s="114">
        <v>2220115</v>
      </c>
      <c r="B1223" s="23" t="s">
        <v>1081</v>
      </c>
      <c r="C1223" s="24">
        <v>1782</v>
      </c>
      <c r="D1223" s="24"/>
      <c r="E1223" s="24">
        <v>-900</v>
      </c>
      <c r="F1223" s="24">
        <f t="shared" si="238"/>
        <v>882</v>
      </c>
      <c r="G1223" s="112" t="str">
        <f t="shared" si="239"/>
        <v>是</v>
      </c>
      <c r="H1223" s="103" t="str">
        <f t="shared" si="240"/>
        <v>项</v>
      </c>
      <c r="I1223" s="106"/>
      <c r="J1223" s="121">
        <v>1782</v>
      </c>
      <c r="O1223" s="120"/>
    </row>
    <row r="1224" s="103" customFormat="1" ht="21.95" hidden="1" customHeight="1" spans="1:15">
      <c r="A1224" s="114">
        <v>2220118</v>
      </c>
      <c r="B1224" s="23" t="s">
        <v>1082</v>
      </c>
      <c r="C1224" s="24">
        <v>0</v>
      </c>
      <c r="D1224" s="24"/>
      <c r="E1224" s="24">
        <v>0</v>
      </c>
      <c r="F1224" s="24">
        <f t="shared" si="238"/>
        <v>0</v>
      </c>
      <c r="G1224" s="112" t="str">
        <f t="shared" si="239"/>
        <v>否</v>
      </c>
      <c r="H1224" s="103" t="str">
        <f t="shared" si="240"/>
        <v>项</v>
      </c>
      <c r="I1224" s="106"/>
      <c r="J1224" s="121">
        <v>0</v>
      </c>
      <c r="O1224" s="120"/>
    </row>
    <row r="1225" s="103" customFormat="1" ht="21.95" hidden="1" customHeight="1" spans="1:15">
      <c r="A1225" s="114">
        <v>2220119</v>
      </c>
      <c r="B1225" s="23" t="s">
        <v>1083</v>
      </c>
      <c r="C1225" s="24">
        <v>0</v>
      </c>
      <c r="D1225" s="24"/>
      <c r="E1225" s="24">
        <v>0</v>
      </c>
      <c r="F1225" s="24">
        <f t="shared" si="238"/>
        <v>0</v>
      </c>
      <c r="G1225" s="112" t="str">
        <f t="shared" si="239"/>
        <v>否</v>
      </c>
      <c r="H1225" s="103" t="str">
        <f t="shared" si="240"/>
        <v>项</v>
      </c>
      <c r="I1225" s="106"/>
      <c r="J1225" s="121">
        <v>0</v>
      </c>
      <c r="O1225" s="120"/>
    </row>
    <row r="1226" s="103" customFormat="1" ht="21.95" hidden="1" customHeight="1" spans="1:15">
      <c r="A1226" s="114">
        <v>2220120</v>
      </c>
      <c r="B1226" s="23" t="s">
        <v>1084</v>
      </c>
      <c r="C1226" s="24">
        <v>0</v>
      </c>
      <c r="D1226" s="24"/>
      <c r="E1226" s="24">
        <v>0</v>
      </c>
      <c r="F1226" s="24">
        <f t="shared" si="238"/>
        <v>0</v>
      </c>
      <c r="G1226" s="112" t="str">
        <f t="shared" si="239"/>
        <v>否</v>
      </c>
      <c r="H1226" s="103" t="str">
        <f t="shared" si="240"/>
        <v>项</v>
      </c>
      <c r="I1226" s="106"/>
      <c r="J1226" s="121">
        <v>0</v>
      </c>
      <c r="O1226" s="120"/>
    </row>
    <row r="1227" s="103" customFormat="1" ht="21.95" hidden="1" customHeight="1" spans="1:15">
      <c r="A1227" s="114">
        <v>2220121</v>
      </c>
      <c r="B1227" s="23" t="s">
        <v>1085</v>
      </c>
      <c r="C1227" s="24">
        <v>0</v>
      </c>
      <c r="D1227" s="24"/>
      <c r="E1227" s="24">
        <v>0</v>
      </c>
      <c r="F1227" s="24">
        <f t="shared" si="238"/>
        <v>0</v>
      </c>
      <c r="G1227" s="112" t="str">
        <f t="shared" si="239"/>
        <v>否</v>
      </c>
      <c r="H1227" s="103" t="str">
        <f t="shared" si="240"/>
        <v>项</v>
      </c>
      <c r="I1227" s="106"/>
      <c r="J1227" s="121">
        <v>0</v>
      </c>
      <c r="O1227" s="120"/>
    </row>
    <row r="1228" s="103" customFormat="1" ht="21.95" hidden="1" customHeight="1" spans="1:15">
      <c r="A1228" s="114">
        <v>2220150</v>
      </c>
      <c r="B1228" s="23" t="s">
        <v>172</v>
      </c>
      <c r="C1228" s="24">
        <v>0</v>
      </c>
      <c r="D1228" s="24"/>
      <c r="E1228" s="24">
        <v>0</v>
      </c>
      <c r="F1228" s="24">
        <f t="shared" si="238"/>
        <v>0</v>
      </c>
      <c r="G1228" s="112" t="str">
        <f t="shared" si="239"/>
        <v>否</v>
      </c>
      <c r="H1228" s="103" t="str">
        <f t="shared" si="240"/>
        <v>项</v>
      </c>
      <c r="I1228" s="106"/>
      <c r="J1228" s="121">
        <v>0</v>
      </c>
      <c r="O1228" s="120"/>
    </row>
    <row r="1229" s="103" customFormat="1" ht="21.95" customHeight="1" spans="1:15">
      <c r="A1229" s="114">
        <v>2220199</v>
      </c>
      <c r="B1229" s="23" t="s">
        <v>1086</v>
      </c>
      <c r="C1229" s="24">
        <v>54</v>
      </c>
      <c r="D1229" s="24"/>
      <c r="E1229" s="24">
        <v>0</v>
      </c>
      <c r="F1229" s="24">
        <f t="shared" si="238"/>
        <v>54</v>
      </c>
      <c r="G1229" s="112" t="str">
        <f t="shared" si="239"/>
        <v>是</v>
      </c>
      <c r="H1229" s="103" t="str">
        <f t="shared" si="240"/>
        <v>项</v>
      </c>
      <c r="I1229" s="106"/>
      <c r="J1229" s="121">
        <v>54</v>
      </c>
      <c r="O1229" s="120"/>
    </row>
    <row r="1230" ht="21.95" hidden="1" customHeight="1" spans="1:15">
      <c r="A1230" s="111">
        <v>22202</v>
      </c>
      <c r="B1230" s="18" t="s">
        <v>1087</v>
      </c>
      <c r="C1230" s="19">
        <f t="shared" ref="C1230:E1230" si="241">SUM(C1231:C1243)</f>
        <v>0</v>
      </c>
      <c r="D1230" s="19">
        <f t="shared" si="241"/>
        <v>0</v>
      </c>
      <c r="E1230" s="19">
        <f t="shared" si="241"/>
        <v>0</v>
      </c>
      <c r="F1230" s="19">
        <f t="shared" si="238"/>
        <v>0</v>
      </c>
      <c r="G1230" s="112" t="str">
        <f t="shared" si="239"/>
        <v>否</v>
      </c>
      <c r="H1230" s="106" t="str">
        <f t="shared" si="240"/>
        <v>款</v>
      </c>
      <c r="I1230" s="105">
        <f>SUM(I1231:I1243)</f>
        <v>0</v>
      </c>
      <c r="J1230" s="121">
        <v>0</v>
      </c>
      <c r="O1230" s="120"/>
    </row>
    <row r="1231" s="103" customFormat="1" ht="21.95" hidden="1" customHeight="1" spans="1:15">
      <c r="A1231" s="114">
        <v>2220201</v>
      </c>
      <c r="B1231" s="23" t="s">
        <v>163</v>
      </c>
      <c r="C1231" s="24">
        <v>0</v>
      </c>
      <c r="D1231" s="24"/>
      <c r="E1231" s="24">
        <v>0</v>
      </c>
      <c r="F1231" s="24">
        <f t="shared" si="238"/>
        <v>0</v>
      </c>
      <c r="G1231" s="112" t="str">
        <f t="shared" si="239"/>
        <v>否</v>
      </c>
      <c r="H1231" s="103" t="str">
        <f t="shared" si="240"/>
        <v>项</v>
      </c>
      <c r="I1231" s="106"/>
      <c r="J1231" s="121">
        <v>0</v>
      </c>
      <c r="O1231" s="120"/>
    </row>
    <row r="1232" s="103" customFormat="1" ht="21.95" hidden="1" customHeight="1" spans="1:15">
      <c r="A1232" s="114">
        <v>2220202</v>
      </c>
      <c r="B1232" s="23" t="s">
        <v>164</v>
      </c>
      <c r="C1232" s="24">
        <v>0</v>
      </c>
      <c r="D1232" s="24"/>
      <c r="E1232" s="24">
        <v>0</v>
      </c>
      <c r="F1232" s="24">
        <f t="shared" si="238"/>
        <v>0</v>
      </c>
      <c r="G1232" s="112" t="str">
        <f t="shared" si="239"/>
        <v>否</v>
      </c>
      <c r="H1232" s="103" t="str">
        <f t="shared" si="240"/>
        <v>项</v>
      </c>
      <c r="I1232" s="106"/>
      <c r="J1232" s="121">
        <v>0</v>
      </c>
      <c r="O1232" s="120"/>
    </row>
    <row r="1233" s="103" customFormat="1" ht="21.95" hidden="1" customHeight="1" spans="1:15">
      <c r="A1233" s="114">
        <v>2220203</v>
      </c>
      <c r="B1233" s="23" t="s">
        <v>165</v>
      </c>
      <c r="C1233" s="24">
        <v>0</v>
      </c>
      <c r="D1233" s="24"/>
      <c r="E1233" s="24">
        <v>0</v>
      </c>
      <c r="F1233" s="24">
        <f t="shared" si="238"/>
        <v>0</v>
      </c>
      <c r="G1233" s="112" t="str">
        <f t="shared" si="239"/>
        <v>否</v>
      </c>
      <c r="H1233" s="103" t="str">
        <f t="shared" si="240"/>
        <v>项</v>
      </c>
      <c r="I1233" s="106"/>
      <c r="J1233" s="121">
        <v>0</v>
      </c>
      <c r="O1233" s="120"/>
    </row>
    <row r="1234" s="103" customFormat="1" ht="21.95" hidden="1" customHeight="1" spans="1:15">
      <c r="A1234" s="114">
        <v>2220204</v>
      </c>
      <c r="B1234" s="23" t="s">
        <v>1088</v>
      </c>
      <c r="C1234" s="24">
        <v>0</v>
      </c>
      <c r="D1234" s="24"/>
      <c r="E1234" s="24">
        <v>0</v>
      </c>
      <c r="F1234" s="24">
        <f t="shared" si="238"/>
        <v>0</v>
      </c>
      <c r="G1234" s="112" t="str">
        <f t="shared" si="239"/>
        <v>否</v>
      </c>
      <c r="H1234" s="103" t="str">
        <f t="shared" si="240"/>
        <v>项</v>
      </c>
      <c r="I1234" s="113"/>
      <c r="J1234" s="121">
        <v>0</v>
      </c>
      <c r="O1234" s="120"/>
    </row>
    <row r="1235" s="103" customFormat="1" ht="21.95" hidden="1" customHeight="1" spans="1:15">
      <c r="A1235" s="114">
        <v>2220205</v>
      </c>
      <c r="B1235" s="23" t="s">
        <v>1089</v>
      </c>
      <c r="C1235" s="24">
        <v>0</v>
      </c>
      <c r="D1235" s="24"/>
      <c r="E1235" s="24">
        <v>0</v>
      </c>
      <c r="F1235" s="24">
        <f t="shared" si="238"/>
        <v>0</v>
      </c>
      <c r="G1235" s="112" t="str">
        <f t="shared" si="239"/>
        <v>否</v>
      </c>
      <c r="H1235" s="103" t="str">
        <f t="shared" si="240"/>
        <v>项</v>
      </c>
      <c r="I1235" s="106"/>
      <c r="J1235" s="121">
        <v>0</v>
      </c>
      <c r="O1235" s="120"/>
    </row>
    <row r="1236" s="103" customFormat="1" ht="21.95" hidden="1" customHeight="1" spans="1:15">
      <c r="A1236" s="114">
        <v>2220206</v>
      </c>
      <c r="B1236" s="23" t="s">
        <v>1090</v>
      </c>
      <c r="C1236" s="24">
        <v>0</v>
      </c>
      <c r="D1236" s="24"/>
      <c r="E1236" s="24">
        <v>0</v>
      </c>
      <c r="F1236" s="24">
        <f t="shared" si="238"/>
        <v>0</v>
      </c>
      <c r="G1236" s="112" t="str">
        <f t="shared" si="239"/>
        <v>否</v>
      </c>
      <c r="H1236" s="103" t="str">
        <f t="shared" si="240"/>
        <v>项</v>
      </c>
      <c r="I1236" s="106"/>
      <c r="J1236" s="121">
        <v>0</v>
      </c>
      <c r="O1236" s="120"/>
    </row>
    <row r="1237" s="103" customFormat="1" ht="21.95" hidden="1" customHeight="1" spans="1:15">
      <c r="A1237" s="114">
        <v>2220207</v>
      </c>
      <c r="B1237" s="23" t="s">
        <v>1091</v>
      </c>
      <c r="C1237" s="24">
        <v>0</v>
      </c>
      <c r="D1237" s="24"/>
      <c r="E1237" s="24">
        <v>0</v>
      </c>
      <c r="F1237" s="24">
        <f t="shared" si="238"/>
        <v>0</v>
      </c>
      <c r="G1237" s="112" t="str">
        <f t="shared" si="239"/>
        <v>否</v>
      </c>
      <c r="H1237" s="103" t="str">
        <f t="shared" si="240"/>
        <v>项</v>
      </c>
      <c r="I1237" s="106"/>
      <c r="J1237" s="121">
        <v>0</v>
      </c>
      <c r="O1237" s="120"/>
    </row>
    <row r="1238" s="103" customFormat="1" ht="21.95" hidden="1" customHeight="1" spans="1:15">
      <c r="A1238" s="114">
        <v>2220209</v>
      </c>
      <c r="B1238" s="23" t="s">
        <v>1092</v>
      </c>
      <c r="C1238" s="24">
        <v>0</v>
      </c>
      <c r="D1238" s="24"/>
      <c r="E1238" s="24">
        <v>0</v>
      </c>
      <c r="F1238" s="24">
        <f t="shared" si="238"/>
        <v>0</v>
      </c>
      <c r="G1238" s="112" t="str">
        <f t="shared" si="239"/>
        <v>否</v>
      </c>
      <c r="H1238" s="103" t="str">
        <f t="shared" si="240"/>
        <v>项</v>
      </c>
      <c r="I1238" s="106"/>
      <c r="J1238" s="121">
        <v>0</v>
      </c>
      <c r="O1238" s="120"/>
    </row>
    <row r="1239" s="103" customFormat="1" ht="21.95" hidden="1" customHeight="1" spans="1:15">
      <c r="A1239" s="114">
        <v>2220210</v>
      </c>
      <c r="B1239" s="23" t="s">
        <v>1093</v>
      </c>
      <c r="C1239" s="24">
        <v>0</v>
      </c>
      <c r="D1239" s="24"/>
      <c r="E1239" s="24">
        <v>0</v>
      </c>
      <c r="F1239" s="24">
        <f t="shared" si="238"/>
        <v>0</v>
      </c>
      <c r="G1239" s="112" t="str">
        <f t="shared" si="239"/>
        <v>否</v>
      </c>
      <c r="H1239" s="103" t="str">
        <f t="shared" si="240"/>
        <v>项</v>
      </c>
      <c r="I1239" s="106"/>
      <c r="J1239" s="121">
        <v>0</v>
      </c>
      <c r="O1239" s="120"/>
    </row>
    <row r="1240" s="103" customFormat="1" ht="21.95" hidden="1" customHeight="1" spans="1:15">
      <c r="A1240" s="114">
        <v>2220211</v>
      </c>
      <c r="B1240" s="23" t="s">
        <v>1094</v>
      </c>
      <c r="C1240" s="24">
        <v>0</v>
      </c>
      <c r="D1240" s="24"/>
      <c r="E1240" s="24">
        <v>0</v>
      </c>
      <c r="F1240" s="24">
        <f t="shared" si="238"/>
        <v>0</v>
      </c>
      <c r="G1240" s="112" t="str">
        <f t="shared" si="239"/>
        <v>否</v>
      </c>
      <c r="H1240" s="103" t="str">
        <f t="shared" si="240"/>
        <v>项</v>
      </c>
      <c r="I1240" s="113"/>
      <c r="J1240" s="121">
        <v>0</v>
      </c>
      <c r="O1240" s="120"/>
    </row>
    <row r="1241" s="103" customFormat="1" ht="21.95" hidden="1" customHeight="1" spans="1:15">
      <c r="A1241" s="114">
        <v>2220212</v>
      </c>
      <c r="B1241" s="23" t="s">
        <v>1095</v>
      </c>
      <c r="C1241" s="24">
        <v>0</v>
      </c>
      <c r="D1241" s="24"/>
      <c r="E1241" s="24">
        <v>0</v>
      </c>
      <c r="F1241" s="24">
        <f t="shared" si="238"/>
        <v>0</v>
      </c>
      <c r="G1241" s="112" t="str">
        <f t="shared" si="239"/>
        <v>否</v>
      </c>
      <c r="H1241" s="103" t="str">
        <f t="shared" si="240"/>
        <v>项</v>
      </c>
      <c r="I1241" s="106"/>
      <c r="J1241" s="121">
        <v>0</v>
      </c>
      <c r="O1241" s="120"/>
    </row>
    <row r="1242" s="103" customFormat="1" ht="21.95" hidden="1" customHeight="1" spans="1:15">
      <c r="A1242" s="114">
        <v>2220250</v>
      </c>
      <c r="B1242" s="23" t="s">
        <v>172</v>
      </c>
      <c r="C1242" s="24">
        <v>0</v>
      </c>
      <c r="D1242" s="24"/>
      <c r="E1242" s="24">
        <v>0</v>
      </c>
      <c r="F1242" s="24">
        <f t="shared" si="238"/>
        <v>0</v>
      </c>
      <c r="G1242" s="112" t="str">
        <f t="shared" si="239"/>
        <v>否</v>
      </c>
      <c r="H1242" s="103" t="str">
        <f t="shared" si="240"/>
        <v>项</v>
      </c>
      <c r="I1242" s="106"/>
      <c r="J1242" s="121">
        <v>0</v>
      </c>
      <c r="O1242" s="120"/>
    </row>
    <row r="1243" s="103" customFormat="1" ht="21.95" hidden="1" customHeight="1" spans="1:15">
      <c r="A1243" s="114">
        <v>2220299</v>
      </c>
      <c r="B1243" s="23" t="s">
        <v>1096</v>
      </c>
      <c r="C1243" s="24">
        <v>0</v>
      </c>
      <c r="D1243" s="24"/>
      <c r="E1243" s="24">
        <v>0</v>
      </c>
      <c r="F1243" s="24">
        <f t="shared" si="238"/>
        <v>0</v>
      </c>
      <c r="G1243" s="112" t="str">
        <f t="shared" si="239"/>
        <v>否</v>
      </c>
      <c r="H1243" s="103" t="str">
        <f t="shared" si="240"/>
        <v>项</v>
      </c>
      <c r="I1243" s="106"/>
      <c r="J1243" s="121">
        <v>0</v>
      </c>
      <c r="O1243" s="120"/>
    </row>
    <row r="1244" ht="21.95" hidden="1" customHeight="1" spans="1:15">
      <c r="A1244" s="111">
        <v>22203</v>
      </c>
      <c r="B1244" s="18" t="s">
        <v>1097</v>
      </c>
      <c r="C1244" s="19">
        <f t="shared" ref="C1244:E1244" si="242">SUM(C1245:C1249)</f>
        <v>0</v>
      </c>
      <c r="D1244" s="19">
        <f t="shared" si="242"/>
        <v>0</v>
      </c>
      <c r="E1244" s="19">
        <f t="shared" si="242"/>
        <v>0</v>
      </c>
      <c r="F1244" s="19">
        <f t="shared" si="238"/>
        <v>0</v>
      </c>
      <c r="G1244" s="112" t="str">
        <f t="shared" si="239"/>
        <v>否</v>
      </c>
      <c r="H1244" s="106" t="str">
        <f t="shared" si="240"/>
        <v>款</v>
      </c>
      <c r="I1244" s="105">
        <f>SUM(I1245:I1249)</f>
        <v>0</v>
      </c>
      <c r="J1244" s="121">
        <v>0</v>
      </c>
      <c r="O1244" s="120"/>
    </row>
    <row r="1245" s="103" customFormat="1" ht="21.95" hidden="1" customHeight="1" spans="1:15">
      <c r="A1245" s="114">
        <v>2220301</v>
      </c>
      <c r="B1245" s="23" t="s">
        <v>1098</v>
      </c>
      <c r="C1245" s="24">
        <v>0</v>
      </c>
      <c r="D1245" s="24"/>
      <c r="E1245" s="24">
        <v>0</v>
      </c>
      <c r="F1245" s="24">
        <f t="shared" si="238"/>
        <v>0</v>
      </c>
      <c r="G1245" s="112" t="str">
        <f t="shared" si="239"/>
        <v>否</v>
      </c>
      <c r="H1245" s="103" t="str">
        <f t="shared" si="240"/>
        <v>项</v>
      </c>
      <c r="I1245" s="106"/>
      <c r="J1245" s="121">
        <v>0</v>
      </c>
      <c r="O1245" s="120"/>
    </row>
    <row r="1246" s="103" customFormat="1" ht="21.95" hidden="1" customHeight="1" spans="1:15">
      <c r="A1246" s="114">
        <v>2220303</v>
      </c>
      <c r="B1246" s="23" t="s">
        <v>1099</v>
      </c>
      <c r="C1246" s="24">
        <v>0</v>
      </c>
      <c r="D1246" s="24"/>
      <c r="E1246" s="24">
        <v>0</v>
      </c>
      <c r="F1246" s="24">
        <f t="shared" si="238"/>
        <v>0</v>
      </c>
      <c r="G1246" s="112" t="str">
        <f t="shared" si="239"/>
        <v>否</v>
      </c>
      <c r="H1246" s="103" t="str">
        <f t="shared" si="240"/>
        <v>项</v>
      </c>
      <c r="I1246" s="113"/>
      <c r="J1246" s="121">
        <v>0</v>
      </c>
      <c r="O1246" s="120"/>
    </row>
    <row r="1247" s="103" customFormat="1" ht="21.95" hidden="1" customHeight="1" spans="1:15">
      <c r="A1247" s="114">
        <v>2220304</v>
      </c>
      <c r="B1247" s="23" t="s">
        <v>1100</v>
      </c>
      <c r="C1247" s="24">
        <v>0</v>
      </c>
      <c r="D1247" s="24"/>
      <c r="E1247" s="24">
        <v>0</v>
      </c>
      <c r="F1247" s="24">
        <f t="shared" si="238"/>
        <v>0</v>
      </c>
      <c r="G1247" s="112" t="str">
        <f t="shared" si="239"/>
        <v>否</v>
      </c>
      <c r="H1247" s="103" t="str">
        <f t="shared" si="240"/>
        <v>项</v>
      </c>
      <c r="I1247" s="106"/>
      <c r="J1247" s="121">
        <v>0</v>
      </c>
      <c r="O1247" s="120"/>
    </row>
    <row r="1248" s="103" customFormat="1" ht="21.95" hidden="1" customHeight="1" spans="1:15">
      <c r="A1248" s="114">
        <v>2220305</v>
      </c>
      <c r="B1248" s="23" t="s">
        <v>1101</v>
      </c>
      <c r="C1248" s="24">
        <v>0</v>
      </c>
      <c r="D1248" s="24"/>
      <c r="E1248" s="24">
        <v>0</v>
      </c>
      <c r="F1248" s="24">
        <f t="shared" si="238"/>
        <v>0</v>
      </c>
      <c r="G1248" s="112" t="str">
        <f t="shared" si="239"/>
        <v>否</v>
      </c>
      <c r="H1248" s="103" t="str">
        <f t="shared" si="240"/>
        <v>项</v>
      </c>
      <c r="I1248" s="106"/>
      <c r="J1248" s="121">
        <v>0</v>
      </c>
      <c r="O1248" s="120"/>
    </row>
    <row r="1249" s="103" customFormat="1" ht="21.95" hidden="1" customHeight="1" spans="1:15">
      <c r="A1249" s="114">
        <v>2220399</v>
      </c>
      <c r="B1249" s="23" t="s">
        <v>1102</v>
      </c>
      <c r="C1249" s="24">
        <v>0</v>
      </c>
      <c r="D1249" s="24"/>
      <c r="E1249" s="24">
        <v>0</v>
      </c>
      <c r="F1249" s="24">
        <f t="shared" si="238"/>
        <v>0</v>
      </c>
      <c r="G1249" s="112" t="str">
        <f t="shared" si="239"/>
        <v>否</v>
      </c>
      <c r="H1249" s="103" t="str">
        <f t="shared" si="240"/>
        <v>项</v>
      </c>
      <c r="I1249" s="106"/>
      <c r="J1249" s="121">
        <v>0</v>
      </c>
      <c r="O1249" s="120"/>
    </row>
    <row r="1250" ht="21.95" hidden="1" customHeight="1" spans="1:15">
      <c r="A1250" s="111">
        <v>22204</v>
      </c>
      <c r="B1250" s="18" t="s">
        <v>1103</v>
      </c>
      <c r="C1250" s="19">
        <f t="shared" ref="C1250:E1250" si="243">SUM(C1251:C1255)</f>
        <v>0</v>
      </c>
      <c r="D1250" s="19">
        <f t="shared" si="243"/>
        <v>0</v>
      </c>
      <c r="E1250" s="19">
        <f t="shared" si="243"/>
        <v>0</v>
      </c>
      <c r="F1250" s="19">
        <f t="shared" si="238"/>
        <v>0</v>
      </c>
      <c r="G1250" s="112" t="str">
        <f t="shared" si="239"/>
        <v>否</v>
      </c>
      <c r="H1250" s="106" t="str">
        <f t="shared" si="240"/>
        <v>款</v>
      </c>
      <c r="I1250" s="105">
        <f>SUM(I1251:I1255)</f>
        <v>0</v>
      </c>
      <c r="J1250" s="121">
        <v>0</v>
      </c>
      <c r="O1250" s="120"/>
    </row>
    <row r="1251" s="103" customFormat="1" ht="21.95" hidden="1" customHeight="1" spans="1:15">
      <c r="A1251" s="114">
        <v>2220401</v>
      </c>
      <c r="B1251" s="23" t="s">
        <v>1104</v>
      </c>
      <c r="C1251" s="24">
        <v>0</v>
      </c>
      <c r="D1251" s="24"/>
      <c r="E1251" s="24">
        <v>0</v>
      </c>
      <c r="F1251" s="24">
        <f t="shared" si="238"/>
        <v>0</v>
      </c>
      <c r="G1251" s="112" t="str">
        <f t="shared" si="239"/>
        <v>否</v>
      </c>
      <c r="H1251" s="103" t="str">
        <f t="shared" si="240"/>
        <v>项</v>
      </c>
      <c r="I1251" s="106"/>
      <c r="J1251" s="121">
        <v>0</v>
      </c>
      <c r="O1251" s="120"/>
    </row>
    <row r="1252" s="103" customFormat="1" ht="21.95" hidden="1" customHeight="1" spans="1:15">
      <c r="A1252" s="114">
        <v>2220402</v>
      </c>
      <c r="B1252" s="23" t="s">
        <v>1105</v>
      </c>
      <c r="C1252" s="24">
        <v>0</v>
      </c>
      <c r="D1252" s="24"/>
      <c r="E1252" s="24">
        <v>0</v>
      </c>
      <c r="F1252" s="24">
        <f t="shared" si="238"/>
        <v>0</v>
      </c>
      <c r="G1252" s="112" t="str">
        <f t="shared" si="239"/>
        <v>否</v>
      </c>
      <c r="H1252" s="103" t="str">
        <f t="shared" si="240"/>
        <v>项</v>
      </c>
      <c r="I1252" s="106"/>
      <c r="J1252" s="121">
        <v>0</v>
      </c>
      <c r="O1252" s="120"/>
    </row>
    <row r="1253" s="103" customFormat="1" ht="21.95" hidden="1" customHeight="1" spans="1:15">
      <c r="A1253" s="114">
        <v>2220403</v>
      </c>
      <c r="B1253" s="23" t="s">
        <v>1106</v>
      </c>
      <c r="C1253" s="24">
        <v>0</v>
      </c>
      <c r="D1253" s="24"/>
      <c r="E1253" s="24">
        <v>0</v>
      </c>
      <c r="F1253" s="24">
        <f t="shared" si="238"/>
        <v>0</v>
      </c>
      <c r="G1253" s="112" t="str">
        <f t="shared" si="239"/>
        <v>否</v>
      </c>
      <c r="H1253" s="103" t="str">
        <f t="shared" si="240"/>
        <v>项</v>
      </c>
      <c r="I1253" s="106"/>
      <c r="J1253" s="121">
        <v>0</v>
      </c>
      <c r="O1253" s="120"/>
    </row>
    <row r="1254" s="103" customFormat="1" ht="21.95" hidden="1" customHeight="1" spans="1:15">
      <c r="A1254" s="114">
        <v>2220404</v>
      </c>
      <c r="B1254" s="23" t="s">
        <v>1107</v>
      </c>
      <c r="C1254" s="24">
        <v>0</v>
      </c>
      <c r="D1254" s="24"/>
      <c r="E1254" s="24">
        <v>0</v>
      </c>
      <c r="F1254" s="24">
        <f t="shared" si="238"/>
        <v>0</v>
      </c>
      <c r="G1254" s="112" t="str">
        <f t="shared" si="239"/>
        <v>否</v>
      </c>
      <c r="H1254" s="103" t="str">
        <f t="shared" si="240"/>
        <v>项</v>
      </c>
      <c r="I1254" s="106"/>
      <c r="J1254" s="121">
        <v>0</v>
      </c>
      <c r="O1254" s="120"/>
    </row>
    <row r="1255" s="103" customFormat="1" ht="21.95" hidden="1" customHeight="1" spans="1:15">
      <c r="A1255" s="114">
        <v>2220499</v>
      </c>
      <c r="B1255" s="23" t="s">
        <v>1108</v>
      </c>
      <c r="C1255" s="24">
        <v>0</v>
      </c>
      <c r="D1255" s="24"/>
      <c r="E1255" s="24">
        <v>0</v>
      </c>
      <c r="F1255" s="24">
        <f t="shared" si="238"/>
        <v>0</v>
      </c>
      <c r="G1255" s="112" t="str">
        <f t="shared" si="239"/>
        <v>否</v>
      </c>
      <c r="H1255" s="103" t="str">
        <f t="shared" si="240"/>
        <v>项</v>
      </c>
      <c r="I1255" s="106"/>
      <c r="J1255" s="121">
        <v>0</v>
      </c>
      <c r="O1255" s="120"/>
    </row>
    <row r="1256" ht="21.95" customHeight="1" spans="1:15">
      <c r="A1256" s="111">
        <v>22205</v>
      </c>
      <c r="B1256" s="18" t="s">
        <v>1109</v>
      </c>
      <c r="C1256" s="19">
        <f t="shared" ref="C1256:E1256" si="244">SUM(C1257:C1268)</f>
        <v>200</v>
      </c>
      <c r="D1256" s="19">
        <f t="shared" si="244"/>
        <v>0</v>
      </c>
      <c r="E1256" s="19">
        <f t="shared" si="244"/>
        <v>365</v>
      </c>
      <c r="F1256" s="19">
        <f t="shared" si="238"/>
        <v>565</v>
      </c>
      <c r="G1256" s="112" t="str">
        <f t="shared" si="239"/>
        <v>是</v>
      </c>
      <c r="H1256" s="106" t="str">
        <f t="shared" si="240"/>
        <v>款</v>
      </c>
      <c r="I1256" s="105">
        <f>SUM(I1257:I1268)</f>
        <v>0</v>
      </c>
      <c r="J1256" s="121">
        <v>200</v>
      </c>
      <c r="O1256" s="120"/>
    </row>
    <row r="1257" s="103" customFormat="1" ht="21.95" hidden="1" customHeight="1" spans="1:15">
      <c r="A1257" s="114">
        <v>2220501</v>
      </c>
      <c r="B1257" s="23" t="s">
        <v>1110</v>
      </c>
      <c r="C1257" s="24">
        <v>0</v>
      </c>
      <c r="D1257" s="24"/>
      <c r="E1257" s="24">
        <v>0</v>
      </c>
      <c r="F1257" s="24">
        <f t="shared" si="238"/>
        <v>0</v>
      </c>
      <c r="G1257" s="112" t="str">
        <f t="shared" si="239"/>
        <v>否</v>
      </c>
      <c r="H1257" s="103" t="str">
        <f t="shared" si="240"/>
        <v>项</v>
      </c>
      <c r="I1257" s="106"/>
      <c r="J1257" s="121">
        <v>0</v>
      </c>
      <c r="O1257" s="120"/>
    </row>
    <row r="1258" s="103" customFormat="1" ht="21.95" hidden="1" customHeight="1" spans="1:15">
      <c r="A1258" s="114">
        <v>2220502</v>
      </c>
      <c r="B1258" s="23" t="s">
        <v>1111</v>
      </c>
      <c r="C1258" s="24">
        <v>0</v>
      </c>
      <c r="D1258" s="24"/>
      <c r="E1258" s="24">
        <v>0</v>
      </c>
      <c r="F1258" s="24">
        <f t="shared" si="238"/>
        <v>0</v>
      </c>
      <c r="G1258" s="112" t="str">
        <f t="shared" si="239"/>
        <v>否</v>
      </c>
      <c r="H1258" s="103" t="str">
        <f t="shared" si="240"/>
        <v>项</v>
      </c>
      <c r="I1258" s="106"/>
      <c r="J1258" s="121">
        <v>0</v>
      </c>
      <c r="O1258" s="120"/>
    </row>
    <row r="1259" s="103" customFormat="1" ht="21.95" hidden="1" customHeight="1" spans="1:15">
      <c r="A1259" s="114">
        <v>2220503</v>
      </c>
      <c r="B1259" s="23" t="s">
        <v>1112</v>
      </c>
      <c r="C1259" s="24">
        <v>0</v>
      </c>
      <c r="D1259" s="24"/>
      <c r="E1259" s="24">
        <v>0</v>
      </c>
      <c r="F1259" s="24">
        <f t="shared" si="238"/>
        <v>0</v>
      </c>
      <c r="G1259" s="112" t="str">
        <f t="shared" si="239"/>
        <v>否</v>
      </c>
      <c r="H1259" s="103" t="str">
        <f t="shared" si="240"/>
        <v>项</v>
      </c>
      <c r="I1259" s="126"/>
      <c r="J1259" s="121">
        <v>0</v>
      </c>
      <c r="O1259" s="120"/>
    </row>
    <row r="1260" s="103" customFormat="1" ht="21.95" hidden="1" customHeight="1" spans="1:15">
      <c r="A1260" s="114">
        <v>2220504</v>
      </c>
      <c r="B1260" s="23" t="s">
        <v>1113</v>
      </c>
      <c r="C1260" s="24">
        <v>0</v>
      </c>
      <c r="D1260" s="24"/>
      <c r="E1260" s="24">
        <v>0</v>
      </c>
      <c r="F1260" s="24">
        <f t="shared" si="238"/>
        <v>0</v>
      </c>
      <c r="G1260" s="112" t="str">
        <f t="shared" si="239"/>
        <v>否</v>
      </c>
      <c r="H1260" s="103" t="str">
        <f t="shared" si="240"/>
        <v>项</v>
      </c>
      <c r="I1260" s="113"/>
      <c r="J1260" s="121">
        <v>0</v>
      </c>
      <c r="O1260" s="120"/>
    </row>
    <row r="1261" s="103" customFormat="1" ht="21.95" hidden="1" customHeight="1" spans="1:15">
      <c r="A1261" s="114">
        <v>2220505</v>
      </c>
      <c r="B1261" s="23" t="s">
        <v>1114</v>
      </c>
      <c r="C1261" s="24">
        <v>0</v>
      </c>
      <c r="D1261" s="24"/>
      <c r="E1261" s="24">
        <v>0</v>
      </c>
      <c r="F1261" s="24">
        <f t="shared" si="238"/>
        <v>0</v>
      </c>
      <c r="G1261" s="112" t="str">
        <f t="shared" si="239"/>
        <v>否</v>
      </c>
      <c r="H1261" s="103" t="str">
        <f t="shared" si="240"/>
        <v>项</v>
      </c>
      <c r="I1261" s="106"/>
      <c r="J1261" s="121">
        <v>0</v>
      </c>
      <c r="O1261" s="120"/>
    </row>
    <row r="1262" s="103" customFormat="1" ht="21.95" hidden="1" customHeight="1" spans="1:15">
      <c r="A1262" s="114">
        <v>2220506</v>
      </c>
      <c r="B1262" s="23" t="s">
        <v>1115</v>
      </c>
      <c r="C1262" s="24">
        <v>0</v>
      </c>
      <c r="D1262" s="24"/>
      <c r="E1262" s="24">
        <v>0</v>
      </c>
      <c r="F1262" s="24">
        <f t="shared" si="238"/>
        <v>0</v>
      </c>
      <c r="G1262" s="112" t="str">
        <f t="shared" si="239"/>
        <v>否</v>
      </c>
      <c r="H1262" s="103" t="str">
        <f t="shared" si="240"/>
        <v>项</v>
      </c>
      <c r="I1262" s="106"/>
      <c r="J1262" s="121">
        <v>0</v>
      </c>
      <c r="O1262" s="120"/>
    </row>
    <row r="1263" s="103" customFormat="1" ht="21.95" hidden="1" customHeight="1" spans="1:15">
      <c r="A1263" s="114">
        <v>2220507</v>
      </c>
      <c r="B1263" s="23" t="s">
        <v>1116</v>
      </c>
      <c r="C1263" s="24">
        <v>0</v>
      </c>
      <c r="D1263" s="24"/>
      <c r="E1263" s="24">
        <v>0</v>
      </c>
      <c r="F1263" s="24">
        <f t="shared" si="238"/>
        <v>0</v>
      </c>
      <c r="G1263" s="112" t="str">
        <f t="shared" si="239"/>
        <v>否</v>
      </c>
      <c r="H1263" s="103" t="str">
        <f t="shared" si="240"/>
        <v>项</v>
      </c>
      <c r="I1263" s="106"/>
      <c r="J1263" s="121">
        <v>0</v>
      </c>
      <c r="O1263" s="120"/>
    </row>
    <row r="1264" s="103" customFormat="1" ht="21.95" hidden="1" customHeight="1" spans="1:15">
      <c r="A1264" s="114">
        <v>2220508</v>
      </c>
      <c r="B1264" s="23" t="s">
        <v>1117</v>
      </c>
      <c r="C1264" s="24">
        <v>0</v>
      </c>
      <c r="D1264" s="24"/>
      <c r="E1264" s="24">
        <v>0</v>
      </c>
      <c r="F1264" s="24">
        <f t="shared" si="238"/>
        <v>0</v>
      </c>
      <c r="G1264" s="112" t="str">
        <f t="shared" si="239"/>
        <v>否</v>
      </c>
      <c r="H1264" s="103" t="str">
        <f t="shared" si="240"/>
        <v>项</v>
      </c>
      <c r="I1264" s="106"/>
      <c r="J1264" s="121">
        <v>0</v>
      </c>
      <c r="O1264" s="120"/>
    </row>
    <row r="1265" s="103" customFormat="1" ht="21.95" hidden="1" customHeight="1" spans="1:15">
      <c r="A1265" s="114">
        <v>2220509</v>
      </c>
      <c r="B1265" s="23" t="s">
        <v>1118</v>
      </c>
      <c r="C1265" s="24">
        <v>0</v>
      </c>
      <c r="D1265" s="24"/>
      <c r="E1265" s="24">
        <v>0</v>
      </c>
      <c r="F1265" s="24">
        <f t="shared" si="238"/>
        <v>0</v>
      </c>
      <c r="G1265" s="112" t="str">
        <f t="shared" si="239"/>
        <v>否</v>
      </c>
      <c r="H1265" s="103" t="str">
        <f t="shared" si="240"/>
        <v>项</v>
      </c>
      <c r="I1265" s="106"/>
      <c r="J1265" s="121">
        <v>0</v>
      </c>
      <c r="O1265" s="120"/>
    </row>
    <row r="1266" s="103" customFormat="1" ht="21.95" hidden="1" customHeight="1" spans="1:15">
      <c r="A1266" s="114">
        <v>2220510</v>
      </c>
      <c r="B1266" s="23" t="s">
        <v>1119</v>
      </c>
      <c r="C1266" s="24">
        <v>0</v>
      </c>
      <c r="D1266" s="24"/>
      <c r="E1266" s="24">
        <v>0</v>
      </c>
      <c r="F1266" s="24">
        <f t="shared" si="238"/>
        <v>0</v>
      </c>
      <c r="G1266" s="112" t="str">
        <f t="shared" si="239"/>
        <v>否</v>
      </c>
      <c r="H1266" s="103" t="str">
        <f t="shared" si="240"/>
        <v>项</v>
      </c>
      <c r="I1266" s="106"/>
      <c r="J1266" s="121">
        <v>0</v>
      </c>
      <c r="O1266" s="120"/>
    </row>
    <row r="1267" s="103" customFormat="1" ht="21.95" customHeight="1" spans="1:15">
      <c r="A1267" s="114">
        <v>2220511</v>
      </c>
      <c r="B1267" s="23" t="s">
        <v>1120</v>
      </c>
      <c r="C1267" s="24">
        <v>200</v>
      </c>
      <c r="D1267" s="24"/>
      <c r="E1267" s="24">
        <v>365</v>
      </c>
      <c r="F1267" s="24">
        <f t="shared" si="238"/>
        <v>565</v>
      </c>
      <c r="G1267" s="112" t="str">
        <f t="shared" si="239"/>
        <v>是</v>
      </c>
      <c r="H1267" s="103" t="str">
        <f t="shared" si="240"/>
        <v>项</v>
      </c>
      <c r="I1267" s="106"/>
      <c r="J1267" s="121">
        <v>200</v>
      </c>
      <c r="O1267" s="120"/>
    </row>
    <row r="1268" s="103" customFormat="1" ht="21.95" hidden="1" customHeight="1" spans="1:15">
      <c r="A1268" s="114">
        <v>2220599</v>
      </c>
      <c r="B1268" s="23" t="s">
        <v>1121</v>
      </c>
      <c r="C1268" s="24">
        <v>0</v>
      </c>
      <c r="D1268" s="24"/>
      <c r="E1268" s="24">
        <v>0</v>
      </c>
      <c r="F1268" s="24">
        <f t="shared" si="238"/>
        <v>0</v>
      </c>
      <c r="G1268" s="112" t="str">
        <f t="shared" si="239"/>
        <v>否</v>
      </c>
      <c r="H1268" s="103" t="str">
        <f t="shared" si="240"/>
        <v>项</v>
      </c>
      <c r="I1268" s="106"/>
      <c r="J1268" s="121">
        <v>0</v>
      </c>
      <c r="O1268" s="120"/>
    </row>
    <row r="1269" ht="21.95" customHeight="1" spans="1:15">
      <c r="A1269" s="122">
        <v>224</v>
      </c>
      <c r="B1269" s="18" t="s">
        <v>126</v>
      </c>
      <c r="C1269" s="19">
        <f t="shared" ref="C1269:E1269" si="245">SUM(C1270,C1282,C1288,C1294,C1302,C1315,C1319,C1325)</f>
        <v>2520</v>
      </c>
      <c r="D1269" s="19">
        <f t="shared" si="245"/>
        <v>0</v>
      </c>
      <c r="E1269" s="19">
        <f t="shared" si="245"/>
        <v>2913</v>
      </c>
      <c r="F1269" s="19">
        <f t="shared" si="238"/>
        <v>5433</v>
      </c>
      <c r="G1269" s="112" t="str">
        <f t="shared" si="239"/>
        <v>是</v>
      </c>
      <c r="H1269" s="106" t="str">
        <f t="shared" si="240"/>
        <v>类</v>
      </c>
      <c r="I1269" s="105">
        <f>SUM(I1270,I1282,I1288,I1294,I1302,I1315,I1319,I1325)</f>
        <v>0</v>
      </c>
      <c r="J1269" s="121">
        <v>2520</v>
      </c>
      <c r="O1269" s="120"/>
    </row>
    <row r="1270" ht="21.95" customHeight="1" spans="1:15">
      <c r="A1270" s="111">
        <v>22401</v>
      </c>
      <c r="B1270" s="18" t="s">
        <v>1122</v>
      </c>
      <c r="C1270" s="19">
        <f t="shared" ref="C1270:E1270" si="246">SUM(C1271:C1281)</f>
        <v>835</v>
      </c>
      <c r="D1270" s="19">
        <f t="shared" si="246"/>
        <v>0</v>
      </c>
      <c r="E1270" s="19">
        <f t="shared" si="246"/>
        <v>4</v>
      </c>
      <c r="F1270" s="19">
        <f t="shared" si="238"/>
        <v>839</v>
      </c>
      <c r="G1270" s="112" t="str">
        <f t="shared" si="239"/>
        <v>是</v>
      </c>
      <c r="H1270" s="106" t="str">
        <f t="shared" si="240"/>
        <v>款</v>
      </c>
      <c r="I1270" s="105">
        <f>SUM(I1271:I1281)</f>
        <v>0</v>
      </c>
      <c r="J1270" s="121">
        <v>835</v>
      </c>
      <c r="O1270" s="120"/>
    </row>
    <row r="1271" s="103" customFormat="1" ht="20" customHeight="1" spans="1:15">
      <c r="A1271" s="114">
        <v>2240101</v>
      </c>
      <c r="B1271" s="23" t="s">
        <v>163</v>
      </c>
      <c r="C1271" s="24">
        <v>645</v>
      </c>
      <c r="D1271" s="24"/>
      <c r="E1271" s="24">
        <v>4</v>
      </c>
      <c r="F1271" s="24">
        <f t="shared" si="238"/>
        <v>649</v>
      </c>
      <c r="G1271" s="112" t="str">
        <f t="shared" si="239"/>
        <v>是</v>
      </c>
      <c r="H1271" s="103" t="str">
        <f t="shared" si="240"/>
        <v>项</v>
      </c>
      <c r="I1271" s="106"/>
      <c r="J1271" s="121">
        <v>645</v>
      </c>
      <c r="O1271" s="120"/>
    </row>
    <row r="1272" s="103" customFormat="1" ht="20" customHeight="1" spans="1:15">
      <c r="A1272" s="114">
        <v>2240102</v>
      </c>
      <c r="B1272" s="23" t="s">
        <v>164</v>
      </c>
      <c r="C1272" s="24">
        <v>60</v>
      </c>
      <c r="D1272" s="24"/>
      <c r="E1272" s="24">
        <v>0</v>
      </c>
      <c r="F1272" s="24">
        <f t="shared" si="238"/>
        <v>60</v>
      </c>
      <c r="G1272" s="112" t="str">
        <f t="shared" si="239"/>
        <v>是</v>
      </c>
      <c r="H1272" s="103" t="str">
        <f t="shared" si="240"/>
        <v>项</v>
      </c>
      <c r="I1272" s="113"/>
      <c r="J1272" s="121">
        <v>60</v>
      </c>
      <c r="O1272" s="120"/>
    </row>
    <row r="1273" s="103" customFormat="1" ht="21.95" hidden="1" customHeight="1" spans="1:15">
      <c r="A1273" s="114">
        <v>2240103</v>
      </c>
      <c r="B1273" s="23" t="s">
        <v>165</v>
      </c>
      <c r="C1273" s="24">
        <v>0</v>
      </c>
      <c r="D1273" s="24"/>
      <c r="E1273" s="24">
        <v>0</v>
      </c>
      <c r="F1273" s="24">
        <f t="shared" si="238"/>
        <v>0</v>
      </c>
      <c r="G1273" s="112" t="str">
        <f t="shared" si="239"/>
        <v>否</v>
      </c>
      <c r="H1273" s="103" t="str">
        <f t="shared" si="240"/>
        <v>项</v>
      </c>
      <c r="I1273" s="106"/>
      <c r="J1273" s="121">
        <v>0</v>
      </c>
      <c r="O1273" s="120"/>
    </row>
    <row r="1274" s="103" customFormat="1" ht="21.95" hidden="1" customHeight="1" spans="1:15">
      <c r="A1274" s="114">
        <v>2240104</v>
      </c>
      <c r="B1274" s="23" t="s">
        <v>1123</v>
      </c>
      <c r="C1274" s="24">
        <v>0</v>
      </c>
      <c r="D1274" s="24"/>
      <c r="E1274" s="24">
        <v>0</v>
      </c>
      <c r="F1274" s="24">
        <f t="shared" si="238"/>
        <v>0</v>
      </c>
      <c r="G1274" s="112" t="str">
        <f t="shared" si="239"/>
        <v>否</v>
      </c>
      <c r="H1274" s="103" t="str">
        <f t="shared" si="240"/>
        <v>项</v>
      </c>
      <c r="I1274" s="106"/>
      <c r="J1274" s="121">
        <v>0</v>
      </c>
      <c r="O1274" s="120"/>
    </row>
    <row r="1275" s="103" customFormat="1" ht="21.95" hidden="1" customHeight="1" spans="1:15">
      <c r="A1275" s="114">
        <v>2240105</v>
      </c>
      <c r="B1275" s="23" t="s">
        <v>1124</v>
      </c>
      <c r="C1275" s="24">
        <v>0</v>
      </c>
      <c r="D1275" s="24"/>
      <c r="E1275" s="24">
        <v>0</v>
      </c>
      <c r="F1275" s="24">
        <f t="shared" si="238"/>
        <v>0</v>
      </c>
      <c r="G1275" s="112" t="str">
        <f t="shared" si="239"/>
        <v>否</v>
      </c>
      <c r="H1275" s="103" t="str">
        <f t="shared" si="240"/>
        <v>项</v>
      </c>
      <c r="I1275" s="106"/>
      <c r="J1275" s="121">
        <v>0</v>
      </c>
      <c r="O1275" s="120"/>
    </row>
    <row r="1276" s="103" customFormat="1" ht="20" customHeight="1" spans="1:15">
      <c r="A1276" s="114">
        <v>2240106</v>
      </c>
      <c r="B1276" s="23" t="s">
        <v>1125</v>
      </c>
      <c r="C1276" s="24">
        <v>60</v>
      </c>
      <c r="D1276" s="24"/>
      <c r="E1276" s="24">
        <v>0</v>
      </c>
      <c r="F1276" s="24">
        <f t="shared" si="238"/>
        <v>60</v>
      </c>
      <c r="G1276" s="112" t="str">
        <f t="shared" si="239"/>
        <v>是</v>
      </c>
      <c r="H1276" s="103" t="str">
        <f t="shared" si="240"/>
        <v>项</v>
      </c>
      <c r="I1276" s="106"/>
      <c r="J1276" s="121">
        <v>60</v>
      </c>
      <c r="O1276" s="120"/>
    </row>
    <row r="1277" s="103" customFormat="1" ht="21.95" hidden="1" customHeight="1" spans="1:15">
      <c r="A1277" s="114">
        <v>2240107</v>
      </c>
      <c r="B1277" s="23" t="s">
        <v>1126</v>
      </c>
      <c r="C1277" s="24">
        <v>0</v>
      </c>
      <c r="D1277" s="24"/>
      <c r="E1277" s="24">
        <v>0</v>
      </c>
      <c r="F1277" s="24">
        <f t="shared" si="238"/>
        <v>0</v>
      </c>
      <c r="G1277" s="112" t="str">
        <f t="shared" si="239"/>
        <v>否</v>
      </c>
      <c r="H1277" s="103" t="str">
        <f t="shared" si="240"/>
        <v>项</v>
      </c>
      <c r="I1277" s="106"/>
      <c r="J1277" s="121">
        <v>0</v>
      </c>
      <c r="O1277" s="120"/>
    </row>
    <row r="1278" s="103" customFormat="1" ht="20" customHeight="1" spans="1:15">
      <c r="A1278" s="114">
        <v>2240108</v>
      </c>
      <c r="B1278" s="23" t="s">
        <v>1127</v>
      </c>
      <c r="C1278" s="24">
        <v>20</v>
      </c>
      <c r="D1278" s="24"/>
      <c r="E1278" s="24">
        <v>0</v>
      </c>
      <c r="F1278" s="24">
        <f t="shared" si="238"/>
        <v>20</v>
      </c>
      <c r="G1278" s="112" t="str">
        <f t="shared" si="239"/>
        <v>是</v>
      </c>
      <c r="H1278" s="103" t="str">
        <f t="shared" si="240"/>
        <v>项</v>
      </c>
      <c r="I1278" s="113"/>
      <c r="J1278" s="121">
        <v>20</v>
      </c>
      <c r="O1278" s="120"/>
    </row>
    <row r="1279" s="103" customFormat="1" ht="20" customHeight="1" spans="1:15">
      <c r="A1279" s="114">
        <v>2240109</v>
      </c>
      <c r="B1279" s="23" t="s">
        <v>1128</v>
      </c>
      <c r="C1279" s="24">
        <v>15</v>
      </c>
      <c r="D1279" s="24"/>
      <c r="E1279" s="24">
        <v>0</v>
      </c>
      <c r="F1279" s="24">
        <f t="shared" si="238"/>
        <v>15</v>
      </c>
      <c r="G1279" s="112" t="str">
        <f t="shared" si="239"/>
        <v>是</v>
      </c>
      <c r="H1279" s="103" t="str">
        <f t="shared" si="240"/>
        <v>项</v>
      </c>
      <c r="I1279" s="106"/>
      <c r="J1279" s="121">
        <v>15</v>
      </c>
      <c r="O1279" s="120"/>
    </row>
    <row r="1280" s="103" customFormat="1" ht="21.95" hidden="1" customHeight="1" spans="1:15">
      <c r="A1280" s="114">
        <v>2240150</v>
      </c>
      <c r="B1280" s="23" t="s">
        <v>172</v>
      </c>
      <c r="C1280" s="24">
        <v>0</v>
      </c>
      <c r="D1280" s="24"/>
      <c r="E1280" s="24">
        <v>0</v>
      </c>
      <c r="F1280" s="24">
        <f t="shared" si="238"/>
        <v>0</v>
      </c>
      <c r="G1280" s="112" t="str">
        <f t="shared" si="239"/>
        <v>否</v>
      </c>
      <c r="H1280" s="103" t="str">
        <f t="shared" si="240"/>
        <v>项</v>
      </c>
      <c r="I1280" s="106"/>
      <c r="J1280" s="121">
        <v>0</v>
      </c>
      <c r="O1280" s="120"/>
    </row>
    <row r="1281" s="103" customFormat="1" ht="20" customHeight="1" spans="1:15">
      <c r="A1281" s="114">
        <v>2240199</v>
      </c>
      <c r="B1281" s="23" t="s">
        <v>1129</v>
      </c>
      <c r="C1281" s="24">
        <v>35</v>
      </c>
      <c r="D1281" s="24"/>
      <c r="E1281" s="24">
        <v>0</v>
      </c>
      <c r="F1281" s="24">
        <f t="shared" si="238"/>
        <v>35</v>
      </c>
      <c r="G1281" s="112" t="str">
        <f t="shared" si="239"/>
        <v>是</v>
      </c>
      <c r="H1281" s="103" t="str">
        <f t="shared" si="240"/>
        <v>项</v>
      </c>
      <c r="I1281" s="106"/>
      <c r="J1281" s="121">
        <v>35</v>
      </c>
      <c r="O1281" s="120"/>
    </row>
    <row r="1282" ht="20" customHeight="1" spans="1:15">
      <c r="A1282" s="111">
        <v>22402</v>
      </c>
      <c r="B1282" s="18" t="s">
        <v>1130</v>
      </c>
      <c r="C1282" s="19">
        <f t="shared" ref="C1282:E1282" si="247">SUM(C1283:C1287)</f>
        <v>909</v>
      </c>
      <c r="D1282" s="19">
        <f t="shared" si="247"/>
        <v>0</v>
      </c>
      <c r="E1282" s="19">
        <f t="shared" si="247"/>
        <v>1200</v>
      </c>
      <c r="F1282" s="19">
        <f t="shared" si="238"/>
        <v>2109</v>
      </c>
      <c r="G1282" s="112" t="str">
        <f t="shared" si="239"/>
        <v>是</v>
      </c>
      <c r="H1282" s="106" t="str">
        <f t="shared" si="240"/>
        <v>款</v>
      </c>
      <c r="I1282" s="105">
        <f>SUM(I1283:I1287)</f>
        <v>0</v>
      </c>
      <c r="J1282" s="121">
        <v>909</v>
      </c>
      <c r="O1282" s="120"/>
    </row>
    <row r="1283" s="103" customFormat="1" ht="21.95" hidden="1" customHeight="1" spans="1:15">
      <c r="A1283" s="114">
        <v>2240201</v>
      </c>
      <c r="B1283" s="23" t="s">
        <v>163</v>
      </c>
      <c r="C1283" s="24">
        <v>0</v>
      </c>
      <c r="D1283" s="24"/>
      <c r="E1283" s="24">
        <v>1000</v>
      </c>
      <c r="F1283" s="24">
        <f t="shared" si="238"/>
        <v>1000</v>
      </c>
      <c r="G1283" s="112" t="str">
        <f t="shared" si="239"/>
        <v>否</v>
      </c>
      <c r="H1283" s="103" t="str">
        <f t="shared" si="240"/>
        <v>项</v>
      </c>
      <c r="I1283" s="106"/>
      <c r="J1283" s="121">
        <v>0</v>
      </c>
      <c r="O1283" s="120"/>
    </row>
    <row r="1284" s="103" customFormat="1" ht="21.95" hidden="1" customHeight="1" spans="1:15">
      <c r="A1284" s="114">
        <v>2240202</v>
      </c>
      <c r="B1284" s="23" t="s">
        <v>164</v>
      </c>
      <c r="C1284" s="24">
        <v>0</v>
      </c>
      <c r="D1284" s="24"/>
      <c r="E1284" s="24">
        <v>0</v>
      </c>
      <c r="F1284" s="24">
        <f t="shared" ref="F1284:F1340" si="248">C1284+D1284+E1284</f>
        <v>0</v>
      </c>
      <c r="G1284" s="112" t="str">
        <f t="shared" ref="G1284:G1340" si="249">IF(LEN(A1284)=3,"是",IF(B1284&lt;&gt;"",IF(SUM(C1284:C1284)&lt;&gt;0,"是","否"),"是"))</f>
        <v>否</v>
      </c>
      <c r="H1284" s="103" t="str">
        <f t="shared" si="240"/>
        <v>项</v>
      </c>
      <c r="I1284" s="113"/>
      <c r="J1284" s="121">
        <v>0</v>
      </c>
      <c r="O1284" s="120"/>
    </row>
    <row r="1285" s="103" customFormat="1" ht="21.95" hidden="1" customHeight="1" spans="1:15">
      <c r="A1285" s="114">
        <v>2240203</v>
      </c>
      <c r="B1285" s="23" t="s">
        <v>165</v>
      </c>
      <c r="C1285" s="24">
        <v>0</v>
      </c>
      <c r="D1285" s="24"/>
      <c r="E1285" s="24">
        <v>0</v>
      </c>
      <c r="F1285" s="24">
        <f t="shared" si="248"/>
        <v>0</v>
      </c>
      <c r="G1285" s="112" t="str">
        <f t="shared" si="249"/>
        <v>否</v>
      </c>
      <c r="H1285" s="103" t="str">
        <f t="shared" ref="H1285:H1340" si="250">IF(LEN(A1285)=3,"类",IF(LEN(A1285)=5,"款","项"))</f>
        <v>项</v>
      </c>
      <c r="I1285" s="106"/>
      <c r="J1285" s="121">
        <v>0</v>
      </c>
      <c r="O1285" s="120"/>
    </row>
    <row r="1286" s="103" customFormat="1" ht="20" customHeight="1" spans="1:15">
      <c r="A1286" s="114">
        <v>2240204</v>
      </c>
      <c r="B1286" s="23" t="s">
        <v>1131</v>
      </c>
      <c r="C1286" s="24">
        <v>909</v>
      </c>
      <c r="D1286" s="24"/>
      <c r="E1286" s="24">
        <v>200</v>
      </c>
      <c r="F1286" s="24">
        <f t="shared" si="248"/>
        <v>1109</v>
      </c>
      <c r="G1286" s="112" t="str">
        <f t="shared" si="249"/>
        <v>是</v>
      </c>
      <c r="H1286" s="103" t="str">
        <f t="shared" si="250"/>
        <v>项</v>
      </c>
      <c r="I1286" s="106"/>
      <c r="J1286" s="121">
        <v>909</v>
      </c>
      <c r="O1286" s="120"/>
    </row>
    <row r="1287" s="103" customFormat="1" ht="21.95" hidden="1" customHeight="1" spans="1:15">
      <c r="A1287" s="114">
        <v>2240299</v>
      </c>
      <c r="B1287" s="23" t="s">
        <v>1132</v>
      </c>
      <c r="C1287" s="24">
        <v>0</v>
      </c>
      <c r="D1287" s="24"/>
      <c r="E1287" s="24">
        <v>0</v>
      </c>
      <c r="F1287" s="24">
        <f t="shared" si="248"/>
        <v>0</v>
      </c>
      <c r="G1287" s="112" t="str">
        <f t="shared" si="249"/>
        <v>否</v>
      </c>
      <c r="H1287" s="103" t="str">
        <f t="shared" si="250"/>
        <v>项</v>
      </c>
      <c r="I1287" s="106"/>
      <c r="J1287" s="121">
        <v>0</v>
      </c>
      <c r="O1287" s="120"/>
    </row>
    <row r="1288" ht="21.95" hidden="1" customHeight="1" spans="1:15">
      <c r="A1288" s="111">
        <v>22403</v>
      </c>
      <c r="B1288" s="18" t="s">
        <v>1133</v>
      </c>
      <c r="C1288" s="19">
        <f t="shared" ref="C1288:E1288" si="251">SUM(C1289:C1293)</f>
        <v>0</v>
      </c>
      <c r="D1288" s="19">
        <f t="shared" si="251"/>
        <v>0</v>
      </c>
      <c r="E1288" s="19">
        <f t="shared" si="251"/>
        <v>0</v>
      </c>
      <c r="F1288" s="19">
        <f t="shared" si="248"/>
        <v>0</v>
      </c>
      <c r="G1288" s="112" t="str">
        <f t="shared" si="249"/>
        <v>否</v>
      </c>
      <c r="H1288" s="106" t="str">
        <f t="shared" si="250"/>
        <v>款</v>
      </c>
      <c r="I1288" s="105">
        <f>SUM(I1289:I1293)</f>
        <v>0</v>
      </c>
      <c r="J1288" s="121">
        <v>0</v>
      </c>
      <c r="O1288" s="120"/>
    </row>
    <row r="1289" s="103" customFormat="1" ht="21.95" hidden="1" customHeight="1" spans="1:15">
      <c r="A1289" s="114">
        <v>2240301</v>
      </c>
      <c r="B1289" s="23" t="s">
        <v>163</v>
      </c>
      <c r="C1289" s="24">
        <v>0</v>
      </c>
      <c r="D1289" s="24"/>
      <c r="E1289" s="24">
        <v>0</v>
      </c>
      <c r="F1289" s="24">
        <f t="shared" si="248"/>
        <v>0</v>
      </c>
      <c r="G1289" s="112" t="str">
        <f t="shared" si="249"/>
        <v>否</v>
      </c>
      <c r="H1289" s="103" t="str">
        <f t="shared" si="250"/>
        <v>项</v>
      </c>
      <c r="I1289" s="106"/>
      <c r="J1289" s="121">
        <v>0</v>
      </c>
      <c r="O1289" s="120"/>
    </row>
    <row r="1290" s="103" customFormat="1" ht="21.95" hidden="1" customHeight="1" spans="1:15">
      <c r="A1290" s="114">
        <v>2240302</v>
      </c>
      <c r="B1290" s="23" t="s">
        <v>164</v>
      </c>
      <c r="C1290" s="24">
        <v>0</v>
      </c>
      <c r="D1290" s="24"/>
      <c r="E1290" s="24">
        <v>0</v>
      </c>
      <c r="F1290" s="24">
        <f t="shared" si="248"/>
        <v>0</v>
      </c>
      <c r="G1290" s="112" t="str">
        <f t="shared" si="249"/>
        <v>否</v>
      </c>
      <c r="H1290" s="103" t="str">
        <f t="shared" si="250"/>
        <v>项</v>
      </c>
      <c r="I1290" s="106"/>
      <c r="J1290" s="121">
        <v>0</v>
      </c>
      <c r="O1290" s="120"/>
    </row>
    <row r="1291" s="103" customFormat="1" ht="21.95" hidden="1" customHeight="1" spans="1:15">
      <c r="A1291" s="114">
        <v>2240303</v>
      </c>
      <c r="B1291" s="23" t="s">
        <v>165</v>
      </c>
      <c r="C1291" s="24">
        <v>0</v>
      </c>
      <c r="D1291" s="24"/>
      <c r="E1291" s="24">
        <v>0</v>
      </c>
      <c r="F1291" s="24">
        <f t="shared" si="248"/>
        <v>0</v>
      </c>
      <c r="G1291" s="112" t="str">
        <f t="shared" si="249"/>
        <v>否</v>
      </c>
      <c r="H1291" s="103" t="str">
        <f t="shared" si="250"/>
        <v>项</v>
      </c>
      <c r="I1291" s="106"/>
      <c r="J1291" s="121">
        <v>0</v>
      </c>
      <c r="O1291" s="120"/>
    </row>
    <row r="1292" s="103" customFormat="1" ht="21.95" hidden="1" customHeight="1" spans="1:15">
      <c r="A1292" s="114">
        <v>2240304</v>
      </c>
      <c r="B1292" s="23" t="s">
        <v>1134</v>
      </c>
      <c r="C1292" s="24">
        <v>0</v>
      </c>
      <c r="D1292" s="24"/>
      <c r="E1292" s="24">
        <v>0</v>
      </c>
      <c r="F1292" s="24">
        <f t="shared" si="248"/>
        <v>0</v>
      </c>
      <c r="G1292" s="112" t="str">
        <f t="shared" si="249"/>
        <v>否</v>
      </c>
      <c r="H1292" s="103" t="str">
        <f t="shared" si="250"/>
        <v>项</v>
      </c>
      <c r="I1292" s="113"/>
      <c r="J1292" s="121">
        <v>0</v>
      </c>
      <c r="O1292" s="120"/>
    </row>
    <row r="1293" s="103" customFormat="1" ht="21.95" hidden="1" customHeight="1" spans="1:15">
      <c r="A1293" s="114">
        <v>2240399</v>
      </c>
      <c r="B1293" s="23" t="s">
        <v>1135</v>
      </c>
      <c r="C1293" s="24">
        <v>0</v>
      </c>
      <c r="D1293" s="24"/>
      <c r="E1293" s="24">
        <v>0</v>
      </c>
      <c r="F1293" s="24">
        <f t="shared" si="248"/>
        <v>0</v>
      </c>
      <c r="G1293" s="112" t="str">
        <f t="shared" si="249"/>
        <v>否</v>
      </c>
      <c r="H1293" s="103" t="str">
        <f t="shared" si="250"/>
        <v>项</v>
      </c>
      <c r="I1293" s="106"/>
      <c r="J1293" s="121">
        <v>0</v>
      </c>
      <c r="O1293" s="120"/>
    </row>
    <row r="1294" ht="21.95" hidden="1" customHeight="1" spans="1:15">
      <c r="A1294" s="111">
        <v>22404</v>
      </c>
      <c r="B1294" s="18" t="s">
        <v>1136</v>
      </c>
      <c r="C1294" s="19">
        <f t="shared" ref="C1294:E1294" si="252">SUM(C1295:C1301)</f>
        <v>0</v>
      </c>
      <c r="D1294" s="19">
        <f t="shared" si="252"/>
        <v>0</v>
      </c>
      <c r="E1294" s="19">
        <f t="shared" si="252"/>
        <v>0</v>
      </c>
      <c r="F1294" s="19">
        <f t="shared" si="248"/>
        <v>0</v>
      </c>
      <c r="G1294" s="112" t="str">
        <f t="shared" si="249"/>
        <v>否</v>
      </c>
      <c r="H1294" s="106" t="str">
        <f t="shared" si="250"/>
        <v>款</v>
      </c>
      <c r="I1294" s="105">
        <f>SUM(I1295:I1301)</f>
        <v>0</v>
      </c>
      <c r="J1294" s="121">
        <v>0</v>
      </c>
      <c r="O1294" s="120"/>
    </row>
    <row r="1295" s="103" customFormat="1" ht="21.95" hidden="1" customHeight="1" spans="1:15">
      <c r="A1295" s="114">
        <v>2240401</v>
      </c>
      <c r="B1295" s="23" t="s">
        <v>163</v>
      </c>
      <c r="C1295" s="24">
        <v>0</v>
      </c>
      <c r="D1295" s="24"/>
      <c r="E1295" s="24">
        <v>0</v>
      </c>
      <c r="F1295" s="24">
        <f t="shared" si="248"/>
        <v>0</v>
      </c>
      <c r="G1295" s="112" t="str">
        <f t="shared" si="249"/>
        <v>否</v>
      </c>
      <c r="H1295" s="103" t="str">
        <f t="shared" si="250"/>
        <v>项</v>
      </c>
      <c r="I1295" s="106"/>
      <c r="J1295" s="121">
        <v>0</v>
      </c>
      <c r="O1295" s="120"/>
    </row>
    <row r="1296" s="103" customFormat="1" ht="21.95" hidden="1" customHeight="1" spans="1:15">
      <c r="A1296" s="114">
        <v>2240402</v>
      </c>
      <c r="B1296" s="23" t="s">
        <v>164</v>
      </c>
      <c r="C1296" s="24">
        <v>0</v>
      </c>
      <c r="D1296" s="24"/>
      <c r="E1296" s="24">
        <v>0</v>
      </c>
      <c r="F1296" s="24">
        <f t="shared" si="248"/>
        <v>0</v>
      </c>
      <c r="G1296" s="112" t="str">
        <f t="shared" si="249"/>
        <v>否</v>
      </c>
      <c r="H1296" s="103" t="str">
        <f t="shared" si="250"/>
        <v>项</v>
      </c>
      <c r="I1296" s="106"/>
      <c r="J1296" s="121">
        <v>0</v>
      </c>
      <c r="O1296" s="120"/>
    </row>
    <row r="1297" s="103" customFormat="1" ht="21.95" hidden="1" customHeight="1" spans="1:15">
      <c r="A1297" s="114">
        <v>2240403</v>
      </c>
      <c r="B1297" s="23" t="s">
        <v>165</v>
      </c>
      <c r="C1297" s="24">
        <v>0</v>
      </c>
      <c r="D1297" s="24"/>
      <c r="E1297" s="24">
        <v>0</v>
      </c>
      <c r="F1297" s="24">
        <f t="shared" si="248"/>
        <v>0</v>
      </c>
      <c r="G1297" s="112" t="str">
        <f t="shared" si="249"/>
        <v>否</v>
      </c>
      <c r="H1297" s="103" t="str">
        <f t="shared" si="250"/>
        <v>项</v>
      </c>
      <c r="I1297" s="106"/>
      <c r="J1297" s="121">
        <v>0</v>
      </c>
      <c r="O1297" s="120"/>
    </row>
    <row r="1298" s="103" customFormat="1" ht="21.95" hidden="1" customHeight="1" spans="1:15">
      <c r="A1298" s="114">
        <v>2240404</v>
      </c>
      <c r="B1298" s="23" t="s">
        <v>1137</v>
      </c>
      <c r="C1298" s="24">
        <v>0</v>
      </c>
      <c r="D1298" s="24"/>
      <c r="E1298" s="24">
        <v>0</v>
      </c>
      <c r="F1298" s="24">
        <f t="shared" si="248"/>
        <v>0</v>
      </c>
      <c r="G1298" s="112" t="str">
        <f t="shared" si="249"/>
        <v>否</v>
      </c>
      <c r="H1298" s="103" t="str">
        <f t="shared" si="250"/>
        <v>项</v>
      </c>
      <c r="I1298" s="106"/>
      <c r="J1298" s="121">
        <v>0</v>
      </c>
      <c r="O1298" s="120"/>
    </row>
    <row r="1299" s="103" customFormat="1" ht="21.95" hidden="1" customHeight="1" spans="1:15">
      <c r="A1299" s="114">
        <v>2240405</v>
      </c>
      <c r="B1299" s="23" t="s">
        <v>1138</v>
      </c>
      <c r="C1299" s="24">
        <v>0</v>
      </c>
      <c r="D1299" s="24"/>
      <c r="E1299" s="24">
        <v>0</v>
      </c>
      <c r="F1299" s="24">
        <f t="shared" si="248"/>
        <v>0</v>
      </c>
      <c r="G1299" s="112" t="str">
        <f t="shared" si="249"/>
        <v>否</v>
      </c>
      <c r="H1299" s="103" t="str">
        <f t="shared" si="250"/>
        <v>项</v>
      </c>
      <c r="I1299" s="106"/>
      <c r="J1299" s="121">
        <v>0</v>
      </c>
      <c r="O1299" s="120"/>
    </row>
    <row r="1300" s="103" customFormat="1" ht="21.95" hidden="1" customHeight="1" spans="1:15">
      <c r="A1300" s="114">
        <v>2240450</v>
      </c>
      <c r="B1300" s="23" t="s">
        <v>172</v>
      </c>
      <c r="C1300" s="24">
        <v>0</v>
      </c>
      <c r="D1300" s="24"/>
      <c r="E1300" s="24">
        <v>0</v>
      </c>
      <c r="F1300" s="24">
        <f t="shared" si="248"/>
        <v>0</v>
      </c>
      <c r="G1300" s="112" t="str">
        <f t="shared" si="249"/>
        <v>否</v>
      </c>
      <c r="H1300" s="103" t="str">
        <f t="shared" si="250"/>
        <v>项</v>
      </c>
      <c r="I1300" s="106"/>
      <c r="J1300" s="121">
        <v>0</v>
      </c>
      <c r="O1300" s="120"/>
    </row>
    <row r="1301" s="103" customFormat="1" ht="21.95" hidden="1" customHeight="1" spans="1:15">
      <c r="A1301" s="114">
        <v>2240499</v>
      </c>
      <c r="B1301" s="23" t="s">
        <v>1139</v>
      </c>
      <c r="C1301" s="24">
        <v>0</v>
      </c>
      <c r="D1301" s="24"/>
      <c r="E1301" s="24">
        <v>0</v>
      </c>
      <c r="F1301" s="24">
        <f t="shared" si="248"/>
        <v>0</v>
      </c>
      <c r="G1301" s="112" t="str">
        <f t="shared" si="249"/>
        <v>否</v>
      </c>
      <c r="H1301" s="103" t="str">
        <f t="shared" si="250"/>
        <v>项</v>
      </c>
      <c r="I1301" s="106"/>
      <c r="J1301" s="121">
        <v>0</v>
      </c>
      <c r="O1301" s="120"/>
    </row>
    <row r="1302" ht="20" customHeight="1" spans="1:15">
      <c r="A1302" s="111">
        <v>22405</v>
      </c>
      <c r="B1302" s="18" t="s">
        <v>1140</v>
      </c>
      <c r="C1302" s="19">
        <f t="shared" ref="C1302:E1302" si="253">SUM(C1303:C1314)</f>
        <v>226</v>
      </c>
      <c r="D1302" s="19">
        <f t="shared" si="253"/>
        <v>0</v>
      </c>
      <c r="E1302" s="19">
        <f t="shared" si="253"/>
        <v>9</v>
      </c>
      <c r="F1302" s="19">
        <f t="shared" si="248"/>
        <v>235</v>
      </c>
      <c r="G1302" s="112" t="str">
        <f t="shared" si="249"/>
        <v>是</v>
      </c>
      <c r="H1302" s="106" t="str">
        <f t="shared" si="250"/>
        <v>款</v>
      </c>
      <c r="I1302" s="105">
        <f>SUM(I1303:I1314)</f>
        <v>0</v>
      </c>
      <c r="J1302" s="121">
        <v>226</v>
      </c>
      <c r="O1302" s="120"/>
    </row>
    <row r="1303" s="103" customFormat="1" ht="20" customHeight="1" spans="1:15">
      <c r="A1303" s="114">
        <v>2240501</v>
      </c>
      <c r="B1303" s="23" t="s">
        <v>163</v>
      </c>
      <c r="C1303" s="24">
        <v>186</v>
      </c>
      <c r="D1303" s="24"/>
      <c r="E1303" s="24">
        <v>9</v>
      </c>
      <c r="F1303" s="24">
        <f t="shared" si="248"/>
        <v>195</v>
      </c>
      <c r="G1303" s="112" t="str">
        <f t="shared" si="249"/>
        <v>是</v>
      </c>
      <c r="H1303" s="103" t="str">
        <f t="shared" si="250"/>
        <v>项</v>
      </c>
      <c r="I1303" s="106"/>
      <c r="J1303" s="121">
        <v>186</v>
      </c>
      <c r="O1303" s="120"/>
    </row>
    <row r="1304" s="103" customFormat="1" ht="21.95" hidden="1" customHeight="1" spans="1:15">
      <c r="A1304" s="114">
        <v>2240502</v>
      </c>
      <c r="B1304" s="23" t="s">
        <v>164</v>
      </c>
      <c r="C1304" s="24">
        <v>0</v>
      </c>
      <c r="D1304" s="24"/>
      <c r="E1304" s="24">
        <v>0</v>
      </c>
      <c r="F1304" s="24">
        <f t="shared" si="248"/>
        <v>0</v>
      </c>
      <c r="G1304" s="112" t="str">
        <f t="shared" si="249"/>
        <v>否</v>
      </c>
      <c r="H1304" s="103" t="str">
        <f t="shared" si="250"/>
        <v>项</v>
      </c>
      <c r="I1304" s="106"/>
      <c r="J1304" s="121">
        <v>0</v>
      </c>
      <c r="O1304" s="120"/>
    </row>
    <row r="1305" s="103" customFormat="1" ht="21.95" hidden="1" customHeight="1" spans="1:15">
      <c r="A1305" s="114">
        <v>2240503</v>
      </c>
      <c r="B1305" s="23" t="s">
        <v>165</v>
      </c>
      <c r="C1305" s="24">
        <v>0</v>
      </c>
      <c r="D1305" s="24"/>
      <c r="E1305" s="24">
        <v>0</v>
      </c>
      <c r="F1305" s="24">
        <f t="shared" si="248"/>
        <v>0</v>
      </c>
      <c r="G1305" s="112" t="str">
        <f t="shared" si="249"/>
        <v>否</v>
      </c>
      <c r="H1305" s="103" t="str">
        <f t="shared" si="250"/>
        <v>项</v>
      </c>
      <c r="I1305" s="113"/>
      <c r="J1305" s="121">
        <v>0</v>
      </c>
      <c r="O1305" s="120"/>
    </row>
    <row r="1306" s="103" customFormat="1" ht="20" customHeight="1" spans="1:15">
      <c r="A1306" s="114">
        <v>2240504</v>
      </c>
      <c r="B1306" s="23" t="s">
        <v>1141</v>
      </c>
      <c r="C1306" s="24">
        <v>20</v>
      </c>
      <c r="D1306" s="24"/>
      <c r="E1306" s="24">
        <v>0</v>
      </c>
      <c r="F1306" s="24">
        <f t="shared" si="248"/>
        <v>20</v>
      </c>
      <c r="G1306" s="112" t="str">
        <f t="shared" si="249"/>
        <v>是</v>
      </c>
      <c r="H1306" s="103" t="str">
        <f t="shared" si="250"/>
        <v>项</v>
      </c>
      <c r="I1306" s="106"/>
      <c r="J1306" s="121">
        <v>20</v>
      </c>
      <c r="O1306" s="120"/>
    </row>
    <row r="1307" s="103" customFormat="1" ht="20" customHeight="1" spans="1:15">
      <c r="A1307" s="114">
        <v>2240505</v>
      </c>
      <c r="B1307" s="23" t="s">
        <v>1142</v>
      </c>
      <c r="C1307" s="24">
        <v>10</v>
      </c>
      <c r="D1307" s="24"/>
      <c r="E1307" s="24">
        <v>0</v>
      </c>
      <c r="F1307" s="24">
        <f t="shared" si="248"/>
        <v>10</v>
      </c>
      <c r="G1307" s="112" t="str">
        <f t="shared" si="249"/>
        <v>是</v>
      </c>
      <c r="H1307" s="103" t="str">
        <f t="shared" si="250"/>
        <v>项</v>
      </c>
      <c r="I1307" s="106"/>
      <c r="J1307" s="121">
        <v>10</v>
      </c>
      <c r="O1307" s="120"/>
    </row>
    <row r="1308" s="103" customFormat="1" ht="21.95" hidden="1" customHeight="1" spans="1:15">
      <c r="A1308" s="114">
        <v>2240506</v>
      </c>
      <c r="B1308" s="23" t="s">
        <v>1143</v>
      </c>
      <c r="C1308" s="24">
        <v>0</v>
      </c>
      <c r="D1308" s="24"/>
      <c r="E1308" s="24">
        <v>0</v>
      </c>
      <c r="F1308" s="24">
        <f t="shared" si="248"/>
        <v>0</v>
      </c>
      <c r="G1308" s="112" t="str">
        <f t="shared" si="249"/>
        <v>否</v>
      </c>
      <c r="H1308" s="103" t="str">
        <f t="shared" si="250"/>
        <v>项</v>
      </c>
      <c r="I1308" s="106"/>
      <c r="J1308" s="121">
        <v>0</v>
      </c>
      <c r="O1308" s="120"/>
    </row>
    <row r="1309" s="103" customFormat="1" ht="21.95" hidden="1" customHeight="1" spans="1:15">
      <c r="A1309" s="114">
        <v>2240507</v>
      </c>
      <c r="B1309" s="23" t="s">
        <v>1144</v>
      </c>
      <c r="C1309" s="24">
        <v>0</v>
      </c>
      <c r="D1309" s="24"/>
      <c r="E1309" s="24">
        <v>0</v>
      </c>
      <c r="F1309" s="24">
        <f t="shared" si="248"/>
        <v>0</v>
      </c>
      <c r="G1309" s="112" t="str">
        <f t="shared" si="249"/>
        <v>否</v>
      </c>
      <c r="H1309" s="103" t="str">
        <f t="shared" si="250"/>
        <v>项</v>
      </c>
      <c r="I1309" s="113"/>
      <c r="J1309" s="121">
        <v>0</v>
      </c>
      <c r="O1309" s="120"/>
    </row>
    <row r="1310" s="103" customFormat="1" ht="21.95" hidden="1" customHeight="1" spans="1:15">
      <c r="A1310" s="114">
        <v>2240508</v>
      </c>
      <c r="B1310" s="23" t="s">
        <v>1145</v>
      </c>
      <c r="C1310" s="24">
        <v>0</v>
      </c>
      <c r="D1310" s="24"/>
      <c r="E1310" s="24">
        <v>0</v>
      </c>
      <c r="F1310" s="24">
        <f t="shared" si="248"/>
        <v>0</v>
      </c>
      <c r="G1310" s="112" t="str">
        <f t="shared" si="249"/>
        <v>否</v>
      </c>
      <c r="H1310" s="103" t="str">
        <f t="shared" si="250"/>
        <v>项</v>
      </c>
      <c r="I1310" s="106"/>
      <c r="J1310" s="121">
        <v>0</v>
      </c>
      <c r="O1310" s="120"/>
    </row>
    <row r="1311" s="103" customFormat="1" ht="21.95" hidden="1" customHeight="1" spans="1:15">
      <c r="A1311" s="114">
        <v>2240509</v>
      </c>
      <c r="B1311" s="23" t="s">
        <v>1146</v>
      </c>
      <c r="C1311" s="24">
        <v>0</v>
      </c>
      <c r="D1311" s="24"/>
      <c r="E1311" s="24">
        <v>0</v>
      </c>
      <c r="F1311" s="24">
        <f t="shared" si="248"/>
        <v>0</v>
      </c>
      <c r="G1311" s="112" t="str">
        <f t="shared" si="249"/>
        <v>否</v>
      </c>
      <c r="H1311" s="103" t="str">
        <f t="shared" si="250"/>
        <v>项</v>
      </c>
      <c r="I1311" s="106"/>
      <c r="J1311" s="121">
        <v>0</v>
      </c>
      <c r="O1311" s="120"/>
    </row>
    <row r="1312" s="103" customFormat="1" ht="20" customHeight="1" spans="1:15">
      <c r="A1312" s="114">
        <v>2240510</v>
      </c>
      <c r="B1312" s="23" t="s">
        <v>1147</v>
      </c>
      <c r="C1312" s="24">
        <v>10</v>
      </c>
      <c r="D1312" s="24"/>
      <c r="E1312" s="24">
        <v>0</v>
      </c>
      <c r="F1312" s="24">
        <f t="shared" si="248"/>
        <v>10</v>
      </c>
      <c r="G1312" s="112" t="str">
        <f t="shared" si="249"/>
        <v>是</v>
      </c>
      <c r="H1312" s="103" t="str">
        <f t="shared" si="250"/>
        <v>项</v>
      </c>
      <c r="I1312" s="106"/>
      <c r="J1312" s="121">
        <v>10</v>
      </c>
      <c r="O1312" s="120"/>
    </row>
    <row r="1313" s="103" customFormat="1" ht="21.95" hidden="1" customHeight="1" spans="1:15">
      <c r="A1313" s="114">
        <v>2240550</v>
      </c>
      <c r="B1313" s="23" t="s">
        <v>1148</v>
      </c>
      <c r="C1313" s="24">
        <v>0</v>
      </c>
      <c r="D1313" s="24"/>
      <c r="E1313" s="24">
        <v>0</v>
      </c>
      <c r="F1313" s="24">
        <f t="shared" si="248"/>
        <v>0</v>
      </c>
      <c r="G1313" s="112" t="str">
        <f t="shared" si="249"/>
        <v>否</v>
      </c>
      <c r="H1313" s="103" t="str">
        <f t="shared" si="250"/>
        <v>项</v>
      </c>
      <c r="I1313" s="106"/>
      <c r="J1313" s="121">
        <v>0</v>
      </c>
      <c r="O1313" s="120"/>
    </row>
    <row r="1314" s="103" customFormat="1" ht="21.95" hidden="1" customHeight="1" spans="1:15">
      <c r="A1314" s="114">
        <v>2240599</v>
      </c>
      <c r="B1314" s="23" t="s">
        <v>1149</v>
      </c>
      <c r="C1314" s="24">
        <v>0</v>
      </c>
      <c r="D1314" s="24"/>
      <c r="E1314" s="24">
        <v>0</v>
      </c>
      <c r="F1314" s="24">
        <f t="shared" si="248"/>
        <v>0</v>
      </c>
      <c r="G1314" s="112" t="str">
        <f t="shared" si="249"/>
        <v>否</v>
      </c>
      <c r="H1314" s="103" t="str">
        <f t="shared" si="250"/>
        <v>项</v>
      </c>
      <c r="I1314" s="106"/>
      <c r="J1314" s="121">
        <v>0</v>
      </c>
      <c r="O1314" s="120"/>
    </row>
    <row r="1315" ht="20" customHeight="1" spans="1:15">
      <c r="A1315" s="111">
        <v>22406</v>
      </c>
      <c r="B1315" s="18" t="s">
        <v>1150</v>
      </c>
      <c r="C1315" s="19">
        <f t="shared" ref="C1315:E1315" si="254">SUM(C1316:C1318)</f>
        <v>550</v>
      </c>
      <c r="D1315" s="19">
        <f t="shared" si="254"/>
        <v>0</v>
      </c>
      <c r="E1315" s="19">
        <f t="shared" si="254"/>
        <v>1700</v>
      </c>
      <c r="F1315" s="19">
        <f t="shared" si="248"/>
        <v>2250</v>
      </c>
      <c r="G1315" s="112" t="str">
        <f t="shared" si="249"/>
        <v>是</v>
      </c>
      <c r="H1315" s="106" t="str">
        <f t="shared" si="250"/>
        <v>款</v>
      </c>
      <c r="I1315" s="113">
        <f>SUM(I1316:I1318)</f>
        <v>0</v>
      </c>
      <c r="J1315" s="121">
        <v>550</v>
      </c>
      <c r="O1315" s="120"/>
    </row>
    <row r="1316" s="103" customFormat="1" ht="21.95" hidden="1" customHeight="1" spans="1:15">
      <c r="A1316" s="114">
        <v>2240601</v>
      </c>
      <c r="B1316" s="23" t="s">
        <v>1151</v>
      </c>
      <c r="C1316" s="24">
        <v>0</v>
      </c>
      <c r="D1316" s="24"/>
      <c r="E1316" s="24">
        <v>1700</v>
      </c>
      <c r="F1316" s="24">
        <f t="shared" si="248"/>
        <v>1700</v>
      </c>
      <c r="G1316" s="112" t="str">
        <f t="shared" si="249"/>
        <v>否</v>
      </c>
      <c r="H1316" s="103" t="str">
        <f t="shared" si="250"/>
        <v>项</v>
      </c>
      <c r="I1316" s="106"/>
      <c r="J1316" s="121">
        <v>0</v>
      </c>
      <c r="O1316" s="120"/>
    </row>
    <row r="1317" s="103" customFormat="1" ht="21.95" hidden="1" customHeight="1" spans="1:15">
      <c r="A1317" s="114">
        <v>2240602</v>
      </c>
      <c r="B1317" s="23" t="s">
        <v>1152</v>
      </c>
      <c r="C1317" s="24">
        <v>0</v>
      </c>
      <c r="D1317" s="24"/>
      <c r="E1317" s="24">
        <v>0</v>
      </c>
      <c r="F1317" s="24">
        <f t="shared" si="248"/>
        <v>0</v>
      </c>
      <c r="G1317" s="112" t="str">
        <f t="shared" si="249"/>
        <v>否</v>
      </c>
      <c r="H1317" s="103" t="str">
        <f t="shared" si="250"/>
        <v>项</v>
      </c>
      <c r="I1317" s="126"/>
      <c r="J1317" s="121">
        <v>0</v>
      </c>
      <c r="O1317" s="120"/>
    </row>
    <row r="1318" s="103" customFormat="1" ht="20" customHeight="1" spans="1:15">
      <c r="A1318" s="114">
        <v>2240699</v>
      </c>
      <c r="B1318" s="23" t="s">
        <v>1153</v>
      </c>
      <c r="C1318" s="24">
        <v>550</v>
      </c>
      <c r="D1318" s="24"/>
      <c r="E1318" s="24">
        <v>0</v>
      </c>
      <c r="F1318" s="24">
        <f t="shared" si="248"/>
        <v>550</v>
      </c>
      <c r="G1318" s="112" t="str">
        <f t="shared" si="249"/>
        <v>是</v>
      </c>
      <c r="H1318" s="103" t="str">
        <f t="shared" si="250"/>
        <v>项</v>
      </c>
      <c r="I1318" s="126"/>
      <c r="J1318" s="121">
        <v>550</v>
      </c>
      <c r="O1318" s="120"/>
    </row>
    <row r="1319" ht="21.95" hidden="1" customHeight="1" spans="1:15">
      <c r="A1319" s="111">
        <v>22407</v>
      </c>
      <c r="B1319" s="18" t="s">
        <v>1154</v>
      </c>
      <c r="C1319" s="19">
        <f t="shared" ref="C1319:E1319" si="255">SUM(C1320:C1324)</f>
        <v>0</v>
      </c>
      <c r="D1319" s="19">
        <f t="shared" si="255"/>
        <v>0</v>
      </c>
      <c r="E1319" s="19">
        <f t="shared" si="255"/>
        <v>0</v>
      </c>
      <c r="F1319" s="19">
        <f t="shared" si="248"/>
        <v>0</v>
      </c>
      <c r="G1319" s="112" t="str">
        <f t="shared" si="249"/>
        <v>否</v>
      </c>
      <c r="H1319" s="106" t="str">
        <f t="shared" si="250"/>
        <v>款</v>
      </c>
      <c r="I1319" s="113">
        <f>SUM(I1320:I1324)</f>
        <v>0</v>
      </c>
      <c r="J1319" s="121">
        <v>0</v>
      </c>
      <c r="O1319" s="120"/>
    </row>
    <row r="1320" s="103" customFormat="1" ht="21.95" hidden="1" customHeight="1" spans="1:15">
      <c r="A1320" s="114">
        <v>2240701</v>
      </c>
      <c r="B1320" s="23" t="s">
        <v>1155</v>
      </c>
      <c r="C1320" s="24">
        <v>0</v>
      </c>
      <c r="D1320" s="24"/>
      <c r="E1320" s="24">
        <v>0</v>
      </c>
      <c r="F1320" s="24">
        <f t="shared" si="248"/>
        <v>0</v>
      </c>
      <c r="G1320" s="112" t="str">
        <f t="shared" si="249"/>
        <v>否</v>
      </c>
      <c r="H1320" s="103" t="str">
        <f t="shared" si="250"/>
        <v>项</v>
      </c>
      <c r="I1320" s="106"/>
      <c r="J1320" s="121">
        <v>0</v>
      </c>
      <c r="O1320" s="120"/>
    </row>
    <row r="1321" s="103" customFormat="1" ht="21.95" hidden="1" customHeight="1" spans="1:15">
      <c r="A1321" s="114">
        <v>2240702</v>
      </c>
      <c r="B1321" s="23" t="s">
        <v>1156</v>
      </c>
      <c r="C1321" s="24">
        <v>0</v>
      </c>
      <c r="D1321" s="24"/>
      <c r="E1321" s="24">
        <v>0</v>
      </c>
      <c r="F1321" s="24">
        <f t="shared" si="248"/>
        <v>0</v>
      </c>
      <c r="G1321" s="112" t="str">
        <f t="shared" si="249"/>
        <v>否</v>
      </c>
      <c r="H1321" s="103" t="str">
        <f t="shared" si="250"/>
        <v>项</v>
      </c>
      <c r="I1321" s="106"/>
      <c r="J1321" s="121">
        <v>0</v>
      </c>
      <c r="O1321" s="120"/>
    </row>
    <row r="1322" s="103" customFormat="1" ht="21.95" hidden="1" customHeight="1" spans="1:15">
      <c r="A1322" s="114">
        <v>2240703</v>
      </c>
      <c r="B1322" s="23" t="s">
        <v>1157</v>
      </c>
      <c r="C1322" s="24">
        <v>0</v>
      </c>
      <c r="D1322" s="24"/>
      <c r="E1322" s="24">
        <v>0</v>
      </c>
      <c r="F1322" s="24">
        <f t="shared" si="248"/>
        <v>0</v>
      </c>
      <c r="G1322" s="112" t="str">
        <f t="shared" si="249"/>
        <v>否</v>
      </c>
      <c r="H1322" s="103" t="str">
        <f t="shared" si="250"/>
        <v>项</v>
      </c>
      <c r="I1322" s="106"/>
      <c r="J1322" s="121">
        <v>0</v>
      </c>
      <c r="O1322" s="120"/>
    </row>
    <row r="1323" s="103" customFormat="1" ht="21.95" hidden="1" customHeight="1" spans="1:15">
      <c r="A1323" s="114">
        <v>2240704</v>
      </c>
      <c r="B1323" s="23" t="s">
        <v>1158</v>
      </c>
      <c r="C1323" s="24">
        <v>0</v>
      </c>
      <c r="D1323" s="24"/>
      <c r="E1323" s="24">
        <v>0</v>
      </c>
      <c r="F1323" s="24">
        <f t="shared" si="248"/>
        <v>0</v>
      </c>
      <c r="G1323" s="112" t="str">
        <f t="shared" si="249"/>
        <v>否</v>
      </c>
      <c r="H1323" s="103" t="str">
        <f t="shared" si="250"/>
        <v>项</v>
      </c>
      <c r="I1323" s="106"/>
      <c r="J1323" s="121">
        <v>0</v>
      </c>
      <c r="O1323" s="120"/>
    </row>
    <row r="1324" s="103" customFormat="1" ht="21.95" hidden="1" customHeight="1" spans="1:15">
      <c r="A1324" s="114">
        <v>2240799</v>
      </c>
      <c r="B1324" s="23" t="s">
        <v>1159</v>
      </c>
      <c r="C1324" s="24">
        <v>0</v>
      </c>
      <c r="D1324" s="24"/>
      <c r="E1324" s="24">
        <v>0</v>
      </c>
      <c r="F1324" s="24">
        <f t="shared" si="248"/>
        <v>0</v>
      </c>
      <c r="G1324" s="112" t="str">
        <f t="shared" si="249"/>
        <v>否</v>
      </c>
      <c r="H1324" s="103" t="str">
        <f t="shared" si="250"/>
        <v>项</v>
      </c>
      <c r="I1324" s="126"/>
      <c r="J1324" s="121">
        <v>0</v>
      </c>
      <c r="O1324" s="120"/>
    </row>
    <row r="1325" ht="21.95" hidden="1" customHeight="1" spans="1:15">
      <c r="A1325" s="111">
        <v>22499</v>
      </c>
      <c r="B1325" s="18" t="s">
        <v>1160</v>
      </c>
      <c r="C1325" s="19">
        <f t="shared" ref="C1325:E1325" si="256">SUM(C1326)</f>
        <v>0</v>
      </c>
      <c r="D1325" s="19">
        <f t="shared" si="256"/>
        <v>0</v>
      </c>
      <c r="E1325" s="19">
        <f t="shared" si="256"/>
        <v>0</v>
      </c>
      <c r="F1325" s="19">
        <f t="shared" si="248"/>
        <v>0</v>
      </c>
      <c r="G1325" s="112" t="str">
        <f t="shared" si="249"/>
        <v>否</v>
      </c>
      <c r="H1325" s="106" t="str">
        <f t="shared" si="250"/>
        <v>款</v>
      </c>
      <c r="I1325" s="113">
        <f>SUM(I1326)</f>
        <v>0</v>
      </c>
      <c r="J1325" s="121">
        <v>0</v>
      </c>
      <c r="O1325" s="120"/>
    </row>
    <row r="1326" s="103" customFormat="1" ht="21.95" hidden="1" customHeight="1" spans="1:15">
      <c r="A1326" s="114">
        <v>2249999</v>
      </c>
      <c r="B1326" s="23" t="s">
        <v>1161</v>
      </c>
      <c r="C1326" s="24">
        <v>0</v>
      </c>
      <c r="D1326" s="24"/>
      <c r="E1326" s="24">
        <v>0</v>
      </c>
      <c r="F1326" s="24">
        <f t="shared" si="248"/>
        <v>0</v>
      </c>
      <c r="G1326" s="112" t="str">
        <f t="shared" si="249"/>
        <v>否</v>
      </c>
      <c r="H1326" s="103" t="str">
        <f t="shared" si="250"/>
        <v>项</v>
      </c>
      <c r="I1326" s="126"/>
      <c r="J1326" s="121">
        <v>0</v>
      </c>
      <c r="O1326" s="120"/>
    </row>
    <row r="1327" ht="21.95" customHeight="1" spans="1:15">
      <c r="A1327" s="111">
        <v>227</v>
      </c>
      <c r="B1327" s="18" t="s">
        <v>128</v>
      </c>
      <c r="C1327" s="19">
        <v>4700</v>
      </c>
      <c r="D1327" s="19"/>
      <c r="E1327" s="19">
        <v>-4700</v>
      </c>
      <c r="F1327" s="19">
        <f t="shared" si="248"/>
        <v>0</v>
      </c>
      <c r="G1327" s="112" t="str">
        <f t="shared" si="249"/>
        <v>是</v>
      </c>
      <c r="H1327" s="106" t="str">
        <f t="shared" si="250"/>
        <v>类</v>
      </c>
      <c r="I1327" s="130"/>
      <c r="J1327" s="121">
        <v>3600</v>
      </c>
      <c r="O1327" s="120"/>
    </row>
    <row r="1328" ht="21.95" customHeight="1" spans="1:15">
      <c r="A1328" s="122">
        <v>232</v>
      </c>
      <c r="B1328" s="18" t="s">
        <v>130</v>
      </c>
      <c r="C1328" s="19">
        <f t="shared" ref="C1328:E1328" si="257">SUM(C1329)</f>
        <v>14015</v>
      </c>
      <c r="D1328" s="19">
        <f t="shared" si="257"/>
        <v>0</v>
      </c>
      <c r="E1328" s="19">
        <f t="shared" si="257"/>
        <v>0</v>
      </c>
      <c r="F1328" s="19">
        <f t="shared" si="248"/>
        <v>14015</v>
      </c>
      <c r="G1328" s="112" t="str">
        <f t="shared" si="249"/>
        <v>是</v>
      </c>
      <c r="H1328" s="106" t="str">
        <f t="shared" si="250"/>
        <v>类</v>
      </c>
      <c r="I1328" s="130">
        <f>SUM(I1329)</f>
        <v>0</v>
      </c>
      <c r="J1328" s="121">
        <v>13959</v>
      </c>
      <c r="O1328" s="120"/>
    </row>
    <row r="1329" ht="21.95" customHeight="1" spans="1:15">
      <c r="A1329" s="122">
        <v>23203</v>
      </c>
      <c r="B1329" s="18" t="s">
        <v>1162</v>
      </c>
      <c r="C1329" s="19">
        <f t="shared" ref="C1329:E1329" si="258">SUM(C1330:C1333)</f>
        <v>14015</v>
      </c>
      <c r="D1329" s="19">
        <f t="shared" si="258"/>
        <v>0</v>
      </c>
      <c r="E1329" s="19">
        <f t="shared" si="258"/>
        <v>0</v>
      </c>
      <c r="F1329" s="19">
        <f t="shared" si="248"/>
        <v>14015</v>
      </c>
      <c r="G1329" s="112" t="str">
        <f t="shared" si="249"/>
        <v>是</v>
      </c>
      <c r="H1329" s="106" t="str">
        <f t="shared" si="250"/>
        <v>款</v>
      </c>
      <c r="I1329" s="131">
        <f>SUM(I1330:I1333)</f>
        <v>0</v>
      </c>
      <c r="J1329" s="121">
        <v>13959</v>
      </c>
      <c r="O1329" s="120"/>
    </row>
    <row r="1330" s="103" customFormat="1" ht="21.95" customHeight="1" spans="1:15">
      <c r="A1330" s="114">
        <v>2320301</v>
      </c>
      <c r="B1330" s="23" t="s">
        <v>1163</v>
      </c>
      <c r="C1330" s="24">
        <v>14006</v>
      </c>
      <c r="D1330" s="24"/>
      <c r="E1330" s="24">
        <v>0</v>
      </c>
      <c r="F1330" s="24">
        <f t="shared" si="248"/>
        <v>14006</v>
      </c>
      <c r="G1330" s="112" t="str">
        <f t="shared" si="249"/>
        <v>是</v>
      </c>
      <c r="H1330" s="103" t="str">
        <f t="shared" si="250"/>
        <v>项</v>
      </c>
      <c r="I1330" s="118"/>
      <c r="J1330" s="121">
        <v>13950</v>
      </c>
      <c r="O1330" s="120"/>
    </row>
    <row r="1331" s="103" customFormat="1" ht="21.95" hidden="1" customHeight="1" spans="1:15">
      <c r="A1331" s="114">
        <v>2320302</v>
      </c>
      <c r="B1331" s="23" t="s">
        <v>1164</v>
      </c>
      <c r="C1331" s="24">
        <v>0</v>
      </c>
      <c r="D1331" s="24"/>
      <c r="E1331" s="24">
        <v>0</v>
      </c>
      <c r="F1331" s="24">
        <f t="shared" si="248"/>
        <v>0</v>
      </c>
      <c r="G1331" s="112" t="str">
        <f t="shared" si="249"/>
        <v>否</v>
      </c>
      <c r="H1331" s="103" t="str">
        <f t="shared" si="250"/>
        <v>项</v>
      </c>
      <c r="I1331" s="118"/>
      <c r="J1331" s="121">
        <v>0</v>
      </c>
      <c r="O1331" s="120"/>
    </row>
    <row r="1332" s="103" customFormat="1" ht="21.95" customHeight="1" spans="1:15">
      <c r="A1332" s="114">
        <v>2320303</v>
      </c>
      <c r="B1332" s="23" t="s">
        <v>1165</v>
      </c>
      <c r="C1332" s="24">
        <v>9</v>
      </c>
      <c r="D1332" s="24"/>
      <c r="E1332" s="24">
        <v>0</v>
      </c>
      <c r="F1332" s="24">
        <f t="shared" si="248"/>
        <v>9</v>
      </c>
      <c r="G1332" s="112" t="str">
        <f t="shared" si="249"/>
        <v>是</v>
      </c>
      <c r="H1332" s="103" t="str">
        <f t="shared" si="250"/>
        <v>项</v>
      </c>
      <c r="I1332" s="118"/>
      <c r="J1332" s="121">
        <v>9</v>
      </c>
      <c r="O1332" s="120"/>
    </row>
    <row r="1333" s="103" customFormat="1" ht="21.95" hidden="1" customHeight="1" spans="1:15">
      <c r="A1333" s="114">
        <v>2320399</v>
      </c>
      <c r="B1333" s="23" t="s">
        <v>1166</v>
      </c>
      <c r="C1333" s="24">
        <v>0</v>
      </c>
      <c r="D1333" s="24"/>
      <c r="E1333" s="24">
        <v>0</v>
      </c>
      <c r="F1333" s="24">
        <f t="shared" si="248"/>
        <v>0</v>
      </c>
      <c r="G1333" s="112" t="str">
        <f t="shared" si="249"/>
        <v>否</v>
      </c>
      <c r="H1333" s="103" t="str">
        <f t="shared" si="250"/>
        <v>项</v>
      </c>
      <c r="I1333" s="118"/>
      <c r="J1333" s="121">
        <v>0</v>
      </c>
      <c r="O1333" s="120"/>
    </row>
    <row r="1334" ht="21.95" customHeight="1" spans="1:15">
      <c r="A1334" s="122">
        <v>233</v>
      </c>
      <c r="B1334" s="18" t="s">
        <v>132</v>
      </c>
      <c r="C1334" s="19">
        <f t="shared" ref="C1334:E1334" si="259">SUM(C1335)</f>
        <v>0</v>
      </c>
      <c r="D1334" s="19">
        <f t="shared" si="259"/>
        <v>0</v>
      </c>
      <c r="E1334" s="19">
        <f t="shared" si="259"/>
        <v>0</v>
      </c>
      <c r="F1334" s="19">
        <f t="shared" si="248"/>
        <v>0</v>
      </c>
      <c r="G1334" s="112" t="str">
        <f t="shared" si="249"/>
        <v>是</v>
      </c>
      <c r="H1334" s="106" t="str">
        <f t="shared" si="250"/>
        <v>类</v>
      </c>
      <c r="I1334" s="118">
        <f>SUM(I1335)</f>
        <v>0</v>
      </c>
      <c r="J1334" s="121">
        <v>0</v>
      </c>
      <c r="O1334" s="120"/>
    </row>
    <row r="1335" s="105" customFormat="1" ht="21.95" hidden="1" customHeight="1" spans="1:15">
      <c r="A1335" s="111">
        <v>23303</v>
      </c>
      <c r="B1335" s="18" t="s">
        <v>1167</v>
      </c>
      <c r="C1335" s="19">
        <v>0</v>
      </c>
      <c r="D1335" s="19"/>
      <c r="E1335" s="19">
        <v>0</v>
      </c>
      <c r="F1335" s="19">
        <f t="shared" si="248"/>
        <v>0</v>
      </c>
      <c r="G1335" s="132" t="str">
        <f t="shared" si="249"/>
        <v>否</v>
      </c>
      <c r="H1335" s="105" t="str">
        <f t="shared" si="250"/>
        <v>款</v>
      </c>
      <c r="I1335" s="130"/>
      <c r="J1335" s="121">
        <v>0</v>
      </c>
      <c r="O1335" s="189"/>
    </row>
    <row r="1336" ht="21.95" customHeight="1" spans="1:15">
      <c r="A1336" s="122">
        <v>229</v>
      </c>
      <c r="B1336" s="18" t="s">
        <v>134</v>
      </c>
      <c r="C1336" s="19">
        <f t="shared" ref="C1336:E1336" si="260">SUM(C1337:C1338)</f>
        <v>3202</v>
      </c>
      <c r="D1336" s="19">
        <f t="shared" si="260"/>
        <v>0</v>
      </c>
      <c r="E1336" s="19">
        <f t="shared" si="260"/>
        <v>4300</v>
      </c>
      <c r="F1336" s="19">
        <f t="shared" si="248"/>
        <v>7502</v>
      </c>
      <c r="G1336" s="112" t="str">
        <f t="shared" si="249"/>
        <v>是</v>
      </c>
      <c r="H1336" s="106" t="str">
        <f t="shared" si="250"/>
        <v>类</v>
      </c>
      <c r="I1336" s="118">
        <f>SUM(I1337:I1338)</f>
        <v>0</v>
      </c>
      <c r="J1336" s="121">
        <v>3202</v>
      </c>
      <c r="O1336" s="120"/>
    </row>
    <row r="1337" s="105" customFormat="1" ht="21.95" hidden="1" customHeight="1" spans="1:15">
      <c r="A1337" s="17">
        <v>22902</v>
      </c>
      <c r="B1337" s="18" t="s">
        <v>1168</v>
      </c>
      <c r="C1337" s="19">
        <v>0</v>
      </c>
      <c r="D1337" s="19">
        <v>0</v>
      </c>
      <c r="E1337" s="19">
        <v>0</v>
      </c>
      <c r="F1337" s="19">
        <f t="shared" si="248"/>
        <v>0</v>
      </c>
      <c r="G1337" s="132" t="str">
        <f t="shared" si="249"/>
        <v>否</v>
      </c>
      <c r="H1337" s="105" t="str">
        <f t="shared" si="250"/>
        <v>款</v>
      </c>
      <c r="I1337" s="130">
        <v>0</v>
      </c>
      <c r="J1337" s="121">
        <v>0</v>
      </c>
      <c r="O1337" s="189"/>
    </row>
    <row r="1338" s="105" customFormat="1" ht="21.95" customHeight="1" spans="1:15">
      <c r="A1338" s="17">
        <v>22999</v>
      </c>
      <c r="B1338" s="18" t="s">
        <v>1169</v>
      </c>
      <c r="C1338" s="19">
        <v>3202</v>
      </c>
      <c r="D1338" s="19"/>
      <c r="E1338" s="19">
        <v>4300</v>
      </c>
      <c r="F1338" s="19">
        <f t="shared" si="248"/>
        <v>7502</v>
      </c>
      <c r="G1338" s="132" t="str">
        <f t="shared" si="249"/>
        <v>是</v>
      </c>
      <c r="H1338" s="105" t="str">
        <f t="shared" si="250"/>
        <v>款</v>
      </c>
      <c r="I1338" s="130"/>
      <c r="J1338" s="121">
        <v>3202</v>
      </c>
      <c r="O1338" s="189"/>
    </row>
    <row r="1339" ht="13" customHeight="1" spans="1:15">
      <c r="A1339" s="133"/>
      <c r="B1339" s="33"/>
      <c r="C1339" s="19"/>
      <c r="D1339" s="19"/>
      <c r="E1339" s="19">
        <v>0</v>
      </c>
      <c r="F1339" s="19">
        <f t="shared" si="248"/>
        <v>0</v>
      </c>
      <c r="G1339" s="112" t="str">
        <f t="shared" si="249"/>
        <v>是</v>
      </c>
      <c r="H1339" s="106" t="str">
        <f t="shared" si="250"/>
        <v>项</v>
      </c>
      <c r="I1339" s="126"/>
      <c r="J1339" s="121">
        <v>0</v>
      </c>
      <c r="O1339" s="120"/>
    </row>
    <row r="1340" s="105" customFormat="1" ht="21.95" customHeight="1" spans="1:15">
      <c r="A1340" s="134"/>
      <c r="B1340" s="53" t="s">
        <v>135</v>
      </c>
      <c r="C1340" s="19">
        <f t="shared" ref="C1340:E1340" si="261">SUM(C4,C249,C252,C271,C363,C418,C475,C534,C664,C737,C818,C841,C952,C1016,C1086,C1106,C1136,C1146,C1191,C1211,C1269,C1327,C1328,C1334,C1336)</f>
        <v>411600</v>
      </c>
      <c r="D1340" s="19">
        <f t="shared" si="261"/>
        <v>4370</v>
      </c>
      <c r="E1340" s="19">
        <f t="shared" si="261"/>
        <v>-4370</v>
      </c>
      <c r="F1340" s="19">
        <f t="shared" si="248"/>
        <v>411600</v>
      </c>
      <c r="G1340" s="132" t="str">
        <f t="shared" si="249"/>
        <v>是</v>
      </c>
      <c r="H1340" s="105" t="str">
        <f t="shared" si="250"/>
        <v>项</v>
      </c>
      <c r="I1340" s="126">
        <f>SUM(I4,I249,I252,I271,I363,I418,I475,I534,I664,I737,I818,I841,I952,I1016,I1086,I1106,I1136,I1146,I1191,I1211,I1269,I1327,I1328,I1334,I1336)</f>
        <v>0</v>
      </c>
      <c r="J1340" s="121">
        <v>357000</v>
      </c>
      <c r="O1340" s="120"/>
    </row>
  </sheetData>
  <autoFilter ref="A3:H1340">
    <filterColumn colId="6">
      <customFilters>
        <customFilter operator="equal" val="是"/>
      </customFilters>
    </filterColumn>
    <extLst/>
  </autoFilter>
  <mergeCells count="1">
    <mergeCell ref="B1:F1"/>
  </mergeCells>
  <conditionalFormatting sqref="I4:I1340">
    <cfRule type="cellIs" dxfId="2" priority="1" stopIfTrue="1" operator="lessThan">
      <formula>0</formula>
    </cfRule>
  </conditionalFormatting>
  <conditionalFormatting sqref="G4:J1340">
    <cfRule type="cellIs" dxfId="2" priority="2" stopIfTrue="1" operator="lessThan">
      <formula>0</formula>
    </cfRule>
  </conditionalFormatting>
  <printOptions horizontalCentered="1"/>
  <pageMargins left="0.472222222222222" right="0.393055555555556" top="0.747916666666667" bottom="0.747916666666667" header="0.314583333333333" footer="0.314583333333333"/>
  <pageSetup paperSize="9" scale="69" firstPageNumber="247" orientation="portrait" useFirstPageNumber="1" horizontalDpi="600"/>
  <headerFooter alignWithMargins="0"/>
  <rowBreaks count="1" manualBreakCount="1">
    <brk id="1173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showZeros="0" topLeftCell="B1" workbookViewId="0">
      <selection activeCell="B27" sqref="B27"/>
    </sheetView>
  </sheetViews>
  <sheetFormatPr defaultColWidth="9" defaultRowHeight="13.5" outlineLevelCol="5"/>
  <cols>
    <col min="1" max="1" width="9" style="165" hidden="1" customWidth="1"/>
    <col min="2" max="2" width="74.75" style="166" customWidth="1"/>
    <col min="3" max="3" width="15.25" style="165" customWidth="1"/>
    <col min="4" max="6" width="17.5" style="165" customWidth="1"/>
    <col min="7" max="16384" width="9" style="165"/>
  </cols>
  <sheetData>
    <row r="1" spans="2:2">
      <c r="B1" s="167"/>
    </row>
    <row r="2" s="163" customFormat="1" ht="35.1" customHeight="1" spans="2:6">
      <c r="B2" s="168" t="s">
        <v>1170</v>
      </c>
      <c r="C2" s="168"/>
      <c r="D2" s="168"/>
      <c r="E2" s="168"/>
      <c r="F2" s="168"/>
    </row>
    <row r="3" ht="20.1" customHeight="1" spans="2:6">
      <c r="B3" s="169" t="s">
        <v>1171</v>
      </c>
      <c r="F3" s="170" t="s">
        <v>2</v>
      </c>
    </row>
    <row r="4" ht="45" customHeight="1" spans="2:6">
      <c r="B4" s="171" t="s">
        <v>1172</v>
      </c>
      <c r="C4" s="172" t="s">
        <v>5</v>
      </c>
      <c r="D4" s="172" t="s">
        <v>6</v>
      </c>
      <c r="E4" s="172" t="s">
        <v>7</v>
      </c>
      <c r="F4" s="173" t="s">
        <v>8</v>
      </c>
    </row>
    <row r="5" ht="45" customHeight="1" spans="2:6">
      <c r="B5" s="174" t="s">
        <v>1173</v>
      </c>
      <c r="C5" s="172">
        <f>SUM(C6,C13,C15,C17,C22,C25,C28,C31,C33,C35)</f>
        <v>15345</v>
      </c>
      <c r="D5" s="172">
        <f t="shared" ref="D5:E5" si="0">SUM(D6,D13,D15,D17,D22,D25,D28,D31,D33,D35)</f>
        <v>0</v>
      </c>
      <c r="E5" s="172">
        <f t="shared" si="0"/>
        <v>3830</v>
      </c>
      <c r="F5" s="175">
        <f t="shared" ref="F5:F41" si="1">SUM(C5:E5)</f>
        <v>19175</v>
      </c>
    </row>
    <row r="6" ht="27" customHeight="1" spans="1:6">
      <c r="A6" s="165">
        <v>201</v>
      </c>
      <c r="B6" s="176" t="s">
        <v>1174</v>
      </c>
      <c r="C6" s="177">
        <f>SUM(C7:C12)</f>
        <v>1702</v>
      </c>
      <c r="D6" s="177">
        <f t="shared" ref="D6:E6" si="2">SUM(D7:D12)</f>
        <v>0</v>
      </c>
      <c r="E6" s="177">
        <f t="shared" si="2"/>
        <v>450</v>
      </c>
      <c r="F6" s="175">
        <f t="shared" si="1"/>
        <v>2152</v>
      </c>
    </row>
    <row r="7" ht="27" customHeight="1" spans="2:6">
      <c r="B7" s="178" t="s">
        <v>1175</v>
      </c>
      <c r="C7" s="179">
        <v>1050</v>
      </c>
      <c r="D7" s="180"/>
      <c r="E7" s="180"/>
      <c r="F7" s="181">
        <f t="shared" si="1"/>
        <v>1050</v>
      </c>
    </row>
    <row r="8" ht="27" customHeight="1" spans="2:6">
      <c r="B8" s="178" t="s">
        <v>1176</v>
      </c>
      <c r="C8" s="179">
        <v>118</v>
      </c>
      <c r="D8" s="180"/>
      <c r="E8" s="180"/>
      <c r="F8" s="181">
        <f t="shared" si="1"/>
        <v>118</v>
      </c>
    </row>
    <row r="9" ht="27" customHeight="1" spans="2:6">
      <c r="B9" s="178" t="s">
        <v>1177</v>
      </c>
      <c r="C9" s="179">
        <v>440</v>
      </c>
      <c r="D9" s="180"/>
      <c r="E9" s="180"/>
      <c r="F9" s="181">
        <f t="shared" si="1"/>
        <v>440</v>
      </c>
    </row>
    <row r="10" ht="27" customHeight="1" spans="1:6">
      <c r="A10" s="165">
        <v>2019999</v>
      </c>
      <c r="B10" s="178" t="s">
        <v>1178</v>
      </c>
      <c r="C10" s="179">
        <v>14</v>
      </c>
      <c r="D10" s="180"/>
      <c r="E10" s="180"/>
      <c r="F10" s="181">
        <f t="shared" si="1"/>
        <v>14</v>
      </c>
    </row>
    <row r="11" ht="27" customHeight="1" spans="1:6">
      <c r="A11" s="165">
        <v>203</v>
      </c>
      <c r="B11" s="178" t="s">
        <v>1179</v>
      </c>
      <c r="C11" s="179">
        <v>80</v>
      </c>
      <c r="D11" s="180"/>
      <c r="E11" s="180"/>
      <c r="F11" s="181">
        <f t="shared" si="1"/>
        <v>80</v>
      </c>
    </row>
    <row r="12" ht="27" customHeight="1" spans="2:6">
      <c r="B12" s="178" t="s">
        <v>1180</v>
      </c>
      <c r="C12" s="179"/>
      <c r="D12" s="180"/>
      <c r="E12" s="179">
        <v>450</v>
      </c>
      <c r="F12" s="181">
        <f t="shared" si="1"/>
        <v>450</v>
      </c>
    </row>
    <row r="13" ht="27" customHeight="1" spans="2:6">
      <c r="B13" s="182" t="s">
        <v>1181</v>
      </c>
      <c r="C13" s="183">
        <f>SUM(C14)</f>
        <v>0</v>
      </c>
      <c r="D13" s="183">
        <f t="shared" ref="D13:E13" si="3">SUM(D14)</f>
        <v>0</v>
      </c>
      <c r="E13" s="183">
        <f t="shared" si="3"/>
        <v>200</v>
      </c>
      <c r="F13" s="175">
        <f t="shared" si="1"/>
        <v>200</v>
      </c>
    </row>
    <row r="14" ht="27" customHeight="1" spans="2:6">
      <c r="B14" s="178" t="s">
        <v>1180</v>
      </c>
      <c r="C14" s="179"/>
      <c r="D14" s="180"/>
      <c r="E14" s="179">
        <v>200</v>
      </c>
      <c r="F14" s="181">
        <f t="shared" si="1"/>
        <v>200</v>
      </c>
    </row>
    <row r="15" ht="27" customHeight="1" spans="2:6">
      <c r="B15" s="182" t="s">
        <v>1182</v>
      </c>
      <c r="C15" s="183">
        <f t="shared" ref="C15:E15" si="4">SUM(C16)</f>
        <v>0</v>
      </c>
      <c r="D15" s="183">
        <f t="shared" si="4"/>
        <v>0</v>
      </c>
      <c r="E15" s="183">
        <f t="shared" si="4"/>
        <v>200</v>
      </c>
      <c r="F15" s="181">
        <f t="shared" si="1"/>
        <v>200</v>
      </c>
    </row>
    <row r="16" ht="27" customHeight="1" spans="2:6">
      <c r="B16" s="178" t="s">
        <v>1180</v>
      </c>
      <c r="C16" s="179"/>
      <c r="D16" s="180"/>
      <c r="E16" s="179">
        <v>200</v>
      </c>
      <c r="F16" s="181">
        <f t="shared" si="1"/>
        <v>200</v>
      </c>
    </row>
    <row r="17" ht="27" customHeight="1" spans="2:6">
      <c r="B17" s="176" t="s">
        <v>1183</v>
      </c>
      <c r="C17" s="177">
        <f>SUM(C18:C21)</f>
        <v>235</v>
      </c>
      <c r="D17" s="177">
        <f t="shared" ref="D17:E17" si="5">SUM(D18:D21)</f>
        <v>0</v>
      </c>
      <c r="E17" s="177">
        <f t="shared" si="5"/>
        <v>0</v>
      </c>
      <c r="F17" s="175">
        <f t="shared" si="1"/>
        <v>235</v>
      </c>
    </row>
    <row r="18" ht="27" customHeight="1" spans="2:6">
      <c r="B18" s="178" t="s">
        <v>1184</v>
      </c>
      <c r="C18" s="179">
        <v>5</v>
      </c>
      <c r="D18" s="180"/>
      <c r="E18" s="180"/>
      <c r="F18" s="181">
        <f t="shared" si="1"/>
        <v>5</v>
      </c>
    </row>
    <row r="19" ht="27" customHeight="1" spans="2:6">
      <c r="B19" s="178" t="s">
        <v>1185</v>
      </c>
      <c r="C19" s="179">
        <v>70</v>
      </c>
      <c r="D19" s="180"/>
      <c r="E19" s="180"/>
      <c r="F19" s="181">
        <f t="shared" si="1"/>
        <v>70</v>
      </c>
    </row>
    <row r="20" ht="27" customHeight="1" spans="2:6">
      <c r="B20" s="178" t="s">
        <v>1186</v>
      </c>
      <c r="C20" s="179">
        <v>150</v>
      </c>
      <c r="D20" s="175"/>
      <c r="E20" s="175"/>
      <c r="F20" s="181">
        <f t="shared" si="1"/>
        <v>150</v>
      </c>
    </row>
    <row r="21" ht="27" customHeight="1" spans="2:6">
      <c r="B21" s="178" t="s">
        <v>1187</v>
      </c>
      <c r="C21" s="179">
        <v>10</v>
      </c>
      <c r="D21" s="180"/>
      <c r="E21" s="180"/>
      <c r="F21" s="181">
        <f t="shared" si="1"/>
        <v>10</v>
      </c>
    </row>
    <row r="22" s="164" customFormat="1" ht="27" customHeight="1" spans="2:6">
      <c r="B22" s="182" t="s">
        <v>1188</v>
      </c>
      <c r="C22" s="183">
        <f>SUM(C23:C24)</f>
        <v>3000</v>
      </c>
      <c r="D22" s="183">
        <f t="shared" ref="D22:E22" si="6">SUM(D23:D24)</f>
        <v>0</v>
      </c>
      <c r="E22" s="183">
        <f t="shared" si="6"/>
        <v>400</v>
      </c>
      <c r="F22" s="175">
        <f t="shared" si="1"/>
        <v>3400</v>
      </c>
    </row>
    <row r="23" ht="27" customHeight="1" spans="2:6">
      <c r="B23" s="178" t="s">
        <v>1189</v>
      </c>
      <c r="C23" s="179">
        <v>3000</v>
      </c>
      <c r="D23" s="180"/>
      <c r="E23" s="180"/>
      <c r="F23" s="181">
        <f t="shared" si="1"/>
        <v>3000</v>
      </c>
    </row>
    <row r="24" ht="27" customHeight="1" spans="2:6">
      <c r="B24" s="178" t="s">
        <v>1180</v>
      </c>
      <c r="C24" s="179"/>
      <c r="D24" s="180"/>
      <c r="E24" s="180">
        <v>400</v>
      </c>
      <c r="F24" s="181">
        <f t="shared" si="1"/>
        <v>400</v>
      </c>
    </row>
    <row r="25" ht="27" customHeight="1" spans="2:6">
      <c r="B25" s="182" t="s">
        <v>1190</v>
      </c>
      <c r="C25" s="183">
        <f>SUM(C26:C27)</f>
        <v>10197</v>
      </c>
      <c r="D25" s="183">
        <f t="shared" ref="D25:E25" si="7">SUM(D26:D27)</f>
        <v>0</v>
      </c>
      <c r="E25" s="183">
        <f t="shared" si="7"/>
        <v>0</v>
      </c>
      <c r="F25" s="175">
        <f t="shared" si="1"/>
        <v>10197</v>
      </c>
    </row>
    <row r="26" ht="27" customHeight="1" spans="2:6">
      <c r="B26" s="178" t="s">
        <v>1191</v>
      </c>
      <c r="C26" s="179">
        <v>197</v>
      </c>
      <c r="D26" s="180"/>
      <c r="E26" s="180"/>
      <c r="F26" s="181">
        <f t="shared" si="1"/>
        <v>197</v>
      </c>
    </row>
    <row r="27" ht="27" customHeight="1" spans="2:6">
      <c r="B27" s="178" t="s">
        <v>1192</v>
      </c>
      <c r="C27" s="179">
        <v>10000</v>
      </c>
      <c r="D27" s="180"/>
      <c r="E27" s="180"/>
      <c r="F27" s="181">
        <f t="shared" si="1"/>
        <v>10000</v>
      </c>
    </row>
    <row r="28" ht="27" customHeight="1" spans="2:6">
      <c r="B28" s="182" t="s">
        <v>1193</v>
      </c>
      <c r="C28" s="183">
        <f>SUM(C29:C30)</f>
        <v>211</v>
      </c>
      <c r="D28" s="183">
        <f t="shared" ref="D28:E28" si="8">SUM(D29:D30)</f>
        <v>0</v>
      </c>
      <c r="E28" s="183">
        <f t="shared" si="8"/>
        <v>1480</v>
      </c>
      <c r="F28" s="175">
        <f t="shared" si="1"/>
        <v>1691</v>
      </c>
    </row>
    <row r="29" ht="27" customHeight="1" spans="2:6">
      <c r="B29" s="178" t="s">
        <v>1194</v>
      </c>
      <c r="C29" s="179">
        <v>211</v>
      </c>
      <c r="D29" s="180"/>
      <c r="E29" s="180"/>
      <c r="F29" s="181">
        <f t="shared" si="1"/>
        <v>211</v>
      </c>
    </row>
    <row r="30" ht="27" customHeight="1" spans="2:6">
      <c r="B30" s="178" t="s">
        <v>1180</v>
      </c>
      <c r="C30" s="179"/>
      <c r="D30" s="180"/>
      <c r="E30" s="180">
        <v>1480</v>
      </c>
      <c r="F30" s="181">
        <f t="shared" si="1"/>
        <v>1480</v>
      </c>
    </row>
    <row r="31" ht="27" customHeight="1" spans="2:6">
      <c r="B31" s="182" t="s">
        <v>1195</v>
      </c>
      <c r="C31" s="183">
        <f t="shared" ref="C31:E31" si="9">SUM(C32)</f>
        <v>0</v>
      </c>
      <c r="D31" s="183">
        <f t="shared" si="9"/>
        <v>0</v>
      </c>
      <c r="E31" s="183">
        <f t="shared" si="9"/>
        <v>900</v>
      </c>
      <c r="F31" s="181">
        <f t="shared" si="1"/>
        <v>900</v>
      </c>
    </row>
    <row r="32" ht="27" customHeight="1" spans="2:6">
      <c r="B32" s="178" t="s">
        <v>1180</v>
      </c>
      <c r="C32" s="179"/>
      <c r="D32" s="180"/>
      <c r="E32" s="180">
        <v>900</v>
      </c>
      <c r="F32" s="181">
        <f t="shared" si="1"/>
        <v>900</v>
      </c>
    </row>
    <row r="33" s="164" customFormat="1" ht="27" customHeight="1" spans="2:6">
      <c r="B33" s="182" t="s">
        <v>1196</v>
      </c>
      <c r="C33" s="183">
        <f t="shared" ref="C33" si="10">SUM(C34)</f>
        <v>0</v>
      </c>
      <c r="D33" s="183">
        <f t="shared" ref="D33" si="11">SUM(D34)</f>
        <v>0</v>
      </c>
      <c r="E33" s="183">
        <f t="shared" ref="E33" si="12">SUM(E34)</f>
        <v>100</v>
      </c>
      <c r="F33" s="175">
        <f t="shared" si="1"/>
        <v>100</v>
      </c>
    </row>
    <row r="34" ht="27" customHeight="1" spans="2:6">
      <c r="B34" s="178" t="s">
        <v>1180</v>
      </c>
      <c r="C34" s="179"/>
      <c r="D34" s="180"/>
      <c r="E34" s="180">
        <v>100</v>
      </c>
      <c r="F34" s="181">
        <f t="shared" si="1"/>
        <v>100</v>
      </c>
    </row>
    <row r="35" s="164" customFormat="1" ht="27" customHeight="1" spans="2:6">
      <c r="B35" s="182" t="s">
        <v>1197</v>
      </c>
      <c r="C35" s="183">
        <f t="shared" ref="C35" si="13">SUM(C36)</f>
        <v>0</v>
      </c>
      <c r="D35" s="183">
        <f t="shared" ref="D35" si="14">SUM(D36)</f>
        <v>0</v>
      </c>
      <c r="E35" s="183">
        <f t="shared" ref="E35" si="15">SUM(E36)</f>
        <v>100</v>
      </c>
      <c r="F35" s="175">
        <f t="shared" si="1"/>
        <v>100</v>
      </c>
    </row>
    <row r="36" ht="27" customHeight="1" spans="2:6">
      <c r="B36" s="178" t="s">
        <v>1180</v>
      </c>
      <c r="C36" s="179"/>
      <c r="D36" s="180"/>
      <c r="E36" s="180">
        <v>100</v>
      </c>
      <c r="F36" s="181">
        <f t="shared" si="1"/>
        <v>100</v>
      </c>
    </row>
    <row r="37" ht="27" customHeight="1" spans="2:6">
      <c r="B37" s="184" t="s">
        <v>1198</v>
      </c>
      <c r="C37" s="183">
        <f>SUM(C38,)</f>
        <v>25</v>
      </c>
      <c r="D37" s="183">
        <f t="shared" ref="D37:E37" si="16">SUM(D38,)</f>
        <v>0</v>
      </c>
      <c r="E37" s="183">
        <f t="shared" si="16"/>
        <v>0</v>
      </c>
      <c r="F37" s="175">
        <f t="shared" si="1"/>
        <v>25</v>
      </c>
    </row>
    <row r="38" ht="27" customHeight="1" spans="2:6">
      <c r="B38" s="182" t="s">
        <v>1199</v>
      </c>
      <c r="C38" s="183">
        <f>SUM(C39)</f>
        <v>25</v>
      </c>
      <c r="D38" s="183">
        <f t="shared" ref="D38:E38" si="17">SUM(D39)</f>
        <v>0</v>
      </c>
      <c r="E38" s="183">
        <f t="shared" si="17"/>
        <v>0</v>
      </c>
      <c r="F38" s="175">
        <f t="shared" si="1"/>
        <v>25</v>
      </c>
    </row>
    <row r="39" ht="27" customHeight="1" spans="2:6">
      <c r="B39" s="178" t="s">
        <v>1200</v>
      </c>
      <c r="C39" s="179">
        <v>25</v>
      </c>
      <c r="D39" s="180"/>
      <c r="E39" s="180"/>
      <c r="F39" s="181">
        <f t="shared" si="1"/>
        <v>25</v>
      </c>
    </row>
    <row r="40" ht="27" customHeight="1" spans="2:6">
      <c r="B40" s="185"/>
      <c r="C40" s="179"/>
      <c r="D40" s="180"/>
      <c r="E40" s="180"/>
      <c r="F40" s="181">
        <f t="shared" si="1"/>
        <v>0</v>
      </c>
    </row>
    <row r="41" ht="27" customHeight="1" spans="2:6">
      <c r="B41" s="186" t="s">
        <v>1201</v>
      </c>
      <c r="C41" s="187">
        <f>SUM(C37,C5)</f>
        <v>15370</v>
      </c>
      <c r="D41" s="187">
        <f>SUM(D37,D5)</f>
        <v>0</v>
      </c>
      <c r="E41" s="187">
        <f>SUM(E37,E5)</f>
        <v>3830</v>
      </c>
      <c r="F41" s="187">
        <f t="shared" si="1"/>
        <v>19200</v>
      </c>
    </row>
    <row r="42" spans="2:2">
      <c r="B42" s="167"/>
    </row>
    <row r="44" spans="5:5">
      <c r="E44" s="188"/>
    </row>
  </sheetData>
  <mergeCells count="1">
    <mergeCell ref="B2:F2"/>
  </mergeCells>
  <printOptions horizontalCentered="1"/>
  <pageMargins left="0.590277777777778" right="0.590277777777778" top="0.590277777777778" bottom="0.590277777777778" header="0.314583333333333" footer="0.314583333333333"/>
  <pageSetup paperSize="9" scale="64" fitToHeight="0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S45"/>
  <sheetViews>
    <sheetView showGridLines="0" showZeros="0" view="pageBreakPreview" zoomScale="70" zoomScaleNormal="90" workbookViewId="0">
      <pane ySplit="3" topLeftCell="A19" activePane="bottomLeft" state="frozen"/>
      <selection/>
      <selection pane="bottomLeft" activeCell="D5" sqref="D5:D15"/>
    </sheetView>
  </sheetViews>
  <sheetFormatPr defaultColWidth="9" defaultRowHeight="14.25"/>
  <cols>
    <col min="1" max="1" width="14.5" style="150" customWidth="1"/>
    <col min="2" max="2" width="50.75" style="150" customWidth="1"/>
    <col min="3" max="5" width="20.625" style="150" customWidth="1"/>
    <col min="6" max="9" width="9" style="151"/>
    <col min="10" max="10" width="10.875" style="151" customWidth="1"/>
    <col min="11" max="16384" width="9" style="151"/>
  </cols>
  <sheetData>
    <row r="1" ht="45" customHeight="1" spans="1:5">
      <c r="A1" s="39"/>
      <c r="B1" s="40" t="s">
        <v>1202</v>
      </c>
      <c r="C1" s="40"/>
      <c r="D1" s="40"/>
      <c r="E1" s="40"/>
    </row>
    <row r="2" ht="18.95" customHeight="1" spans="2:5">
      <c r="B2" s="42" t="s">
        <v>1203</v>
      </c>
      <c r="C2" s="152"/>
      <c r="D2" s="152"/>
      <c r="E2" s="43" t="s">
        <v>2</v>
      </c>
    </row>
    <row r="3" s="36" customFormat="1" ht="45" customHeight="1" spans="1:6">
      <c r="A3" s="153" t="s">
        <v>3</v>
      </c>
      <c r="B3" s="109" t="s">
        <v>4</v>
      </c>
      <c r="C3" s="45" t="s">
        <v>5</v>
      </c>
      <c r="D3" s="45"/>
      <c r="E3" s="45"/>
      <c r="F3" s="137" t="s">
        <v>9</v>
      </c>
    </row>
    <row r="4" ht="33" customHeight="1" spans="1:19">
      <c r="A4" s="154" t="s">
        <v>10</v>
      </c>
      <c r="B4" s="75" t="s">
        <v>11</v>
      </c>
      <c r="C4" s="19">
        <f>SUM(C5:C19)</f>
        <v>48300</v>
      </c>
      <c r="D4" s="19"/>
      <c r="E4" s="19"/>
      <c r="F4" s="50" t="str">
        <f t="shared" ref="F4:F41" si="0">IF(LEN(A4)=3,"是",IF(B4&lt;&gt;"",IF(SUM(C4:C4)&lt;&gt;0,"是","否"),"是"))</f>
        <v>是</v>
      </c>
      <c r="H4" s="155">
        <f>C4-工业园区06!C4-边合区06!C4</f>
        <v>24000</v>
      </c>
      <c r="L4" s="151" t="s">
        <v>1204</v>
      </c>
      <c r="M4" s="151">
        <v>18010</v>
      </c>
      <c r="O4" s="151">
        <f>M4/8</f>
        <v>2251.25</v>
      </c>
      <c r="Q4" s="151">
        <f>O4*12</f>
        <v>27015</v>
      </c>
      <c r="S4" s="155">
        <f>Q4-H4</f>
        <v>3015</v>
      </c>
    </row>
    <row r="5" ht="33" customHeight="1" spans="1:19">
      <c r="A5" s="156" t="s">
        <v>12</v>
      </c>
      <c r="B5" s="77" t="s">
        <v>13</v>
      </c>
      <c r="C5" s="157">
        <v>23811</v>
      </c>
      <c r="D5" s="157">
        <v>300</v>
      </c>
      <c r="E5" s="157"/>
      <c r="F5" s="50" t="str">
        <f t="shared" si="0"/>
        <v>是</v>
      </c>
      <c r="H5" s="155">
        <f>C5-工业园区06!C5-边合区06!C5</f>
        <v>10000</v>
      </c>
      <c r="I5" s="151">
        <v>300</v>
      </c>
      <c r="L5" s="151" t="s">
        <v>1205</v>
      </c>
      <c r="M5" s="151">
        <v>8750</v>
      </c>
      <c r="O5" s="151">
        <f t="shared" ref="O5:O28" si="1">M5/8</f>
        <v>1093.75</v>
      </c>
      <c r="Q5" s="151">
        <f t="shared" ref="Q5:Q28" si="2">O5*12</f>
        <v>13125</v>
      </c>
      <c r="S5" s="155">
        <f>Q5-H5</f>
        <v>3125</v>
      </c>
    </row>
    <row r="6" ht="33" customHeight="1" spans="1:19">
      <c r="A6" s="156" t="s">
        <v>14</v>
      </c>
      <c r="B6" s="77" t="s">
        <v>15</v>
      </c>
      <c r="C6" s="157">
        <v>3055</v>
      </c>
      <c r="D6" s="157">
        <v>300</v>
      </c>
      <c r="E6" s="157"/>
      <c r="F6" s="50" t="str">
        <f t="shared" si="0"/>
        <v>是</v>
      </c>
      <c r="H6" s="155">
        <f>C6-工业园区06!C6-边合区06!C6</f>
        <v>2000</v>
      </c>
      <c r="I6" s="151">
        <v>300</v>
      </c>
      <c r="L6" s="151" t="s">
        <v>1206</v>
      </c>
      <c r="M6" s="151">
        <v>1554</v>
      </c>
      <c r="O6" s="151">
        <f t="shared" si="1"/>
        <v>194.25</v>
      </c>
      <c r="Q6" s="151">
        <f t="shared" si="2"/>
        <v>2331</v>
      </c>
      <c r="S6" s="155">
        <f t="shared" ref="S6:S28" si="3">Q6-H6</f>
        <v>331</v>
      </c>
    </row>
    <row r="7" ht="33" customHeight="1" spans="1:19">
      <c r="A7" s="156" t="s">
        <v>16</v>
      </c>
      <c r="B7" s="77" t="s">
        <v>17</v>
      </c>
      <c r="C7" s="157">
        <v>915</v>
      </c>
      <c r="D7" s="157"/>
      <c r="E7" s="157"/>
      <c r="F7" s="50" t="str">
        <f t="shared" si="0"/>
        <v>是</v>
      </c>
      <c r="H7" s="155">
        <f>C7-工业园区06!C7-边合区06!C7</f>
        <v>600</v>
      </c>
      <c r="L7" s="118" t="s">
        <v>1207</v>
      </c>
      <c r="M7" s="118">
        <v>423</v>
      </c>
      <c r="O7" s="151">
        <f t="shared" si="1"/>
        <v>52.875</v>
      </c>
      <c r="Q7" s="151">
        <f t="shared" si="2"/>
        <v>634.5</v>
      </c>
      <c r="S7" s="155">
        <f t="shared" si="3"/>
        <v>34.5</v>
      </c>
    </row>
    <row r="8" s="118" customFormat="1" ht="33" customHeight="1" spans="1:19">
      <c r="A8" s="156" t="s">
        <v>18</v>
      </c>
      <c r="B8" s="77" t="s">
        <v>19</v>
      </c>
      <c r="C8" s="157">
        <v>325</v>
      </c>
      <c r="D8" s="157"/>
      <c r="E8" s="157"/>
      <c r="F8" s="50" t="str">
        <f t="shared" si="0"/>
        <v>是</v>
      </c>
      <c r="H8" s="155">
        <f>C8-工业园区06!C8-边合区06!C8</f>
        <v>0</v>
      </c>
      <c r="L8" s="151" t="s">
        <v>1208</v>
      </c>
      <c r="M8" s="151">
        <v>2</v>
      </c>
      <c r="O8" s="151">
        <f t="shared" si="1"/>
        <v>0.25</v>
      </c>
      <c r="Q8" s="151">
        <f t="shared" si="2"/>
        <v>3</v>
      </c>
      <c r="S8" s="155">
        <f t="shared" si="3"/>
        <v>3</v>
      </c>
    </row>
    <row r="9" ht="33" customHeight="1" spans="1:19">
      <c r="A9" s="156" t="s">
        <v>20</v>
      </c>
      <c r="B9" s="77" t="s">
        <v>21</v>
      </c>
      <c r="C9" s="157">
        <v>5530</v>
      </c>
      <c r="D9" s="157">
        <v>450</v>
      </c>
      <c r="E9" s="157"/>
      <c r="F9" s="50" t="str">
        <f t="shared" si="0"/>
        <v>是</v>
      </c>
      <c r="H9" s="155">
        <f>C9-工业园区06!C9-边合区06!C9</f>
        <v>3600</v>
      </c>
      <c r="I9" s="151">
        <v>450</v>
      </c>
      <c r="L9" s="118" t="s">
        <v>1209</v>
      </c>
      <c r="M9" s="118">
        <v>2701</v>
      </c>
      <c r="O9" s="151">
        <f t="shared" si="1"/>
        <v>337.625</v>
      </c>
      <c r="Q9" s="151">
        <f t="shared" si="2"/>
        <v>4051.5</v>
      </c>
      <c r="S9" s="155">
        <f t="shared" si="3"/>
        <v>451.5</v>
      </c>
    </row>
    <row r="10" s="118" customFormat="1" ht="33" customHeight="1" spans="1:19">
      <c r="A10" s="156" t="s">
        <v>22</v>
      </c>
      <c r="B10" s="77" t="s">
        <v>23</v>
      </c>
      <c r="C10" s="157">
        <v>1879</v>
      </c>
      <c r="D10" s="157"/>
      <c r="E10" s="157"/>
      <c r="F10" s="50" t="str">
        <f t="shared" si="0"/>
        <v>是</v>
      </c>
      <c r="H10" s="155">
        <f>C10-工业园区06!C10-边合区06!C10</f>
        <v>800</v>
      </c>
      <c r="L10" s="118" t="s">
        <v>1210</v>
      </c>
      <c r="M10" s="118">
        <v>548</v>
      </c>
      <c r="O10" s="151">
        <f t="shared" si="1"/>
        <v>68.5</v>
      </c>
      <c r="Q10" s="151">
        <f t="shared" si="2"/>
        <v>822</v>
      </c>
      <c r="S10" s="155">
        <f t="shared" si="3"/>
        <v>22</v>
      </c>
    </row>
    <row r="11" s="118" customFormat="1" ht="33" customHeight="1" spans="1:19">
      <c r="A11" s="156" t="s">
        <v>24</v>
      </c>
      <c r="B11" s="77" t="s">
        <v>25</v>
      </c>
      <c r="C11" s="157">
        <v>1280</v>
      </c>
      <c r="D11" s="157"/>
      <c r="E11" s="157"/>
      <c r="F11" s="50" t="str">
        <f t="shared" si="0"/>
        <v>是</v>
      </c>
      <c r="H11" s="155">
        <f>C11-工业园区06!C11-边合区06!C11</f>
        <v>600</v>
      </c>
      <c r="L11" s="118" t="s">
        <v>1211</v>
      </c>
      <c r="M11" s="118">
        <v>436</v>
      </c>
      <c r="O11" s="151">
        <f t="shared" si="1"/>
        <v>54.5</v>
      </c>
      <c r="Q11" s="151">
        <f t="shared" si="2"/>
        <v>654</v>
      </c>
      <c r="S11" s="155">
        <f t="shared" si="3"/>
        <v>54</v>
      </c>
    </row>
    <row r="12" s="118" customFormat="1" ht="33" customHeight="1" spans="1:19">
      <c r="A12" s="156" t="s">
        <v>26</v>
      </c>
      <c r="B12" s="77" t="s">
        <v>27</v>
      </c>
      <c r="C12" s="157">
        <v>670</v>
      </c>
      <c r="D12" s="157"/>
      <c r="E12" s="157"/>
      <c r="F12" s="50" t="str">
        <f t="shared" si="0"/>
        <v>是</v>
      </c>
      <c r="H12" s="155">
        <f>C12-工业园区06!C12-边合区06!C12</f>
        <v>100</v>
      </c>
      <c r="L12" s="118" t="s">
        <v>1212</v>
      </c>
      <c r="M12" s="118">
        <v>85</v>
      </c>
      <c r="O12" s="151">
        <f t="shared" si="1"/>
        <v>10.625</v>
      </c>
      <c r="Q12" s="151">
        <f t="shared" si="2"/>
        <v>127.5</v>
      </c>
      <c r="S12" s="155">
        <f t="shared" si="3"/>
        <v>27.5</v>
      </c>
    </row>
    <row r="13" s="118" customFormat="1" ht="33" customHeight="1" spans="1:19">
      <c r="A13" s="156" t="s">
        <v>28</v>
      </c>
      <c r="B13" s="77" t="s">
        <v>29</v>
      </c>
      <c r="C13" s="157">
        <v>2000</v>
      </c>
      <c r="D13" s="157"/>
      <c r="E13" s="157"/>
      <c r="F13" s="50" t="str">
        <f t="shared" si="0"/>
        <v>是</v>
      </c>
      <c r="H13" s="155">
        <f>C13-工业园区06!C13-边合区06!C13</f>
        <v>0</v>
      </c>
      <c r="L13" s="118" t="s">
        <v>1213</v>
      </c>
      <c r="M13" s="118">
        <v>0</v>
      </c>
      <c r="O13" s="151">
        <f t="shared" si="1"/>
        <v>0</v>
      </c>
      <c r="Q13" s="151">
        <f t="shared" si="2"/>
        <v>0</v>
      </c>
      <c r="S13" s="155">
        <f t="shared" si="3"/>
        <v>0</v>
      </c>
    </row>
    <row r="14" s="118" customFormat="1" ht="33" customHeight="1" spans="1:19">
      <c r="A14" s="156" t="s">
        <v>30</v>
      </c>
      <c r="B14" s="77" t="s">
        <v>31</v>
      </c>
      <c r="C14" s="157">
        <v>3835</v>
      </c>
      <c r="D14" s="157">
        <v>250</v>
      </c>
      <c r="E14" s="157"/>
      <c r="F14" s="50" t="str">
        <f t="shared" si="0"/>
        <v>是</v>
      </c>
      <c r="H14" s="155">
        <f>C14-工业园区06!C14-边合区06!C14</f>
        <v>3800</v>
      </c>
      <c r="I14" s="118">
        <v>250</v>
      </c>
      <c r="L14" s="151" t="s">
        <v>1214</v>
      </c>
      <c r="M14" s="151">
        <v>2705</v>
      </c>
      <c r="O14" s="151">
        <f t="shared" si="1"/>
        <v>338.125</v>
      </c>
      <c r="Q14" s="151">
        <f t="shared" si="2"/>
        <v>4057.5</v>
      </c>
      <c r="S14" s="155">
        <f t="shared" si="3"/>
        <v>257.5</v>
      </c>
    </row>
    <row r="15" ht="33" customHeight="1" spans="1:19">
      <c r="A15" s="156" t="s">
        <v>32</v>
      </c>
      <c r="B15" s="77" t="s">
        <v>33</v>
      </c>
      <c r="C15" s="157">
        <v>2600</v>
      </c>
      <c r="D15" s="157">
        <v>-1300</v>
      </c>
      <c r="E15" s="157"/>
      <c r="F15" s="50" t="str">
        <f t="shared" si="0"/>
        <v>是</v>
      </c>
      <c r="H15" s="155">
        <f>C15-工业园区06!C15-边合区06!C15</f>
        <v>2500</v>
      </c>
      <c r="I15" s="151">
        <v>-1300</v>
      </c>
      <c r="L15" s="151" t="s">
        <v>1215</v>
      </c>
      <c r="M15" s="151">
        <v>800</v>
      </c>
      <c r="O15" s="151">
        <f t="shared" si="1"/>
        <v>100</v>
      </c>
      <c r="Q15" s="151">
        <f t="shared" si="2"/>
        <v>1200</v>
      </c>
      <c r="S15" s="155">
        <f t="shared" si="3"/>
        <v>-1300</v>
      </c>
    </row>
    <row r="16" s="118" customFormat="1" ht="33" customHeight="1" spans="1:19">
      <c r="A16" s="156" t="s">
        <v>34</v>
      </c>
      <c r="B16" s="77" t="s">
        <v>35</v>
      </c>
      <c r="C16" s="157">
        <v>2280</v>
      </c>
      <c r="D16" s="157"/>
      <c r="E16" s="157"/>
      <c r="F16" s="50" t="str">
        <f t="shared" si="0"/>
        <v>是</v>
      </c>
      <c r="H16" s="155">
        <f>C16-工业园区06!C16-边合区06!C16</f>
        <v>0</v>
      </c>
      <c r="L16" s="151" t="s">
        <v>1216</v>
      </c>
      <c r="M16" s="151">
        <v>6</v>
      </c>
      <c r="O16" s="151">
        <f t="shared" si="1"/>
        <v>0.75</v>
      </c>
      <c r="Q16" s="151">
        <f t="shared" si="2"/>
        <v>9</v>
      </c>
      <c r="S16" s="155">
        <f t="shared" si="3"/>
        <v>9</v>
      </c>
    </row>
    <row r="17" s="118" customFormat="1" ht="33" customHeight="1" spans="1:19">
      <c r="A17" s="156" t="s">
        <v>36</v>
      </c>
      <c r="B17" s="77" t="s">
        <v>37</v>
      </c>
      <c r="C17" s="157">
        <v>0</v>
      </c>
      <c r="D17" s="157"/>
      <c r="E17" s="157"/>
      <c r="F17" s="50" t="str">
        <f t="shared" si="0"/>
        <v>否</v>
      </c>
      <c r="H17" s="155">
        <f>C17-工业园区06!C17-边合区06!C17</f>
        <v>0</v>
      </c>
      <c r="L17" s="151" t="s">
        <v>1217</v>
      </c>
      <c r="M17" s="151">
        <v>0</v>
      </c>
      <c r="O17" s="151">
        <f t="shared" si="1"/>
        <v>0</v>
      </c>
      <c r="Q17" s="151">
        <f t="shared" si="2"/>
        <v>0</v>
      </c>
      <c r="S17" s="155">
        <f t="shared" si="3"/>
        <v>0</v>
      </c>
    </row>
    <row r="18" s="118" customFormat="1" ht="33" customHeight="1" spans="1:19">
      <c r="A18" s="156" t="s">
        <v>38</v>
      </c>
      <c r="B18" s="77" t="s">
        <v>39</v>
      </c>
      <c r="C18" s="157">
        <v>120</v>
      </c>
      <c r="D18" s="157"/>
      <c r="E18" s="157"/>
      <c r="F18" s="50" t="str">
        <f t="shared" si="0"/>
        <v>是</v>
      </c>
      <c r="H18" s="155">
        <f>C18-工业园区06!C18-边合区06!C18</f>
        <v>0</v>
      </c>
      <c r="L18" s="151" t="s">
        <v>1218</v>
      </c>
      <c r="M18" s="151">
        <v>0</v>
      </c>
      <c r="O18" s="151">
        <f t="shared" si="1"/>
        <v>0</v>
      </c>
      <c r="Q18" s="151">
        <f t="shared" si="2"/>
        <v>0</v>
      </c>
      <c r="S18" s="155">
        <f t="shared" si="3"/>
        <v>0</v>
      </c>
    </row>
    <row r="19" s="118" customFormat="1" ht="33" customHeight="1" spans="1:19">
      <c r="A19" s="198" t="s">
        <v>40</v>
      </c>
      <c r="B19" s="77" t="s">
        <v>41</v>
      </c>
      <c r="C19" s="157">
        <v>0</v>
      </c>
      <c r="D19" s="157"/>
      <c r="E19" s="157"/>
      <c r="F19" s="50" t="str">
        <f t="shared" si="0"/>
        <v>否</v>
      </c>
      <c r="H19" s="155">
        <f>C19-工业园区06!C19-边合区06!C19</f>
        <v>0</v>
      </c>
      <c r="L19" s="118" t="s">
        <v>1219</v>
      </c>
      <c r="M19" s="118">
        <v>0</v>
      </c>
      <c r="O19" s="151">
        <f t="shared" si="1"/>
        <v>0</v>
      </c>
      <c r="Q19" s="151">
        <f t="shared" si="2"/>
        <v>0</v>
      </c>
      <c r="S19" s="155">
        <f t="shared" si="3"/>
        <v>0</v>
      </c>
    </row>
    <row r="20" ht="33" customHeight="1" spans="1:19">
      <c r="A20" s="158" t="s">
        <v>42</v>
      </c>
      <c r="B20" s="75" t="s">
        <v>43</v>
      </c>
      <c r="C20" s="19">
        <f>SUM(C21:C28)</f>
        <v>64700</v>
      </c>
      <c r="D20" s="19"/>
      <c r="E20" s="19"/>
      <c r="F20" s="50" t="str">
        <f t="shared" si="0"/>
        <v>是</v>
      </c>
      <c r="H20" s="155">
        <f>C20-工业园区06!C20-边合区06!C20</f>
        <v>61000</v>
      </c>
      <c r="L20" s="151" t="s">
        <v>1220</v>
      </c>
      <c r="M20" s="151">
        <v>40291</v>
      </c>
      <c r="O20" s="151">
        <f t="shared" si="1"/>
        <v>5036.375</v>
      </c>
      <c r="Q20" s="151">
        <f t="shared" si="2"/>
        <v>60436.5</v>
      </c>
      <c r="S20" s="155">
        <f t="shared" si="3"/>
        <v>-563.5</v>
      </c>
    </row>
    <row r="21" ht="33" customHeight="1" spans="1:19">
      <c r="A21" s="159" t="s">
        <v>44</v>
      </c>
      <c r="B21" s="77" t="s">
        <v>45</v>
      </c>
      <c r="C21" s="157">
        <v>5262</v>
      </c>
      <c r="D21" s="157"/>
      <c r="E21" s="157"/>
      <c r="F21" s="50" t="str">
        <f t="shared" si="0"/>
        <v>是</v>
      </c>
      <c r="H21" s="155">
        <f>C21-工业园区06!C21-边合区06!C21</f>
        <v>4262</v>
      </c>
      <c r="L21" s="151" t="s">
        <v>1221</v>
      </c>
      <c r="M21" s="151">
        <v>1698</v>
      </c>
      <c r="O21" s="151">
        <f t="shared" si="1"/>
        <v>212.25</v>
      </c>
      <c r="Q21" s="151">
        <f t="shared" si="2"/>
        <v>2547</v>
      </c>
      <c r="S21" s="155">
        <f t="shared" si="3"/>
        <v>-1715</v>
      </c>
    </row>
    <row r="22" ht="33" customHeight="1" spans="1:19">
      <c r="A22" s="156" t="s">
        <v>46</v>
      </c>
      <c r="B22" s="80" t="s">
        <v>47</v>
      </c>
      <c r="C22" s="157">
        <v>13596</v>
      </c>
      <c r="D22" s="157"/>
      <c r="E22" s="157"/>
      <c r="F22" s="50" t="str">
        <f t="shared" si="0"/>
        <v>是</v>
      </c>
      <c r="H22" s="155">
        <f>C22-工业园区06!C22-边合区06!C22</f>
        <v>13596</v>
      </c>
      <c r="L22" s="151" t="s">
        <v>1222</v>
      </c>
      <c r="M22" s="151">
        <v>8848</v>
      </c>
      <c r="O22" s="151">
        <f t="shared" si="1"/>
        <v>1106</v>
      </c>
      <c r="Q22" s="151">
        <f t="shared" si="2"/>
        <v>13272</v>
      </c>
      <c r="S22" s="155">
        <f t="shared" si="3"/>
        <v>-324</v>
      </c>
    </row>
    <row r="23" ht="33" customHeight="1" spans="1:19">
      <c r="A23" s="156" t="s">
        <v>48</v>
      </c>
      <c r="B23" s="77" t="s">
        <v>49</v>
      </c>
      <c r="C23" s="157">
        <v>16801</v>
      </c>
      <c r="D23" s="157"/>
      <c r="E23" s="157"/>
      <c r="F23" s="50" t="str">
        <f t="shared" si="0"/>
        <v>是</v>
      </c>
      <c r="H23" s="155">
        <f>C23-工业园区06!C23-边合区06!C23</f>
        <v>15938</v>
      </c>
      <c r="L23" s="151" t="s">
        <v>1223</v>
      </c>
      <c r="M23" s="151">
        <v>11462</v>
      </c>
      <c r="O23" s="151">
        <f t="shared" si="1"/>
        <v>1432.75</v>
      </c>
      <c r="Q23" s="151">
        <f t="shared" si="2"/>
        <v>17193</v>
      </c>
      <c r="S23" s="155">
        <f t="shared" si="3"/>
        <v>1255</v>
      </c>
    </row>
    <row r="24" ht="33" customHeight="1" spans="1:19">
      <c r="A24" s="156" t="s">
        <v>50</v>
      </c>
      <c r="B24" s="77" t="s">
        <v>51</v>
      </c>
      <c r="C24" s="157">
        <v>0</v>
      </c>
      <c r="D24" s="157"/>
      <c r="E24" s="157"/>
      <c r="F24" s="50" t="str">
        <f t="shared" si="0"/>
        <v>否</v>
      </c>
      <c r="H24" s="155">
        <f>C24-工业园区06!C24-边合区06!C24</f>
        <v>0</v>
      </c>
      <c r="L24" s="151" t="s">
        <v>1224</v>
      </c>
      <c r="M24" s="151">
        <v>0</v>
      </c>
      <c r="O24" s="151">
        <f t="shared" si="1"/>
        <v>0</v>
      </c>
      <c r="Q24" s="151">
        <f t="shared" si="2"/>
        <v>0</v>
      </c>
      <c r="S24" s="155">
        <f t="shared" si="3"/>
        <v>0</v>
      </c>
    </row>
    <row r="25" ht="33" customHeight="1" spans="1:19">
      <c r="A25" s="156" t="s">
        <v>52</v>
      </c>
      <c r="B25" s="77" t="s">
        <v>53</v>
      </c>
      <c r="C25" s="157">
        <v>7810</v>
      </c>
      <c r="D25" s="157"/>
      <c r="E25" s="157"/>
      <c r="F25" s="50" t="str">
        <f t="shared" si="0"/>
        <v>是</v>
      </c>
      <c r="H25" s="155">
        <f>C25-工业园区06!C25-边合区06!C25</f>
        <v>6318</v>
      </c>
      <c r="L25" s="151" t="s">
        <v>1225</v>
      </c>
      <c r="M25" s="151">
        <v>3233</v>
      </c>
      <c r="O25" s="151">
        <f t="shared" si="1"/>
        <v>404.125</v>
      </c>
      <c r="Q25" s="151">
        <f t="shared" si="2"/>
        <v>4849.5</v>
      </c>
      <c r="S25" s="155">
        <f t="shared" si="3"/>
        <v>-1468.5</v>
      </c>
    </row>
    <row r="26" s="118" customFormat="1" ht="33" customHeight="1" spans="1:19">
      <c r="A26" s="156" t="s">
        <v>54</v>
      </c>
      <c r="B26" s="77" t="s">
        <v>55</v>
      </c>
      <c r="C26" s="157">
        <v>0</v>
      </c>
      <c r="D26" s="157"/>
      <c r="E26" s="157"/>
      <c r="F26" s="50" t="str">
        <f t="shared" si="0"/>
        <v>否</v>
      </c>
      <c r="H26" s="155">
        <f>C26-工业园区06!C26-边合区06!C26</f>
        <v>0</v>
      </c>
      <c r="L26" s="151" t="s">
        <v>1226</v>
      </c>
      <c r="M26" s="151">
        <v>0</v>
      </c>
      <c r="O26" s="151">
        <f t="shared" si="1"/>
        <v>0</v>
      </c>
      <c r="Q26" s="151">
        <f t="shared" si="2"/>
        <v>0</v>
      </c>
      <c r="S26" s="155">
        <f t="shared" si="3"/>
        <v>0</v>
      </c>
    </row>
    <row r="27" ht="33" customHeight="1" spans="1:19">
      <c r="A27" s="156" t="s">
        <v>56</v>
      </c>
      <c r="B27" s="77" t="s">
        <v>57</v>
      </c>
      <c r="C27" s="157">
        <v>20345</v>
      </c>
      <c r="D27" s="157"/>
      <c r="E27" s="157"/>
      <c r="F27" s="50" t="str">
        <f t="shared" si="0"/>
        <v>是</v>
      </c>
      <c r="H27" s="155">
        <f>C27-工业园区06!C27-边合区06!C27</f>
        <v>20000</v>
      </c>
      <c r="L27" s="151" t="s">
        <v>1227</v>
      </c>
      <c r="M27" s="151">
        <v>15000</v>
      </c>
      <c r="O27" s="151">
        <f t="shared" si="1"/>
        <v>1875</v>
      </c>
      <c r="Q27" s="151">
        <f t="shared" si="2"/>
        <v>22500</v>
      </c>
      <c r="S27" s="155">
        <f t="shared" si="3"/>
        <v>2500</v>
      </c>
    </row>
    <row r="28" ht="33" customHeight="1" spans="1:19">
      <c r="A28" s="156" t="s">
        <v>58</v>
      </c>
      <c r="B28" s="77" t="s">
        <v>59</v>
      </c>
      <c r="C28" s="157">
        <v>886</v>
      </c>
      <c r="D28" s="157"/>
      <c r="E28" s="157"/>
      <c r="F28" s="50" t="str">
        <f t="shared" si="0"/>
        <v>是</v>
      </c>
      <c r="H28" s="155">
        <f>C28-工业园区06!C28-边合区06!C28</f>
        <v>886</v>
      </c>
      <c r="L28" s="151" t="s">
        <v>1228</v>
      </c>
      <c r="M28" s="151">
        <v>50</v>
      </c>
      <c r="O28" s="151">
        <f t="shared" si="1"/>
        <v>6.25</v>
      </c>
      <c r="Q28" s="151">
        <f t="shared" si="2"/>
        <v>75</v>
      </c>
      <c r="S28" s="155">
        <f t="shared" si="3"/>
        <v>-811</v>
      </c>
    </row>
    <row r="29" ht="33" customHeight="1" spans="1:8">
      <c r="A29" s="156"/>
      <c r="B29" s="77"/>
      <c r="C29" s="157">
        <v>0</v>
      </c>
      <c r="D29" s="157"/>
      <c r="E29" s="157"/>
      <c r="F29" s="50" t="str">
        <f t="shared" si="0"/>
        <v>是</v>
      </c>
      <c r="H29" s="155">
        <f>C29-工业园区06!C29-边合区06!C29</f>
        <v>0</v>
      </c>
    </row>
    <row r="30" s="135" customFormat="1" ht="33" customHeight="1" spans="1:8">
      <c r="A30" s="160"/>
      <c r="B30" s="53" t="s">
        <v>60</v>
      </c>
      <c r="C30" s="82">
        <f>SUM(C20,C4)</f>
        <v>113000</v>
      </c>
      <c r="D30" s="82"/>
      <c r="E30" s="82"/>
      <c r="F30" s="63" t="str">
        <f t="shared" si="0"/>
        <v>是</v>
      </c>
      <c r="H30" s="155">
        <f>C30-工业园区06!C30-边合区06!C30</f>
        <v>85000</v>
      </c>
    </row>
    <row r="31" ht="33" customHeight="1" spans="1:8">
      <c r="A31" s="154">
        <v>110</v>
      </c>
      <c r="B31" s="75" t="s">
        <v>61</v>
      </c>
      <c r="C31" s="19">
        <f>SUM(C32:C40)</f>
        <v>2137256</v>
      </c>
      <c r="D31" s="19"/>
      <c r="E31" s="19"/>
      <c r="F31" s="50" t="str">
        <f t="shared" si="0"/>
        <v>是</v>
      </c>
      <c r="H31" s="155"/>
    </row>
    <row r="32" ht="33" customHeight="1" spans="1:8">
      <c r="A32" s="156">
        <v>11001</v>
      </c>
      <c r="B32" s="77" t="s">
        <v>62</v>
      </c>
      <c r="C32" s="24">
        <v>30182</v>
      </c>
      <c r="D32" s="24"/>
      <c r="E32" s="24"/>
      <c r="F32" s="50" t="str">
        <f t="shared" si="0"/>
        <v>是</v>
      </c>
      <c r="H32" s="155"/>
    </row>
    <row r="33" ht="33" customHeight="1" spans="1:8">
      <c r="A33" s="156"/>
      <c r="B33" s="77" t="s">
        <v>63</v>
      </c>
      <c r="C33" s="24">
        <v>1700500</v>
      </c>
      <c r="D33" s="24"/>
      <c r="E33" s="24"/>
      <c r="F33" s="50" t="str">
        <f t="shared" si="0"/>
        <v>是</v>
      </c>
      <c r="H33" s="155"/>
    </row>
    <row r="34" ht="33" customHeight="1" spans="1:8">
      <c r="A34" s="156"/>
      <c r="B34" s="77" t="s">
        <v>72</v>
      </c>
      <c r="C34" s="24">
        <v>330600</v>
      </c>
      <c r="D34" s="24"/>
      <c r="E34" s="24"/>
      <c r="F34" s="50" t="str">
        <f t="shared" si="0"/>
        <v>是</v>
      </c>
      <c r="H34" s="155"/>
    </row>
    <row r="35" ht="33" customHeight="1" spans="1:8">
      <c r="A35" s="156">
        <v>11006</v>
      </c>
      <c r="B35" s="77" t="s">
        <v>73</v>
      </c>
      <c r="C35" s="157">
        <v>49900</v>
      </c>
      <c r="D35" s="157"/>
      <c r="E35" s="157"/>
      <c r="F35" s="50" t="str">
        <f t="shared" si="0"/>
        <v>是</v>
      </c>
      <c r="H35" s="155"/>
    </row>
    <row r="36" ht="33" customHeight="1" spans="1:8">
      <c r="A36" s="156">
        <v>11008</v>
      </c>
      <c r="B36" s="77" t="s">
        <v>74</v>
      </c>
      <c r="C36" s="157">
        <v>24157</v>
      </c>
      <c r="D36" s="157"/>
      <c r="E36" s="157"/>
      <c r="F36" s="50" t="str">
        <f t="shared" si="0"/>
        <v>是</v>
      </c>
      <c r="H36" s="155"/>
    </row>
    <row r="37" ht="33" customHeight="1" spans="1:8">
      <c r="A37" s="156">
        <v>11009</v>
      </c>
      <c r="B37" s="77" t="s">
        <v>75</v>
      </c>
      <c r="C37" s="157">
        <v>300</v>
      </c>
      <c r="D37" s="157"/>
      <c r="E37" s="157"/>
      <c r="F37" s="50" t="str">
        <f t="shared" si="0"/>
        <v>是</v>
      </c>
      <c r="H37" s="155"/>
    </row>
    <row r="38" ht="33" customHeight="1" spans="1:7">
      <c r="A38" s="156">
        <v>11011</v>
      </c>
      <c r="B38" s="77" t="s">
        <v>76</v>
      </c>
      <c r="C38" s="157"/>
      <c r="D38" s="157"/>
      <c r="E38" s="157"/>
      <c r="F38" s="50" t="str">
        <f t="shared" si="0"/>
        <v>否</v>
      </c>
      <c r="G38" s="151" t="s">
        <v>77</v>
      </c>
    </row>
    <row r="39" ht="33" customHeight="1" spans="1:6">
      <c r="A39" s="156">
        <v>11013</v>
      </c>
      <c r="B39" s="77" t="s">
        <v>80</v>
      </c>
      <c r="C39" s="157"/>
      <c r="D39" s="157"/>
      <c r="E39" s="157"/>
      <c r="F39" s="50" t="str">
        <f t="shared" si="0"/>
        <v>否</v>
      </c>
    </row>
    <row r="40" s="149" customFormat="1" ht="33" customHeight="1" spans="1:8">
      <c r="A40" s="156">
        <v>11015</v>
      </c>
      <c r="B40" s="77" t="s">
        <v>81</v>
      </c>
      <c r="C40" s="157">
        <v>1617</v>
      </c>
      <c r="D40" s="157"/>
      <c r="E40" s="157"/>
      <c r="F40" s="50" t="str">
        <f t="shared" si="0"/>
        <v>是</v>
      </c>
      <c r="H40" s="151"/>
    </row>
    <row r="41" s="5" customFormat="1" ht="33" customHeight="1" spans="1:8">
      <c r="A41" s="161"/>
      <c r="B41" s="53" t="s">
        <v>82</v>
      </c>
      <c r="C41" s="62">
        <f>SUM(C30,C31)</f>
        <v>2250256</v>
      </c>
      <c r="D41" s="62"/>
      <c r="E41" s="62"/>
      <c r="F41" s="63" t="str">
        <f t="shared" si="0"/>
        <v>是</v>
      </c>
      <c r="H41" s="151"/>
    </row>
    <row r="42" spans="3:5">
      <c r="C42" s="162"/>
      <c r="D42" s="162"/>
      <c r="E42" s="162"/>
    </row>
    <row r="43" spans="3:5">
      <c r="C43" s="162"/>
      <c r="D43" s="162"/>
      <c r="E43" s="162"/>
    </row>
    <row r="44" spans="3:5">
      <c r="C44" s="162"/>
      <c r="D44" s="162"/>
      <c r="E44" s="162"/>
    </row>
    <row r="45" spans="3:5">
      <c r="C45" s="162"/>
      <c r="D45" s="162"/>
      <c r="E45" s="162"/>
    </row>
  </sheetData>
  <autoFilter ref="A3:F41">
    <extLst/>
  </autoFilter>
  <mergeCells count="1">
    <mergeCell ref="B1:E1"/>
  </mergeCells>
  <conditionalFormatting sqref="E2">
    <cfRule type="cellIs" dxfId="0" priority="9" stopIfTrue="1" operator="lessThanOrEqual">
      <formula>-1</formula>
    </cfRule>
  </conditionalFormatting>
  <conditionalFormatting sqref="C5:E30 A4:B45 B46:B59 C41:E59">
    <cfRule type="expression" dxfId="1" priority="6" stopIfTrue="1">
      <formula>"len($A:$A)=3"</formula>
    </cfRule>
  </conditionalFormatting>
  <conditionalFormatting sqref="C4:E4 B39:B40 C31:E40">
    <cfRule type="expression" dxfId="1" priority="7" stopIfTrue="1">
      <formula>"len($A:$A)=3"</formula>
    </cfRule>
    <cfRule type="expression" dxfId="1" priority="8" stopIfTrue="1">
      <formula>"len($A:$A)=3"</formula>
    </cfRule>
  </conditionalFormatting>
  <conditionalFormatting sqref="F4:G59 I4:I59 H4:H55">
    <cfRule type="cellIs" dxfId="2" priority="5" stopIfTrue="1" operator="lessThan">
      <formula>0</formula>
    </cfRule>
  </conditionalFormatting>
  <printOptions horizontalCentered="1"/>
  <pageMargins left="0.472222222222222" right="0.393055555555556" top="0.747916666666667" bottom="0.747916666666667" header="0.314583333333333" footer="0.314583333333333"/>
  <pageSetup paperSize="9" scale="59" firstPageNumber="243" orientation="portrait" useFirstPageNumber="1"/>
  <headerFooter alignWithMargins="0">
    <oddFooter>&amp;C&amp;16-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G47"/>
  <sheetViews>
    <sheetView showGridLines="0" showZeros="0" view="pageBreakPreview" zoomScale="85" zoomScaleNormal="90" workbookViewId="0">
      <pane ySplit="3" topLeftCell="A10" activePane="bottomLeft" state="frozen"/>
      <selection/>
      <selection pane="bottomLeft" activeCell="D5" sqref="D5:D15"/>
    </sheetView>
  </sheetViews>
  <sheetFormatPr defaultColWidth="9" defaultRowHeight="14.25" outlineLevelCol="6"/>
  <cols>
    <col min="1" max="1" width="15.5" style="4" customWidth="1"/>
    <col min="2" max="2" width="40.375" style="4" customWidth="1"/>
    <col min="3" max="5" width="18.625" style="4" customWidth="1"/>
    <col min="6" max="6" width="9" style="38" customWidth="1"/>
    <col min="7" max="7" width="20.5" style="38" customWidth="1"/>
    <col min="8" max="16384" width="9" style="38"/>
  </cols>
  <sheetData>
    <row r="1" ht="45" customHeight="1" spans="1:5">
      <c r="A1" s="39"/>
      <c r="B1" s="40" t="s">
        <v>1202</v>
      </c>
      <c r="C1" s="40"/>
      <c r="D1" s="40"/>
      <c r="E1" s="40"/>
    </row>
    <row r="2" ht="18.95" customHeight="1" spans="1:5">
      <c r="A2" s="41"/>
      <c r="B2" s="42" t="s">
        <v>1203</v>
      </c>
      <c r="C2" s="37"/>
      <c r="D2" s="37"/>
      <c r="E2" s="43" t="s">
        <v>2</v>
      </c>
    </row>
    <row r="3" s="36" customFormat="1" ht="56.1" customHeight="1" spans="1:6">
      <c r="A3" s="45" t="s">
        <v>3</v>
      </c>
      <c r="B3" s="109" t="s">
        <v>4</v>
      </c>
      <c r="C3" s="45" t="s">
        <v>5</v>
      </c>
      <c r="D3" s="45"/>
      <c r="E3" s="45"/>
      <c r="F3" s="137" t="s">
        <v>9</v>
      </c>
    </row>
    <row r="4" ht="37.5" customHeight="1" spans="1:6">
      <c r="A4" s="47" t="s">
        <v>85</v>
      </c>
      <c r="B4" s="48" t="s">
        <v>86</v>
      </c>
      <c r="C4" s="138">
        <v>57797</v>
      </c>
      <c r="D4" s="138"/>
      <c r="E4" s="138"/>
      <c r="F4" s="50" t="str">
        <f t="shared" ref="F4:F43" si="0">IF(LEN(A4)=3,"是",IF(B4&lt;&gt;"",IF(SUM(C4:C4)&lt;&gt;0,"是","否"),"是"))</f>
        <v>是</v>
      </c>
    </row>
    <row r="5" ht="37.5" customHeight="1" spans="1:6">
      <c r="A5" s="47" t="s">
        <v>87</v>
      </c>
      <c r="B5" s="51" t="s">
        <v>88</v>
      </c>
      <c r="C5" s="138">
        <v>0</v>
      </c>
      <c r="D5" s="138"/>
      <c r="E5" s="138"/>
      <c r="F5" s="50" t="str">
        <f t="shared" si="0"/>
        <v>是</v>
      </c>
    </row>
    <row r="6" ht="37.5" customHeight="1" spans="1:6">
      <c r="A6" s="47" t="s">
        <v>89</v>
      </c>
      <c r="B6" s="51" t="s">
        <v>90</v>
      </c>
      <c r="C6" s="138">
        <v>989</v>
      </c>
      <c r="D6" s="138"/>
      <c r="E6" s="138"/>
      <c r="F6" s="50" t="str">
        <f t="shared" si="0"/>
        <v>是</v>
      </c>
    </row>
    <row r="7" ht="37.5" customHeight="1" spans="1:6">
      <c r="A7" s="47" t="s">
        <v>91</v>
      </c>
      <c r="B7" s="51" t="s">
        <v>92</v>
      </c>
      <c r="C7" s="138">
        <v>19309</v>
      </c>
      <c r="D7" s="138"/>
      <c r="E7" s="138"/>
      <c r="F7" s="50" t="str">
        <f t="shared" si="0"/>
        <v>是</v>
      </c>
    </row>
    <row r="8" ht="37.5" customHeight="1" spans="1:6">
      <c r="A8" s="47" t="s">
        <v>93</v>
      </c>
      <c r="B8" s="51" t="s">
        <v>94</v>
      </c>
      <c r="C8" s="138">
        <v>39079</v>
      </c>
      <c r="D8" s="138"/>
      <c r="E8" s="138"/>
      <c r="F8" s="50" t="str">
        <f t="shared" si="0"/>
        <v>是</v>
      </c>
    </row>
    <row r="9" ht="37.5" customHeight="1" spans="1:6">
      <c r="A9" s="47" t="s">
        <v>95</v>
      </c>
      <c r="B9" s="51" t="s">
        <v>96</v>
      </c>
      <c r="C9" s="138">
        <v>5048</v>
      </c>
      <c r="D9" s="138"/>
      <c r="E9" s="138"/>
      <c r="F9" s="50" t="str">
        <f t="shared" si="0"/>
        <v>是</v>
      </c>
    </row>
    <row r="10" ht="37.5" customHeight="1" spans="1:6">
      <c r="A10" s="47" t="s">
        <v>97</v>
      </c>
      <c r="B10" s="51" t="s">
        <v>98</v>
      </c>
      <c r="C10" s="138">
        <v>7137</v>
      </c>
      <c r="D10" s="138"/>
      <c r="E10" s="138"/>
      <c r="F10" s="50" t="str">
        <f t="shared" si="0"/>
        <v>是</v>
      </c>
    </row>
    <row r="11" ht="37.5" customHeight="1" spans="1:6">
      <c r="A11" s="47" t="s">
        <v>99</v>
      </c>
      <c r="B11" s="51" t="s">
        <v>100</v>
      </c>
      <c r="C11" s="138">
        <v>30704</v>
      </c>
      <c r="D11" s="138"/>
      <c r="E11" s="138"/>
      <c r="F11" s="50" t="str">
        <f t="shared" si="0"/>
        <v>是</v>
      </c>
    </row>
    <row r="12" ht="37.5" customHeight="1" spans="1:6">
      <c r="A12" s="47" t="s">
        <v>101</v>
      </c>
      <c r="B12" s="51" t="s">
        <v>102</v>
      </c>
      <c r="C12" s="138">
        <v>122359</v>
      </c>
      <c r="D12" s="138"/>
      <c r="E12" s="138"/>
      <c r="F12" s="50" t="str">
        <f t="shared" si="0"/>
        <v>是</v>
      </c>
    </row>
    <row r="13" ht="37.5" customHeight="1" spans="1:6">
      <c r="A13" s="47" t="s">
        <v>103</v>
      </c>
      <c r="B13" s="51" t="s">
        <v>104</v>
      </c>
      <c r="C13" s="138">
        <v>6785</v>
      </c>
      <c r="D13" s="138"/>
      <c r="E13" s="138"/>
      <c r="F13" s="50" t="str">
        <f t="shared" si="0"/>
        <v>是</v>
      </c>
    </row>
    <row r="14" ht="37.5" customHeight="1" spans="1:6">
      <c r="A14" s="47" t="s">
        <v>105</v>
      </c>
      <c r="B14" s="51" t="s">
        <v>106</v>
      </c>
      <c r="C14" s="138">
        <v>32042</v>
      </c>
      <c r="D14" s="138"/>
      <c r="E14" s="138"/>
      <c r="F14" s="50" t="str">
        <f t="shared" si="0"/>
        <v>是</v>
      </c>
    </row>
    <row r="15" ht="37.5" customHeight="1" spans="1:6">
      <c r="A15" s="47" t="s">
        <v>107</v>
      </c>
      <c r="B15" s="51" t="s">
        <v>108</v>
      </c>
      <c r="C15" s="138">
        <v>23650</v>
      </c>
      <c r="D15" s="138"/>
      <c r="E15" s="138"/>
      <c r="F15" s="50" t="str">
        <f t="shared" si="0"/>
        <v>是</v>
      </c>
    </row>
    <row r="16" ht="37.5" customHeight="1" spans="1:6">
      <c r="A16" s="47" t="s">
        <v>109</v>
      </c>
      <c r="B16" s="51" t="s">
        <v>110</v>
      </c>
      <c r="C16" s="138">
        <v>7043</v>
      </c>
      <c r="D16" s="138"/>
      <c r="E16" s="138"/>
      <c r="F16" s="50" t="str">
        <f t="shared" si="0"/>
        <v>是</v>
      </c>
    </row>
    <row r="17" ht="37.5" customHeight="1" spans="1:6">
      <c r="A17" s="47" t="s">
        <v>111</v>
      </c>
      <c r="B17" s="51" t="s">
        <v>112</v>
      </c>
      <c r="C17" s="138">
        <v>7505</v>
      </c>
      <c r="D17" s="138"/>
      <c r="E17" s="138"/>
      <c r="F17" s="50" t="str">
        <f t="shared" si="0"/>
        <v>是</v>
      </c>
    </row>
    <row r="18" ht="37.5" customHeight="1" spans="1:6">
      <c r="A18" s="47" t="s">
        <v>113</v>
      </c>
      <c r="B18" s="51" t="s">
        <v>114</v>
      </c>
      <c r="C18" s="138">
        <v>297</v>
      </c>
      <c r="D18" s="138"/>
      <c r="E18" s="138"/>
      <c r="F18" s="50" t="str">
        <f t="shared" si="0"/>
        <v>是</v>
      </c>
    </row>
    <row r="19" ht="37.5" customHeight="1" spans="1:6">
      <c r="A19" s="47" t="s">
        <v>115</v>
      </c>
      <c r="B19" s="51" t="s">
        <v>116</v>
      </c>
      <c r="C19" s="138">
        <v>90</v>
      </c>
      <c r="D19" s="138"/>
      <c r="E19" s="138"/>
      <c r="F19" s="50" t="str">
        <f t="shared" si="0"/>
        <v>是</v>
      </c>
    </row>
    <row r="20" ht="37.5" customHeight="1" spans="1:6">
      <c r="A20" s="47" t="s">
        <v>117</v>
      </c>
      <c r="B20" s="51" t="s">
        <v>118</v>
      </c>
      <c r="C20" s="138">
        <v>0</v>
      </c>
      <c r="D20" s="138"/>
      <c r="E20" s="138"/>
      <c r="F20" s="50" t="str">
        <f t="shared" si="0"/>
        <v>是</v>
      </c>
    </row>
    <row r="21" ht="37.5" customHeight="1" spans="1:6">
      <c r="A21" s="47" t="s">
        <v>119</v>
      </c>
      <c r="B21" s="51" t="s">
        <v>120</v>
      </c>
      <c r="C21" s="138">
        <v>15517</v>
      </c>
      <c r="D21" s="138"/>
      <c r="E21" s="138"/>
      <c r="F21" s="50" t="str">
        <f t="shared" si="0"/>
        <v>是</v>
      </c>
    </row>
    <row r="22" ht="37.5" customHeight="1" spans="1:6">
      <c r="A22" s="47" t="s">
        <v>121</v>
      </c>
      <c r="B22" s="51" t="s">
        <v>122</v>
      </c>
      <c r="C22" s="138">
        <v>9776</v>
      </c>
      <c r="D22" s="138"/>
      <c r="E22" s="138"/>
      <c r="F22" s="50" t="str">
        <f t="shared" si="0"/>
        <v>是</v>
      </c>
    </row>
    <row r="23" ht="37.5" customHeight="1" spans="1:6">
      <c r="A23" s="47" t="s">
        <v>123</v>
      </c>
      <c r="B23" s="51" t="s">
        <v>124</v>
      </c>
      <c r="C23" s="138">
        <v>2036</v>
      </c>
      <c r="D23" s="138"/>
      <c r="E23" s="138"/>
      <c r="F23" s="50" t="str">
        <f t="shared" si="0"/>
        <v>是</v>
      </c>
    </row>
    <row r="24" ht="37.5" customHeight="1" spans="1:6">
      <c r="A24" s="47" t="s">
        <v>125</v>
      </c>
      <c r="B24" s="51" t="s">
        <v>126</v>
      </c>
      <c r="C24" s="138">
        <v>2520</v>
      </c>
      <c r="D24" s="138"/>
      <c r="E24" s="138"/>
      <c r="F24" s="50" t="str">
        <f t="shared" si="0"/>
        <v>是</v>
      </c>
    </row>
    <row r="25" ht="37.5" customHeight="1" spans="1:6">
      <c r="A25" s="47" t="s">
        <v>127</v>
      </c>
      <c r="B25" s="51" t="s">
        <v>128</v>
      </c>
      <c r="C25" s="138">
        <v>4700</v>
      </c>
      <c r="D25" s="138"/>
      <c r="E25" s="138"/>
      <c r="F25" s="50" t="str">
        <f t="shared" si="0"/>
        <v>是</v>
      </c>
    </row>
    <row r="26" ht="37.5" customHeight="1" spans="1:6">
      <c r="A26" s="47" t="s">
        <v>129</v>
      </c>
      <c r="B26" s="51" t="s">
        <v>130</v>
      </c>
      <c r="C26" s="138">
        <v>14015</v>
      </c>
      <c r="D26" s="138"/>
      <c r="E26" s="138"/>
      <c r="F26" s="50" t="str">
        <f t="shared" si="0"/>
        <v>是</v>
      </c>
    </row>
    <row r="27" ht="37.5" customHeight="1" spans="1:6">
      <c r="A27" s="47" t="s">
        <v>131</v>
      </c>
      <c r="B27" s="51" t="s">
        <v>132</v>
      </c>
      <c r="C27" s="138">
        <v>0</v>
      </c>
      <c r="D27" s="138"/>
      <c r="E27" s="138"/>
      <c r="F27" s="50" t="str">
        <f t="shared" si="0"/>
        <v>是</v>
      </c>
    </row>
    <row r="28" ht="37.5" customHeight="1" spans="1:6">
      <c r="A28" s="47" t="s">
        <v>133</v>
      </c>
      <c r="B28" s="51" t="s">
        <v>134</v>
      </c>
      <c r="C28" s="138">
        <v>3202</v>
      </c>
      <c r="D28" s="138"/>
      <c r="E28" s="138"/>
      <c r="F28" s="50" t="str">
        <f t="shared" si="0"/>
        <v>是</v>
      </c>
    </row>
    <row r="29" ht="37.5" customHeight="1" spans="1:6">
      <c r="A29" s="47"/>
      <c r="B29" s="51"/>
      <c r="C29" s="138"/>
      <c r="D29" s="138"/>
      <c r="E29" s="138"/>
      <c r="F29" s="50" t="str">
        <f t="shared" si="0"/>
        <v>是</v>
      </c>
    </row>
    <row r="30" s="135" customFormat="1" ht="37.5" customHeight="1" spans="1:7">
      <c r="A30" s="52"/>
      <c r="B30" s="53" t="s">
        <v>135</v>
      </c>
      <c r="C30" s="139">
        <f>SUM(C4:C28)</f>
        <v>411600</v>
      </c>
      <c r="D30" s="139"/>
      <c r="E30" s="139"/>
      <c r="F30" s="63" t="str">
        <f t="shared" si="0"/>
        <v>是</v>
      </c>
      <c r="G30" s="140" t="e">
        <f>市本级级收入总表!C30+市本级级收入总表!#REF!+市本级级收入总表!#REF!+市本级级收入总表!#REF!+市本级级收入总表!H31+市本级级收入总表!C36+市本级级收入总表!C37+市本级级收入总表!C40-市本级级支出总表!C36-市本级级支出总表!C40</f>
        <v>#REF!</v>
      </c>
    </row>
    <row r="31" s="136" customFormat="1" ht="37.5" customHeight="1" spans="1:6">
      <c r="A31" s="55">
        <v>230</v>
      </c>
      <c r="B31" s="141" t="s">
        <v>136</v>
      </c>
      <c r="C31" s="139">
        <f>SUM(C32:C39)</f>
        <v>1837916</v>
      </c>
      <c r="D31" s="139"/>
      <c r="E31" s="139"/>
      <c r="F31" s="63" t="str">
        <f t="shared" si="0"/>
        <v>是</v>
      </c>
    </row>
    <row r="32" ht="37.5" customHeight="1" spans="1:6">
      <c r="A32" s="47">
        <v>23001</v>
      </c>
      <c r="B32" s="142" t="s">
        <v>137</v>
      </c>
      <c r="C32" s="138">
        <v>23247</v>
      </c>
      <c r="D32" s="138"/>
      <c r="E32" s="138"/>
      <c r="F32" s="50" t="str">
        <f t="shared" si="0"/>
        <v>是</v>
      </c>
    </row>
    <row r="33" ht="37.5" customHeight="1" spans="1:6">
      <c r="A33" s="47"/>
      <c r="B33" s="142" t="s">
        <v>138</v>
      </c>
      <c r="C33" s="138">
        <v>1461460</v>
      </c>
      <c r="D33" s="138"/>
      <c r="E33" s="138"/>
      <c r="F33" s="50" t="str">
        <f t="shared" si="0"/>
        <v>是</v>
      </c>
    </row>
    <row r="34" ht="37.5" customHeight="1" spans="1:6">
      <c r="A34" s="47"/>
      <c r="B34" s="142" t="s">
        <v>142</v>
      </c>
      <c r="C34" s="138">
        <v>296809</v>
      </c>
      <c r="D34" s="138"/>
      <c r="E34" s="138"/>
      <c r="F34" s="50" t="str">
        <f t="shared" si="0"/>
        <v>是</v>
      </c>
    </row>
    <row r="35" ht="37.5" customHeight="1" spans="1:6">
      <c r="A35" s="143">
        <v>23006</v>
      </c>
      <c r="B35" s="59" t="s">
        <v>145</v>
      </c>
      <c r="C35" s="138">
        <v>50400</v>
      </c>
      <c r="D35" s="138"/>
      <c r="E35" s="138"/>
      <c r="F35" s="50" t="str">
        <f t="shared" si="0"/>
        <v>是</v>
      </c>
    </row>
    <row r="36" ht="36" customHeight="1" spans="1:6">
      <c r="A36" s="144">
        <v>23008</v>
      </c>
      <c r="B36" s="59" t="s">
        <v>146</v>
      </c>
      <c r="C36" s="138">
        <v>6000</v>
      </c>
      <c r="D36" s="138"/>
      <c r="E36" s="138"/>
      <c r="F36" s="50" t="str">
        <f t="shared" si="0"/>
        <v>是</v>
      </c>
    </row>
    <row r="37" s="4" customFormat="1" ht="37.5" customHeight="1" spans="1:6">
      <c r="A37" s="47">
        <v>2301101</v>
      </c>
      <c r="B37" s="143" t="s">
        <v>147</v>
      </c>
      <c r="C37" s="138"/>
      <c r="D37" s="138"/>
      <c r="E37" s="138"/>
      <c r="F37" s="50" t="str">
        <f t="shared" si="0"/>
        <v>否</v>
      </c>
    </row>
    <row r="38" s="4" customFormat="1" ht="36" customHeight="1" spans="1:6">
      <c r="A38" s="144">
        <v>23015</v>
      </c>
      <c r="B38" s="60" t="s">
        <v>150</v>
      </c>
      <c r="C38" s="138"/>
      <c r="D38" s="138"/>
      <c r="E38" s="138"/>
      <c r="F38" s="50" t="str">
        <f t="shared" si="0"/>
        <v>否</v>
      </c>
    </row>
    <row r="39" s="4" customFormat="1" ht="36" customHeight="1" spans="1:6">
      <c r="A39" s="144">
        <v>23016</v>
      </c>
      <c r="B39" s="60" t="s">
        <v>151</v>
      </c>
      <c r="C39" s="138"/>
      <c r="D39" s="138"/>
      <c r="E39" s="138"/>
      <c r="F39" s="50" t="str">
        <f t="shared" si="0"/>
        <v>否</v>
      </c>
    </row>
    <row r="40" s="5" customFormat="1" ht="37.5" customHeight="1" spans="1:6">
      <c r="A40" s="55">
        <v>231</v>
      </c>
      <c r="B40" s="61" t="s">
        <v>152</v>
      </c>
      <c r="C40" s="139">
        <v>740</v>
      </c>
      <c r="D40" s="139"/>
      <c r="E40" s="139"/>
      <c r="F40" s="63" t="str">
        <f t="shared" si="0"/>
        <v>是</v>
      </c>
    </row>
    <row r="41" s="5" customFormat="1" ht="36" customHeight="1" spans="1:6">
      <c r="A41" s="145">
        <v>23009</v>
      </c>
      <c r="B41" s="64" t="s">
        <v>153</v>
      </c>
      <c r="C41" s="139"/>
      <c r="D41" s="139"/>
      <c r="E41" s="139"/>
      <c r="F41" s="63" t="str">
        <f t="shared" si="0"/>
        <v>否</v>
      </c>
    </row>
    <row r="42" s="5" customFormat="1" ht="37.5" customHeight="1" spans="1:6">
      <c r="A42" s="145" t="s">
        <v>154</v>
      </c>
      <c r="B42" s="141" t="s">
        <v>155</v>
      </c>
      <c r="C42" s="139"/>
      <c r="D42" s="139"/>
      <c r="E42" s="139"/>
      <c r="F42" s="63" t="str">
        <f t="shared" si="0"/>
        <v>否</v>
      </c>
    </row>
    <row r="43" s="136" customFormat="1" ht="37.5" customHeight="1" spans="1:6">
      <c r="A43" s="52"/>
      <c r="B43" s="53" t="s">
        <v>156</v>
      </c>
      <c r="C43" s="139">
        <f>SUM(C30,C31,C40,C41,C42)</f>
        <v>2250256</v>
      </c>
      <c r="D43" s="139"/>
      <c r="E43" s="139"/>
      <c r="F43" s="63" t="str">
        <f t="shared" si="0"/>
        <v>是</v>
      </c>
    </row>
    <row r="44" ht="77.1" customHeight="1" spans="2:5">
      <c r="B44" s="146"/>
      <c r="C44" s="147"/>
      <c r="D44" s="147"/>
      <c r="E44" s="147"/>
    </row>
    <row r="45" spans="3:5">
      <c r="C45" s="148"/>
      <c r="D45" s="148"/>
      <c r="E45" s="148"/>
    </row>
    <row r="46" spans="3:5">
      <c r="C46" s="148"/>
      <c r="D46" s="148"/>
      <c r="E46" s="148"/>
    </row>
    <row r="47" spans="3:5">
      <c r="C47" s="148"/>
      <c r="D47" s="148"/>
      <c r="E47" s="148"/>
    </row>
  </sheetData>
  <autoFilter ref="A3:F44">
    <extLst/>
  </autoFilter>
  <mergeCells count="2">
    <mergeCell ref="B1:E1"/>
    <mergeCell ref="B44:E44"/>
  </mergeCells>
  <conditionalFormatting sqref="E2:H2">
    <cfRule type="cellIs" dxfId="0" priority="3" stopIfTrue="1" operator="lessThanOrEqual">
      <formula>-1</formula>
    </cfRule>
  </conditionalFormatting>
  <conditionalFormatting sqref="F4:F44">
    <cfRule type="cellIs" dxfId="2" priority="2" stopIfTrue="1" operator="lessThan">
      <formula>0</formula>
    </cfRule>
  </conditionalFormatting>
  <conditionalFormatting sqref="A35:B39 A41:B42">
    <cfRule type="expression" dxfId="1" priority="1" stopIfTrue="1">
      <formula>"len($A:$A)=3"</formula>
    </cfRule>
  </conditionalFormatting>
  <printOptions horizontalCentered="1"/>
  <pageMargins left="0.472222222222222" right="0.393055555555556" top="0.747916666666667" bottom="0.747916666666667" header="0.314583333333333" footer="0.314583333333333"/>
  <pageSetup paperSize="9" scale="75" firstPageNumber="245" orientation="portrait" useFirstPageNumber="1"/>
  <headerFooter alignWithMargins="0">
    <oddFooter>&amp;C&amp;16-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P1340"/>
  <sheetViews>
    <sheetView showGridLines="0" showZeros="0" view="pageBreakPreview" zoomScale="70" zoomScaleNormal="100" workbookViewId="0">
      <pane xSplit="1" ySplit="3" topLeftCell="B4" activePane="bottomRight" state="frozen"/>
      <selection/>
      <selection pane="topRight"/>
      <selection pane="bottomLeft"/>
      <selection pane="bottomRight" activeCell="H1" sqref="H$1:H$1048576"/>
    </sheetView>
  </sheetViews>
  <sheetFormatPr defaultColWidth="9" defaultRowHeight="14.25"/>
  <cols>
    <col min="1" max="1" width="19.125" style="106" customWidth="1"/>
    <col min="2" max="2" width="50.625" style="4" customWidth="1"/>
    <col min="3" max="5" width="20.625" style="4" customWidth="1"/>
    <col min="6" max="6" width="4" style="106" customWidth="1"/>
    <col min="7" max="7" width="9" style="106"/>
    <col min="8" max="8" width="21.625" style="106" customWidth="1"/>
    <col min="9" max="9" width="18.125" style="106" customWidth="1"/>
    <col min="10" max="10" width="13.875" style="106" customWidth="1"/>
    <col min="11" max="11" width="15.5" style="106" customWidth="1"/>
    <col min="12" max="12" width="9" style="107"/>
    <col min="13" max="16384" width="9" style="106"/>
  </cols>
  <sheetData>
    <row r="1" s="101" customFormat="1" ht="45" customHeight="1" spans="2:15">
      <c r="B1" s="40" t="s">
        <v>83</v>
      </c>
      <c r="C1" s="40"/>
      <c r="D1" s="40"/>
      <c r="E1" s="40"/>
      <c r="L1" s="115"/>
      <c r="N1" s="116"/>
      <c r="O1" s="117"/>
    </row>
    <row r="2" s="101" customFormat="1" ht="20.1" customHeight="1" spans="1:14">
      <c r="A2" s="108"/>
      <c r="B2" s="37" t="s">
        <v>1229</v>
      </c>
      <c r="C2" s="43"/>
      <c r="D2" s="43"/>
      <c r="E2" s="43" t="s">
        <v>2</v>
      </c>
      <c r="L2" s="115"/>
      <c r="N2" s="102" t="s">
        <v>1230</v>
      </c>
    </row>
    <row r="3" s="102" customFormat="1" ht="45" customHeight="1" spans="1:15">
      <c r="A3" s="15" t="s">
        <v>3</v>
      </c>
      <c r="B3" s="109" t="s">
        <v>4</v>
      </c>
      <c r="C3" s="45" t="s">
        <v>5</v>
      </c>
      <c r="D3" s="45" t="s">
        <v>1231</v>
      </c>
      <c r="E3" s="45" t="s">
        <v>8</v>
      </c>
      <c r="F3" s="110" t="s">
        <v>9</v>
      </c>
      <c r="G3" s="102" t="s">
        <v>159</v>
      </c>
      <c r="H3" s="102" t="s">
        <v>160</v>
      </c>
      <c r="I3" s="118" t="s">
        <v>1232</v>
      </c>
      <c r="J3" s="118"/>
      <c r="K3" s="118"/>
      <c r="L3" s="119" t="s">
        <v>1232</v>
      </c>
      <c r="M3" s="102" t="s">
        <v>1230</v>
      </c>
      <c r="N3" s="120" t="s">
        <v>1233</v>
      </c>
      <c r="O3" s="102" t="s">
        <v>1234</v>
      </c>
    </row>
    <row r="4" ht="36" customHeight="1" spans="1:16">
      <c r="A4" s="111">
        <v>201</v>
      </c>
      <c r="B4" s="18" t="s">
        <v>161</v>
      </c>
      <c r="C4" s="19">
        <v>53728</v>
      </c>
      <c r="D4" s="19">
        <f>SUM(D5,D17,D26,D37,D48,D59,D70,D83,D92,D105,D115,D124,D135,D148,D155,D163,D169,D176,D183,D190,D197,D204,D212,D218,D224,D231,D246)</f>
        <v>5694</v>
      </c>
      <c r="E4" s="19"/>
      <c r="F4" s="112" t="str">
        <f t="shared" ref="F4:F67" si="0">IF(LEN(A4)=3,"是",IF(B4&lt;&gt;"",IF(SUM(C4:C4)&lt;&gt;0,"是","否"),"是"))</f>
        <v>是</v>
      </c>
      <c r="G4" s="106" t="str">
        <f>IF(LEN(A4)=3,"类",IF(LEN(A4)=5,"款","项"))</f>
        <v>类</v>
      </c>
      <c r="H4" s="113">
        <f>SUM(H5,H17,H26,H37,H48,H59,H70,H83,H92,H105,H115,H124,H135,H148,H155,H163,H169,H176,H183,H190,H197,H204,H212,H218,H224,H231,H246)</f>
        <v>0</v>
      </c>
      <c r="I4" s="121">
        <v>0</v>
      </c>
      <c r="J4" s="106">
        <v>0</v>
      </c>
      <c r="K4" s="120">
        <f>SUM(I4:J4)</f>
        <v>0</v>
      </c>
      <c r="L4" s="107">
        <f>ROUND(K4/10000,0)</f>
        <v>0</v>
      </c>
      <c r="M4" s="106">
        <f>SUM(N4:O4)</f>
        <v>0</v>
      </c>
      <c r="N4" s="106">
        <v>0</v>
      </c>
      <c r="O4" s="106">
        <v>0</v>
      </c>
      <c r="P4" s="106">
        <f>ROUND(M4,0)</f>
        <v>0</v>
      </c>
    </row>
    <row r="5" ht="36" customHeight="1" spans="1:16">
      <c r="A5" s="114">
        <v>20101</v>
      </c>
      <c r="B5" s="18" t="s">
        <v>162</v>
      </c>
      <c r="C5" s="19">
        <v>1735</v>
      </c>
      <c r="D5" s="19">
        <f>SUM(D6:D16)</f>
        <v>388</v>
      </c>
      <c r="E5" s="19"/>
      <c r="F5" s="112" t="str">
        <f t="shared" si="0"/>
        <v>是</v>
      </c>
      <c r="G5" s="106" t="str">
        <f t="shared" ref="G5:G68" si="1">IF(LEN(A5)=3,"类",IF(LEN(A5)=5,"款","项"))</f>
        <v>款</v>
      </c>
      <c r="H5" s="113">
        <f>SUM(H6:H16)</f>
        <v>0</v>
      </c>
      <c r="I5" s="121">
        <v>0</v>
      </c>
      <c r="J5" s="106">
        <v>0</v>
      </c>
      <c r="K5" s="120">
        <f t="shared" ref="K5:K68" si="2">SUM(I5:J5)</f>
        <v>0</v>
      </c>
      <c r="L5" s="107">
        <f t="shared" ref="L5:L68" si="3">ROUND(K5/10000,0)</f>
        <v>0</v>
      </c>
      <c r="M5" s="106">
        <f t="shared" ref="M5:M68" si="4">SUM(N5:O5)</f>
        <v>0</v>
      </c>
      <c r="N5" s="106">
        <v>0</v>
      </c>
      <c r="O5" s="106">
        <v>0</v>
      </c>
      <c r="P5" s="106">
        <f t="shared" ref="P5:P68" si="5">ROUND(M5,0)</f>
        <v>0</v>
      </c>
    </row>
    <row r="6" s="103" customFormat="1" ht="36" customHeight="1" spans="1:16">
      <c r="A6" s="114">
        <v>2010101</v>
      </c>
      <c r="B6" s="23" t="s">
        <v>163</v>
      </c>
      <c r="C6" s="24">
        <v>1287</v>
      </c>
      <c r="D6" s="19">
        <v>157</v>
      </c>
      <c r="E6" s="24"/>
      <c r="F6" s="112" t="str">
        <f t="shared" si="0"/>
        <v>是</v>
      </c>
      <c r="G6" s="103" t="str">
        <f t="shared" si="1"/>
        <v>项</v>
      </c>
      <c r="H6" s="106"/>
      <c r="I6" s="121">
        <v>1571616</v>
      </c>
      <c r="J6" s="106">
        <v>0</v>
      </c>
      <c r="K6" s="120">
        <f t="shared" si="2"/>
        <v>1571616</v>
      </c>
      <c r="L6" s="107">
        <f t="shared" si="3"/>
        <v>157</v>
      </c>
      <c r="M6" s="106">
        <f t="shared" si="4"/>
        <v>0</v>
      </c>
      <c r="N6" s="106">
        <v>0</v>
      </c>
      <c r="O6" s="106">
        <v>0</v>
      </c>
      <c r="P6" s="106">
        <f t="shared" si="5"/>
        <v>0</v>
      </c>
    </row>
    <row r="7" s="103" customFormat="1" ht="36" customHeight="1" spans="1:16">
      <c r="A7" s="114">
        <v>2010102</v>
      </c>
      <c r="B7" s="23" t="s">
        <v>164</v>
      </c>
      <c r="C7" s="24">
        <v>49</v>
      </c>
      <c r="D7" s="19">
        <v>11</v>
      </c>
      <c r="E7" s="24"/>
      <c r="F7" s="112" t="str">
        <f t="shared" si="0"/>
        <v>是</v>
      </c>
      <c r="G7" s="103" t="str">
        <f t="shared" si="1"/>
        <v>项</v>
      </c>
      <c r="H7" s="106"/>
      <c r="I7" s="121">
        <v>0</v>
      </c>
      <c r="J7" s="106">
        <v>0</v>
      </c>
      <c r="K7" s="120">
        <f t="shared" si="2"/>
        <v>0</v>
      </c>
      <c r="L7" s="107">
        <f t="shared" si="3"/>
        <v>0</v>
      </c>
      <c r="M7" s="106">
        <f t="shared" si="4"/>
        <v>11.44</v>
      </c>
      <c r="N7" s="106">
        <v>0</v>
      </c>
      <c r="O7" s="106">
        <v>11.44</v>
      </c>
      <c r="P7" s="106">
        <f t="shared" si="5"/>
        <v>11</v>
      </c>
    </row>
    <row r="8" s="103" customFormat="1" ht="36" customHeight="1" spans="1:16">
      <c r="A8" s="114">
        <v>2010103</v>
      </c>
      <c r="B8" s="23" t="s">
        <v>165</v>
      </c>
      <c r="C8" s="24">
        <v>0</v>
      </c>
      <c r="D8" s="19">
        <v>0</v>
      </c>
      <c r="E8" s="24"/>
      <c r="F8" s="112" t="str">
        <f t="shared" si="0"/>
        <v>否</v>
      </c>
      <c r="G8" s="103" t="str">
        <f t="shared" si="1"/>
        <v>项</v>
      </c>
      <c r="H8" s="106"/>
      <c r="I8" s="121">
        <v>0</v>
      </c>
      <c r="J8" s="106">
        <v>0</v>
      </c>
      <c r="K8" s="120">
        <f t="shared" si="2"/>
        <v>0</v>
      </c>
      <c r="L8" s="107">
        <f t="shared" si="3"/>
        <v>0</v>
      </c>
      <c r="M8" s="106">
        <f t="shared" si="4"/>
        <v>0</v>
      </c>
      <c r="N8" s="106">
        <v>0</v>
      </c>
      <c r="O8" s="106">
        <v>0</v>
      </c>
      <c r="P8" s="106">
        <f t="shared" si="5"/>
        <v>0</v>
      </c>
    </row>
    <row r="9" s="103" customFormat="1" ht="36" customHeight="1" spans="1:16">
      <c r="A9" s="114">
        <v>2010104</v>
      </c>
      <c r="B9" s="23" t="s">
        <v>166</v>
      </c>
      <c r="C9" s="24">
        <v>45</v>
      </c>
      <c r="D9" s="19">
        <v>0</v>
      </c>
      <c r="E9" s="24"/>
      <c r="F9" s="112" t="str">
        <f t="shared" si="0"/>
        <v>是</v>
      </c>
      <c r="G9" s="103" t="str">
        <f t="shared" si="1"/>
        <v>项</v>
      </c>
      <c r="H9" s="106"/>
      <c r="I9" s="121">
        <v>0</v>
      </c>
      <c r="J9" s="106">
        <v>0</v>
      </c>
      <c r="K9" s="120">
        <f t="shared" si="2"/>
        <v>0</v>
      </c>
      <c r="L9" s="107">
        <f t="shared" si="3"/>
        <v>0</v>
      </c>
      <c r="M9" s="106">
        <f t="shared" si="4"/>
        <v>0</v>
      </c>
      <c r="N9" s="106">
        <v>0</v>
      </c>
      <c r="O9" s="106">
        <v>0</v>
      </c>
      <c r="P9" s="106">
        <f t="shared" si="5"/>
        <v>0</v>
      </c>
    </row>
    <row r="10" s="103" customFormat="1" ht="36" customHeight="1" spans="1:16">
      <c r="A10" s="114">
        <v>2010105</v>
      </c>
      <c r="B10" s="23" t="s">
        <v>167</v>
      </c>
      <c r="C10" s="24">
        <v>14</v>
      </c>
      <c r="D10" s="19">
        <v>0</v>
      </c>
      <c r="E10" s="24"/>
      <c r="F10" s="112" t="str">
        <f t="shared" si="0"/>
        <v>是</v>
      </c>
      <c r="G10" s="103" t="str">
        <f t="shared" si="1"/>
        <v>项</v>
      </c>
      <c r="H10" s="106"/>
      <c r="I10" s="121">
        <v>0</v>
      </c>
      <c r="J10" s="106">
        <v>0</v>
      </c>
      <c r="K10" s="120">
        <f t="shared" si="2"/>
        <v>0</v>
      </c>
      <c r="L10" s="107">
        <f t="shared" si="3"/>
        <v>0</v>
      </c>
      <c r="M10" s="106">
        <f t="shared" si="4"/>
        <v>0</v>
      </c>
      <c r="N10" s="106">
        <v>0</v>
      </c>
      <c r="O10" s="106">
        <v>0</v>
      </c>
      <c r="P10" s="106">
        <f t="shared" si="5"/>
        <v>0</v>
      </c>
    </row>
    <row r="11" s="103" customFormat="1" ht="36" customHeight="1" spans="1:16">
      <c r="A11" s="114">
        <v>2010106</v>
      </c>
      <c r="B11" s="23" t="s">
        <v>168</v>
      </c>
      <c r="C11" s="24">
        <v>0</v>
      </c>
      <c r="D11" s="19">
        <v>0</v>
      </c>
      <c r="E11" s="24"/>
      <c r="F11" s="112" t="str">
        <f t="shared" si="0"/>
        <v>否</v>
      </c>
      <c r="G11" s="103" t="str">
        <f t="shared" si="1"/>
        <v>项</v>
      </c>
      <c r="H11" s="106"/>
      <c r="I11" s="121">
        <v>0</v>
      </c>
      <c r="J11" s="106">
        <v>0</v>
      </c>
      <c r="K11" s="120">
        <f t="shared" si="2"/>
        <v>0</v>
      </c>
      <c r="L11" s="107">
        <f t="shared" si="3"/>
        <v>0</v>
      </c>
      <c r="M11" s="106">
        <f t="shared" si="4"/>
        <v>0</v>
      </c>
      <c r="N11" s="106">
        <v>0</v>
      </c>
      <c r="O11" s="106">
        <v>0</v>
      </c>
      <c r="P11" s="106">
        <f t="shared" si="5"/>
        <v>0</v>
      </c>
    </row>
    <row r="12" s="103" customFormat="1" ht="36" customHeight="1" spans="1:16">
      <c r="A12" s="114">
        <v>2010107</v>
      </c>
      <c r="B12" s="23" t="s">
        <v>169</v>
      </c>
      <c r="C12" s="24">
        <v>50</v>
      </c>
      <c r="D12" s="19">
        <v>0</v>
      </c>
      <c r="E12" s="24"/>
      <c r="F12" s="112" t="str">
        <f t="shared" si="0"/>
        <v>是</v>
      </c>
      <c r="G12" s="103" t="str">
        <f t="shared" si="1"/>
        <v>项</v>
      </c>
      <c r="H12" s="106"/>
      <c r="I12" s="121">
        <v>0</v>
      </c>
      <c r="J12" s="106">
        <v>0</v>
      </c>
      <c r="K12" s="120">
        <f t="shared" si="2"/>
        <v>0</v>
      </c>
      <c r="L12" s="107">
        <f t="shared" si="3"/>
        <v>0</v>
      </c>
      <c r="M12" s="106">
        <f t="shared" si="4"/>
        <v>0</v>
      </c>
      <c r="N12" s="106">
        <v>0</v>
      </c>
      <c r="O12" s="106">
        <v>0</v>
      </c>
      <c r="P12" s="106">
        <f t="shared" si="5"/>
        <v>0</v>
      </c>
    </row>
    <row r="13" s="103" customFormat="1" ht="36" customHeight="1" spans="1:16">
      <c r="A13" s="114">
        <v>2010108</v>
      </c>
      <c r="B13" s="23" t="s">
        <v>170</v>
      </c>
      <c r="C13" s="24">
        <v>290</v>
      </c>
      <c r="D13" s="19">
        <v>220</v>
      </c>
      <c r="E13" s="24"/>
      <c r="F13" s="112" t="str">
        <f t="shared" si="0"/>
        <v>是</v>
      </c>
      <c r="G13" s="103" t="str">
        <f t="shared" si="1"/>
        <v>项</v>
      </c>
      <c r="H13" s="106"/>
      <c r="I13" s="121">
        <v>0</v>
      </c>
      <c r="J13" s="106">
        <v>0</v>
      </c>
      <c r="K13" s="120">
        <f t="shared" si="2"/>
        <v>0</v>
      </c>
      <c r="L13" s="107">
        <f t="shared" si="3"/>
        <v>0</v>
      </c>
      <c r="M13" s="106">
        <f t="shared" si="4"/>
        <v>219.68</v>
      </c>
      <c r="N13" s="106">
        <v>0</v>
      </c>
      <c r="O13" s="106">
        <v>219.68</v>
      </c>
      <c r="P13" s="106">
        <f t="shared" si="5"/>
        <v>220</v>
      </c>
    </row>
    <row r="14" s="103" customFormat="1" ht="36" customHeight="1" spans="1:16">
      <c r="A14" s="114">
        <v>2010109</v>
      </c>
      <c r="B14" s="23" t="s">
        <v>171</v>
      </c>
      <c r="C14" s="24">
        <v>0</v>
      </c>
      <c r="D14" s="19">
        <v>0</v>
      </c>
      <c r="E14" s="24"/>
      <c r="F14" s="112" t="str">
        <f t="shared" si="0"/>
        <v>否</v>
      </c>
      <c r="G14" s="103" t="str">
        <f t="shared" si="1"/>
        <v>项</v>
      </c>
      <c r="H14" s="106"/>
      <c r="I14" s="121">
        <v>0</v>
      </c>
      <c r="J14" s="106">
        <v>0</v>
      </c>
      <c r="K14" s="120">
        <f t="shared" si="2"/>
        <v>0</v>
      </c>
      <c r="L14" s="107">
        <f t="shared" si="3"/>
        <v>0</v>
      </c>
      <c r="M14" s="106">
        <f t="shared" si="4"/>
        <v>0</v>
      </c>
      <c r="N14" s="106">
        <v>0</v>
      </c>
      <c r="O14" s="106">
        <v>0</v>
      </c>
      <c r="P14" s="106">
        <f t="shared" si="5"/>
        <v>0</v>
      </c>
    </row>
    <row r="15" s="103" customFormat="1" ht="36" customHeight="1" spans="1:16">
      <c r="A15" s="114">
        <v>2010150</v>
      </c>
      <c r="B15" s="23" t="s">
        <v>172</v>
      </c>
      <c r="C15" s="24">
        <v>0</v>
      </c>
      <c r="D15" s="19">
        <v>0</v>
      </c>
      <c r="E15" s="24"/>
      <c r="F15" s="112" t="str">
        <f t="shared" si="0"/>
        <v>否</v>
      </c>
      <c r="G15" s="103" t="str">
        <f t="shared" si="1"/>
        <v>项</v>
      </c>
      <c r="H15" s="106"/>
      <c r="I15" s="121">
        <v>0</v>
      </c>
      <c r="J15" s="106">
        <v>0</v>
      </c>
      <c r="K15" s="120">
        <f t="shared" si="2"/>
        <v>0</v>
      </c>
      <c r="L15" s="107">
        <f t="shared" si="3"/>
        <v>0</v>
      </c>
      <c r="M15" s="106">
        <f t="shared" si="4"/>
        <v>0</v>
      </c>
      <c r="N15" s="106">
        <v>0</v>
      </c>
      <c r="O15" s="106">
        <v>0</v>
      </c>
      <c r="P15" s="106">
        <f t="shared" si="5"/>
        <v>0</v>
      </c>
    </row>
    <row r="16" s="103" customFormat="1" ht="36" customHeight="1" spans="1:16">
      <c r="A16" s="114">
        <v>2010199</v>
      </c>
      <c r="B16" s="23" t="s">
        <v>173</v>
      </c>
      <c r="C16" s="24">
        <v>0</v>
      </c>
      <c r="D16" s="19">
        <v>0</v>
      </c>
      <c r="E16" s="24"/>
      <c r="F16" s="112" t="str">
        <f t="shared" si="0"/>
        <v>否</v>
      </c>
      <c r="G16" s="103" t="str">
        <f t="shared" si="1"/>
        <v>项</v>
      </c>
      <c r="H16" s="106"/>
      <c r="I16" s="121">
        <v>0</v>
      </c>
      <c r="J16" s="106">
        <v>0</v>
      </c>
      <c r="K16" s="120">
        <f t="shared" si="2"/>
        <v>0</v>
      </c>
      <c r="L16" s="107">
        <f t="shared" si="3"/>
        <v>0</v>
      </c>
      <c r="M16" s="106">
        <f t="shared" si="4"/>
        <v>0</v>
      </c>
      <c r="N16" s="106">
        <v>0</v>
      </c>
      <c r="O16" s="106">
        <v>0</v>
      </c>
      <c r="P16" s="106">
        <f t="shared" si="5"/>
        <v>0</v>
      </c>
    </row>
    <row r="17" ht="36" customHeight="1" spans="1:16">
      <c r="A17" s="114">
        <v>20102</v>
      </c>
      <c r="B17" s="18" t="s">
        <v>174</v>
      </c>
      <c r="C17" s="19">
        <v>1559</v>
      </c>
      <c r="D17" s="19">
        <f>SUM(D18:D25)</f>
        <v>431</v>
      </c>
      <c r="E17" s="19"/>
      <c r="F17" s="112" t="str">
        <f t="shared" si="0"/>
        <v>是</v>
      </c>
      <c r="G17" s="106" t="str">
        <f t="shared" si="1"/>
        <v>款</v>
      </c>
      <c r="H17" s="113">
        <f>SUM(H18:H25)</f>
        <v>0</v>
      </c>
      <c r="I17" s="121">
        <v>0</v>
      </c>
      <c r="J17" s="106">
        <v>0</v>
      </c>
      <c r="K17" s="120">
        <f t="shared" si="2"/>
        <v>0</v>
      </c>
      <c r="L17" s="107">
        <f t="shared" si="3"/>
        <v>0</v>
      </c>
      <c r="M17" s="106">
        <f t="shared" si="4"/>
        <v>0</v>
      </c>
      <c r="N17" s="106">
        <v>0</v>
      </c>
      <c r="O17" s="106">
        <v>0</v>
      </c>
      <c r="P17" s="106">
        <f t="shared" si="5"/>
        <v>0</v>
      </c>
    </row>
    <row r="18" s="103" customFormat="1" ht="36" customHeight="1" spans="1:16">
      <c r="A18" s="114">
        <v>2010201</v>
      </c>
      <c r="B18" s="23" t="s">
        <v>163</v>
      </c>
      <c r="C18" s="24">
        <v>1095</v>
      </c>
      <c r="D18" s="19">
        <v>228</v>
      </c>
      <c r="E18" s="24"/>
      <c r="F18" s="112" t="str">
        <f t="shared" si="0"/>
        <v>是</v>
      </c>
      <c r="G18" s="103" t="str">
        <f t="shared" si="1"/>
        <v>项</v>
      </c>
      <c r="H18" s="106"/>
      <c r="I18" s="121">
        <v>2276933.48</v>
      </c>
      <c r="J18" s="106">
        <v>0</v>
      </c>
      <c r="K18" s="120">
        <f t="shared" si="2"/>
        <v>2276933.48</v>
      </c>
      <c r="L18" s="107">
        <f t="shared" si="3"/>
        <v>228</v>
      </c>
      <c r="M18" s="106">
        <f t="shared" si="4"/>
        <v>0</v>
      </c>
      <c r="N18" s="106">
        <v>0</v>
      </c>
      <c r="O18" s="106">
        <v>0</v>
      </c>
      <c r="P18" s="106">
        <f t="shared" si="5"/>
        <v>0</v>
      </c>
    </row>
    <row r="19" s="103" customFormat="1" ht="36" customHeight="1" spans="1:16">
      <c r="A19" s="114">
        <v>2010202</v>
      </c>
      <c r="B19" s="23" t="s">
        <v>164</v>
      </c>
      <c r="C19" s="24">
        <v>224</v>
      </c>
      <c r="D19" s="19">
        <v>203</v>
      </c>
      <c r="E19" s="24"/>
      <c r="F19" s="112" t="str">
        <f t="shared" si="0"/>
        <v>是</v>
      </c>
      <c r="G19" s="103" t="str">
        <f t="shared" si="1"/>
        <v>项</v>
      </c>
      <c r="H19" s="106"/>
      <c r="I19" s="121">
        <v>0</v>
      </c>
      <c r="J19" s="106">
        <v>0</v>
      </c>
      <c r="K19" s="120">
        <f t="shared" si="2"/>
        <v>0</v>
      </c>
      <c r="L19" s="107">
        <f t="shared" si="3"/>
        <v>0</v>
      </c>
      <c r="M19" s="106">
        <f t="shared" si="4"/>
        <v>202.5</v>
      </c>
      <c r="N19" s="106">
        <v>0</v>
      </c>
      <c r="O19" s="106">
        <v>202.5</v>
      </c>
      <c r="P19" s="106">
        <f t="shared" si="5"/>
        <v>203</v>
      </c>
    </row>
    <row r="20" s="103" customFormat="1" ht="36" customHeight="1" spans="1:16">
      <c r="A20" s="114">
        <v>2010203</v>
      </c>
      <c r="B20" s="23" t="s">
        <v>165</v>
      </c>
      <c r="C20" s="24">
        <v>0</v>
      </c>
      <c r="D20" s="19">
        <v>0</v>
      </c>
      <c r="E20" s="24"/>
      <c r="F20" s="112" t="str">
        <f t="shared" si="0"/>
        <v>否</v>
      </c>
      <c r="G20" s="103" t="str">
        <f t="shared" si="1"/>
        <v>项</v>
      </c>
      <c r="H20" s="106"/>
      <c r="I20" s="121">
        <v>0</v>
      </c>
      <c r="J20" s="106">
        <v>0</v>
      </c>
      <c r="K20" s="120">
        <f t="shared" si="2"/>
        <v>0</v>
      </c>
      <c r="L20" s="107">
        <f t="shared" si="3"/>
        <v>0</v>
      </c>
      <c r="M20" s="106">
        <f t="shared" si="4"/>
        <v>0</v>
      </c>
      <c r="N20" s="106">
        <v>0</v>
      </c>
      <c r="O20" s="106">
        <v>0</v>
      </c>
      <c r="P20" s="106">
        <f t="shared" si="5"/>
        <v>0</v>
      </c>
    </row>
    <row r="21" s="103" customFormat="1" ht="36" customHeight="1" spans="1:16">
      <c r="A21" s="114">
        <v>2010204</v>
      </c>
      <c r="B21" s="23" t="s">
        <v>175</v>
      </c>
      <c r="C21" s="24">
        <v>130</v>
      </c>
      <c r="D21" s="19">
        <v>0</v>
      </c>
      <c r="E21" s="24"/>
      <c r="F21" s="112" t="str">
        <f t="shared" si="0"/>
        <v>是</v>
      </c>
      <c r="G21" s="103" t="str">
        <f t="shared" si="1"/>
        <v>项</v>
      </c>
      <c r="H21" s="106"/>
      <c r="I21" s="121">
        <v>0</v>
      </c>
      <c r="J21" s="106">
        <v>0</v>
      </c>
      <c r="K21" s="120">
        <f t="shared" si="2"/>
        <v>0</v>
      </c>
      <c r="L21" s="107">
        <f t="shared" si="3"/>
        <v>0</v>
      </c>
      <c r="M21" s="106">
        <f t="shared" si="4"/>
        <v>0</v>
      </c>
      <c r="N21" s="106">
        <v>0</v>
      </c>
      <c r="O21" s="106">
        <v>0</v>
      </c>
      <c r="P21" s="106">
        <f t="shared" si="5"/>
        <v>0</v>
      </c>
    </row>
    <row r="22" s="103" customFormat="1" ht="36" customHeight="1" spans="1:16">
      <c r="A22" s="114">
        <v>2010205</v>
      </c>
      <c r="B22" s="23" t="s">
        <v>176</v>
      </c>
      <c r="C22" s="24">
        <v>25</v>
      </c>
      <c r="D22" s="19">
        <v>0</v>
      </c>
      <c r="E22" s="24"/>
      <c r="F22" s="112" t="str">
        <f t="shared" si="0"/>
        <v>是</v>
      </c>
      <c r="G22" s="103" t="str">
        <f t="shared" si="1"/>
        <v>项</v>
      </c>
      <c r="H22" s="106"/>
      <c r="I22" s="121">
        <v>0</v>
      </c>
      <c r="J22" s="106">
        <v>0</v>
      </c>
      <c r="K22" s="120">
        <f t="shared" si="2"/>
        <v>0</v>
      </c>
      <c r="L22" s="107">
        <f t="shared" si="3"/>
        <v>0</v>
      </c>
      <c r="M22" s="106">
        <f t="shared" si="4"/>
        <v>0</v>
      </c>
      <c r="N22" s="106">
        <v>0</v>
      </c>
      <c r="O22" s="106">
        <v>0</v>
      </c>
      <c r="P22" s="106">
        <f t="shared" si="5"/>
        <v>0</v>
      </c>
    </row>
    <row r="23" s="103" customFormat="1" ht="36" customHeight="1" spans="1:16">
      <c r="A23" s="114">
        <v>2010206</v>
      </c>
      <c r="B23" s="23" t="s">
        <v>177</v>
      </c>
      <c r="C23" s="24">
        <v>15</v>
      </c>
      <c r="D23" s="19">
        <v>0</v>
      </c>
      <c r="E23" s="24"/>
      <c r="F23" s="112" t="str">
        <f t="shared" si="0"/>
        <v>是</v>
      </c>
      <c r="G23" s="103" t="str">
        <f t="shared" si="1"/>
        <v>项</v>
      </c>
      <c r="H23" s="106"/>
      <c r="I23" s="121">
        <v>0</v>
      </c>
      <c r="J23" s="106">
        <v>0</v>
      </c>
      <c r="K23" s="120">
        <f t="shared" si="2"/>
        <v>0</v>
      </c>
      <c r="L23" s="107">
        <f t="shared" si="3"/>
        <v>0</v>
      </c>
      <c r="M23" s="106">
        <f t="shared" si="4"/>
        <v>0</v>
      </c>
      <c r="N23" s="106">
        <v>0</v>
      </c>
      <c r="O23" s="106">
        <v>0</v>
      </c>
      <c r="P23" s="106">
        <f t="shared" si="5"/>
        <v>0</v>
      </c>
    </row>
    <row r="24" s="103" customFormat="1" ht="36" customHeight="1" spans="1:16">
      <c r="A24" s="114">
        <v>2010250</v>
      </c>
      <c r="B24" s="23" t="s">
        <v>172</v>
      </c>
      <c r="C24" s="24">
        <v>0</v>
      </c>
      <c r="D24" s="19">
        <v>0</v>
      </c>
      <c r="E24" s="24"/>
      <c r="F24" s="112" t="str">
        <f t="shared" si="0"/>
        <v>否</v>
      </c>
      <c r="G24" s="103" t="str">
        <f t="shared" si="1"/>
        <v>项</v>
      </c>
      <c r="H24" s="106"/>
      <c r="I24" s="121">
        <v>0</v>
      </c>
      <c r="J24" s="106">
        <v>0</v>
      </c>
      <c r="K24" s="120">
        <f t="shared" si="2"/>
        <v>0</v>
      </c>
      <c r="L24" s="107">
        <f t="shared" si="3"/>
        <v>0</v>
      </c>
      <c r="M24" s="106">
        <f t="shared" si="4"/>
        <v>0</v>
      </c>
      <c r="N24" s="106">
        <v>0</v>
      </c>
      <c r="O24" s="106">
        <v>0</v>
      </c>
      <c r="P24" s="106">
        <f t="shared" si="5"/>
        <v>0</v>
      </c>
    </row>
    <row r="25" s="103" customFormat="1" ht="36" customHeight="1" spans="1:16">
      <c r="A25" s="114">
        <v>2010299</v>
      </c>
      <c r="B25" s="23" t="s">
        <v>178</v>
      </c>
      <c r="C25" s="24">
        <v>70</v>
      </c>
      <c r="D25" s="19">
        <v>0</v>
      </c>
      <c r="E25" s="24"/>
      <c r="F25" s="112" t="str">
        <f t="shared" si="0"/>
        <v>是</v>
      </c>
      <c r="G25" s="103" t="str">
        <f t="shared" si="1"/>
        <v>项</v>
      </c>
      <c r="H25" s="106"/>
      <c r="I25" s="121">
        <v>0</v>
      </c>
      <c r="J25" s="106">
        <v>0</v>
      </c>
      <c r="K25" s="120">
        <f t="shared" si="2"/>
        <v>0</v>
      </c>
      <c r="L25" s="107">
        <f t="shared" si="3"/>
        <v>0</v>
      </c>
      <c r="M25" s="106">
        <f t="shared" si="4"/>
        <v>0</v>
      </c>
      <c r="N25" s="106">
        <v>0</v>
      </c>
      <c r="O25" s="106">
        <v>0</v>
      </c>
      <c r="P25" s="106">
        <f t="shared" si="5"/>
        <v>0</v>
      </c>
    </row>
    <row r="26" ht="36" customHeight="1" spans="1:16">
      <c r="A26" s="114">
        <v>20103</v>
      </c>
      <c r="B26" s="18" t="s">
        <v>179</v>
      </c>
      <c r="C26" s="19">
        <v>6305</v>
      </c>
      <c r="D26" s="19">
        <f>SUM(D27:D36)</f>
        <v>1518</v>
      </c>
      <c r="E26" s="19"/>
      <c r="F26" s="112" t="str">
        <f t="shared" si="0"/>
        <v>是</v>
      </c>
      <c r="G26" s="106" t="str">
        <f t="shared" si="1"/>
        <v>款</v>
      </c>
      <c r="H26" s="113">
        <f>SUM(H27:H36)</f>
        <v>0</v>
      </c>
      <c r="I26" s="121">
        <v>0</v>
      </c>
      <c r="J26" s="106">
        <v>0</v>
      </c>
      <c r="K26" s="120">
        <f t="shared" si="2"/>
        <v>0</v>
      </c>
      <c r="L26" s="107">
        <f t="shared" si="3"/>
        <v>0</v>
      </c>
      <c r="M26" s="106">
        <f t="shared" si="4"/>
        <v>0</v>
      </c>
      <c r="N26" s="106">
        <v>0</v>
      </c>
      <c r="O26" s="106">
        <v>0</v>
      </c>
      <c r="P26" s="106">
        <f t="shared" si="5"/>
        <v>0</v>
      </c>
    </row>
    <row r="27" s="103" customFormat="1" ht="36" customHeight="1" spans="1:16">
      <c r="A27" s="114">
        <v>2010301</v>
      </c>
      <c r="B27" s="23" t="s">
        <v>163</v>
      </c>
      <c r="C27" s="24">
        <v>3372</v>
      </c>
      <c r="D27" s="19">
        <v>169</v>
      </c>
      <c r="E27" s="24"/>
      <c r="F27" s="112" t="str">
        <f t="shared" si="0"/>
        <v>是</v>
      </c>
      <c r="G27" s="103" t="str">
        <f t="shared" si="1"/>
        <v>项</v>
      </c>
      <c r="H27" s="106"/>
      <c r="I27" s="121">
        <v>1686045.88</v>
      </c>
      <c r="J27" s="106">
        <v>0</v>
      </c>
      <c r="K27" s="120">
        <f t="shared" si="2"/>
        <v>1686045.88</v>
      </c>
      <c r="L27" s="107">
        <f t="shared" si="3"/>
        <v>169</v>
      </c>
      <c r="M27" s="106">
        <f t="shared" si="4"/>
        <v>0</v>
      </c>
      <c r="N27" s="106">
        <v>0</v>
      </c>
      <c r="O27" s="106">
        <v>0</v>
      </c>
      <c r="P27" s="106">
        <f t="shared" si="5"/>
        <v>0</v>
      </c>
    </row>
    <row r="28" s="103" customFormat="1" ht="36" customHeight="1" spans="1:16">
      <c r="A28" s="114">
        <v>2010302</v>
      </c>
      <c r="B28" s="23" t="s">
        <v>164</v>
      </c>
      <c r="C28" s="24">
        <v>1617</v>
      </c>
      <c r="D28" s="19">
        <v>803</v>
      </c>
      <c r="E28" s="24"/>
      <c r="F28" s="112" t="str">
        <f t="shared" si="0"/>
        <v>是</v>
      </c>
      <c r="G28" s="103" t="str">
        <f t="shared" si="1"/>
        <v>项</v>
      </c>
      <c r="H28" s="106"/>
      <c r="I28" s="121">
        <v>0</v>
      </c>
      <c r="J28" s="106">
        <v>0</v>
      </c>
      <c r="K28" s="120">
        <f t="shared" si="2"/>
        <v>0</v>
      </c>
      <c r="L28" s="107">
        <f t="shared" si="3"/>
        <v>0</v>
      </c>
      <c r="M28" s="106">
        <f t="shared" si="4"/>
        <v>802.66</v>
      </c>
      <c r="N28" s="106">
        <v>35</v>
      </c>
      <c r="O28" s="106">
        <v>767.66</v>
      </c>
      <c r="P28" s="106">
        <f t="shared" si="5"/>
        <v>803</v>
      </c>
    </row>
    <row r="29" s="103" customFormat="1" ht="36" customHeight="1" spans="1:16">
      <c r="A29" s="114">
        <v>2010303</v>
      </c>
      <c r="B29" s="23" t="s">
        <v>165</v>
      </c>
      <c r="C29" s="24">
        <v>0</v>
      </c>
      <c r="D29" s="19">
        <v>0</v>
      </c>
      <c r="E29" s="24"/>
      <c r="F29" s="112" t="str">
        <f t="shared" si="0"/>
        <v>否</v>
      </c>
      <c r="G29" s="103" t="str">
        <f t="shared" si="1"/>
        <v>项</v>
      </c>
      <c r="H29" s="106"/>
      <c r="I29" s="121">
        <v>0</v>
      </c>
      <c r="J29" s="106">
        <v>0</v>
      </c>
      <c r="K29" s="120">
        <f t="shared" si="2"/>
        <v>0</v>
      </c>
      <c r="L29" s="107">
        <f t="shared" si="3"/>
        <v>0</v>
      </c>
      <c r="M29" s="106">
        <f t="shared" si="4"/>
        <v>0</v>
      </c>
      <c r="N29" s="106">
        <v>0</v>
      </c>
      <c r="O29" s="106">
        <v>0</v>
      </c>
      <c r="P29" s="106">
        <f t="shared" si="5"/>
        <v>0</v>
      </c>
    </row>
    <row r="30" s="103" customFormat="1" ht="36" customHeight="1" spans="1:16">
      <c r="A30" s="114">
        <v>2010304</v>
      </c>
      <c r="B30" s="23" t="s">
        <v>180</v>
      </c>
      <c r="C30" s="24">
        <v>0</v>
      </c>
      <c r="D30" s="19">
        <v>0</v>
      </c>
      <c r="E30" s="24"/>
      <c r="F30" s="112" t="str">
        <f t="shared" si="0"/>
        <v>否</v>
      </c>
      <c r="G30" s="103" t="str">
        <f t="shared" si="1"/>
        <v>项</v>
      </c>
      <c r="H30" s="106"/>
      <c r="I30" s="121">
        <v>0</v>
      </c>
      <c r="J30" s="106">
        <v>0</v>
      </c>
      <c r="K30" s="120">
        <f t="shared" si="2"/>
        <v>0</v>
      </c>
      <c r="L30" s="107">
        <f t="shared" si="3"/>
        <v>0</v>
      </c>
      <c r="M30" s="106">
        <f t="shared" si="4"/>
        <v>0</v>
      </c>
      <c r="N30" s="106">
        <v>0</v>
      </c>
      <c r="O30" s="106">
        <v>0</v>
      </c>
      <c r="P30" s="106">
        <f t="shared" si="5"/>
        <v>0</v>
      </c>
    </row>
    <row r="31" s="103" customFormat="1" ht="36" customHeight="1" spans="1:16">
      <c r="A31" s="114">
        <v>2010305</v>
      </c>
      <c r="B31" s="23" t="s">
        <v>181</v>
      </c>
      <c r="C31" s="24">
        <v>0</v>
      </c>
      <c r="D31" s="19">
        <v>0</v>
      </c>
      <c r="E31" s="24"/>
      <c r="F31" s="112" t="str">
        <f t="shared" si="0"/>
        <v>否</v>
      </c>
      <c r="G31" s="103" t="str">
        <f t="shared" si="1"/>
        <v>项</v>
      </c>
      <c r="H31" s="106"/>
      <c r="I31" s="121">
        <v>0</v>
      </c>
      <c r="J31" s="106">
        <v>0</v>
      </c>
      <c r="K31" s="120">
        <f t="shared" si="2"/>
        <v>0</v>
      </c>
      <c r="L31" s="107">
        <f t="shared" si="3"/>
        <v>0</v>
      </c>
      <c r="M31" s="106">
        <f t="shared" si="4"/>
        <v>0</v>
      </c>
      <c r="N31" s="106">
        <v>0</v>
      </c>
      <c r="O31" s="106">
        <v>0</v>
      </c>
      <c r="P31" s="106">
        <f t="shared" si="5"/>
        <v>0</v>
      </c>
    </row>
    <row r="32" s="103" customFormat="1" ht="36" customHeight="1" spans="1:16">
      <c r="A32" s="114">
        <v>2010306</v>
      </c>
      <c r="B32" s="23" t="s">
        <v>182</v>
      </c>
      <c r="C32" s="24">
        <v>0</v>
      </c>
      <c r="D32" s="19">
        <v>0</v>
      </c>
      <c r="E32" s="24"/>
      <c r="F32" s="112" t="str">
        <f t="shared" si="0"/>
        <v>否</v>
      </c>
      <c r="G32" s="103" t="str">
        <f t="shared" si="1"/>
        <v>项</v>
      </c>
      <c r="H32" s="106"/>
      <c r="I32" s="121">
        <v>0</v>
      </c>
      <c r="J32" s="106">
        <v>0</v>
      </c>
      <c r="K32" s="120">
        <f t="shared" si="2"/>
        <v>0</v>
      </c>
      <c r="L32" s="107">
        <f t="shared" si="3"/>
        <v>0</v>
      </c>
      <c r="M32" s="106">
        <f t="shared" si="4"/>
        <v>0</v>
      </c>
      <c r="N32" s="106">
        <v>0</v>
      </c>
      <c r="O32" s="106">
        <v>0</v>
      </c>
      <c r="P32" s="106">
        <f t="shared" si="5"/>
        <v>0</v>
      </c>
    </row>
    <row r="33" s="103" customFormat="1" ht="36" customHeight="1" spans="1:16">
      <c r="A33" s="114">
        <v>2010308</v>
      </c>
      <c r="B33" s="23" t="s">
        <v>183</v>
      </c>
      <c r="C33" s="24">
        <v>37</v>
      </c>
      <c r="D33" s="19">
        <v>81</v>
      </c>
      <c r="E33" s="24"/>
      <c r="F33" s="112" t="str">
        <f t="shared" si="0"/>
        <v>是</v>
      </c>
      <c r="G33" s="103" t="str">
        <f t="shared" si="1"/>
        <v>项</v>
      </c>
      <c r="H33" s="106"/>
      <c r="I33" s="121">
        <v>0</v>
      </c>
      <c r="J33" s="106">
        <v>0</v>
      </c>
      <c r="K33" s="120">
        <f t="shared" si="2"/>
        <v>0</v>
      </c>
      <c r="L33" s="107">
        <f t="shared" si="3"/>
        <v>0</v>
      </c>
      <c r="M33" s="106">
        <f t="shared" si="4"/>
        <v>80.84</v>
      </c>
      <c r="N33" s="106">
        <v>35</v>
      </c>
      <c r="O33" s="106">
        <v>45.84</v>
      </c>
      <c r="P33" s="106">
        <f t="shared" si="5"/>
        <v>81</v>
      </c>
    </row>
    <row r="34" s="103" customFormat="1" ht="36" customHeight="1" spans="1:16">
      <c r="A34" s="114">
        <v>2010309</v>
      </c>
      <c r="B34" s="23" t="s">
        <v>184</v>
      </c>
      <c r="C34" s="24">
        <v>0</v>
      </c>
      <c r="D34" s="19">
        <v>0</v>
      </c>
      <c r="E34" s="24"/>
      <c r="F34" s="112" t="str">
        <f t="shared" si="0"/>
        <v>否</v>
      </c>
      <c r="G34" s="103" t="str">
        <f t="shared" si="1"/>
        <v>项</v>
      </c>
      <c r="H34" s="106"/>
      <c r="I34" s="121">
        <v>0</v>
      </c>
      <c r="J34" s="106">
        <v>0</v>
      </c>
      <c r="K34" s="120">
        <f t="shared" si="2"/>
        <v>0</v>
      </c>
      <c r="L34" s="107">
        <f t="shared" si="3"/>
        <v>0</v>
      </c>
      <c r="M34" s="106">
        <f t="shared" si="4"/>
        <v>0</v>
      </c>
      <c r="N34" s="106">
        <v>0</v>
      </c>
      <c r="O34" s="106">
        <v>0</v>
      </c>
      <c r="P34" s="106">
        <f t="shared" si="5"/>
        <v>0</v>
      </c>
    </row>
    <row r="35" s="103" customFormat="1" ht="36" customHeight="1" spans="1:16">
      <c r="A35" s="114">
        <v>2010350</v>
      </c>
      <c r="B35" s="23" t="s">
        <v>172</v>
      </c>
      <c r="C35" s="24">
        <v>1279</v>
      </c>
      <c r="D35" s="19">
        <v>465</v>
      </c>
      <c r="E35" s="24"/>
      <c r="F35" s="112" t="str">
        <f t="shared" si="0"/>
        <v>是</v>
      </c>
      <c r="G35" s="103" t="str">
        <f t="shared" si="1"/>
        <v>项</v>
      </c>
      <c r="H35" s="106"/>
      <c r="I35" s="121">
        <v>0</v>
      </c>
      <c r="J35" s="106">
        <v>0</v>
      </c>
      <c r="K35" s="120">
        <f t="shared" si="2"/>
        <v>0</v>
      </c>
      <c r="L35" s="107">
        <f t="shared" si="3"/>
        <v>0</v>
      </c>
      <c r="M35" s="106">
        <f t="shared" si="4"/>
        <v>464.9</v>
      </c>
      <c r="N35" s="106">
        <v>150</v>
      </c>
      <c r="O35" s="106">
        <v>314.9</v>
      </c>
      <c r="P35" s="106">
        <f t="shared" si="5"/>
        <v>465</v>
      </c>
    </row>
    <row r="36" s="103" customFormat="1" ht="36" customHeight="1" spans="1:16">
      <c r="A36" s="114">
        <v>2010399</v>
      </c>
      <c r="B36" s="23" t="s">
        <v>185</v>
      </c>
      <c r="C36" s="24">
        <v>0</v>
      </c>
      <c r="D36" s="19">
        <v>0</v>
      </c>
      <c r="E36" s="24"/>
      <c r="F36" s="112" t="str">
        <f t="shared" si="0"/>
        <v>否</v>
      </c>
      <c r="G36" s="103" t="str">
        <f t="shared" si="1"/>
        <v>项</v>
      </c>
      <c r="H36" s="106"/>
      <c r="I36" s="121">
        <v>0</v>
      </c>
      <c r="J36" s="106">
        <v>0</v>
      </c>
      <c r="K36" s="120">
        <f t="shared" si="2"/>
        <v>0</v>
      </c>
      <c r="L36" s="107">
        <f t="shared" si="3"/>
        <v>0</v>
      </c>
      <c r="M36" s="106">
        <f t="shared" si="4"/>
        <v>0</v>
      </c>
      <c r="N36" s="106">
        <v>0</v>
      </c>
      <c r="O36" s="106">
        <v>0</v>
      </c>
      <c r="P36" s="106">
        <f t="shared" si="5"/>
        <v>0</v>
      </c>
    </row>
    <row r="37" ht="36" customHeight="1" spans="1:16">
      <c r="A37" s="114">
        <v>20104</v>
      </c>
      <c r="B37" s="18" t="s">
        <v>186</v>
      </c>
      <c r="C37" s="19">
        <v>3627</v>
      </c>
      <c r="D37" s="19">
        <f>SUM(D38:D47)</f>
        <v>1111</v>
      </c>
      <c r="E37" s="19"/>
      <c r="F37" s="112" t="str">
        <f t="shared" si="0"/>
        <v>是</v>
      </c>
      <c r="G37" s="106" t="str">
        <f t="shared" si="1"/>
        <v>款</v>
      </c>
      <c r="H37" s="113">
        <f>SUM(H38:H47)</f>
        <v>0</v>
      </c>
      <c r="I37" s="121">
        <v>0</v>
      </c>
      <c r="J37" s="106">
        <v>0</v>
      </c>
      <c r="K37" s="120">
        <f t="shared" si="2"/>
        <v>0</v>
      </c>
      <c r="L37" s="107">
        <f t="shared" si="3"/>
        <v>0</v>
      </c>
      <c r="M37" s="106">
        <f t="shared" si="4"/>
        <v>0</v>
      </c>
      <c r="N37" s="106">
        <v>0</v>
      </c>
      <c r="O37" s="106">
        <v>0</v>
      </c>
      <c r="P37" s="106">
        <f t="shared" si="5"/>
        <v>0</v>
      </c>
    </row>
    <row r="38" s="103" customFormat="1" ht="36" customHeight="1" spans="1:16">
      <c r="A38" s="114">
        <v>2010401</v>
      </c>
      <c r="B38" s="23" t="s">
        <v>163</v>
      </c>
      <c r="C38" s="24">
        <v>1277</v>
      </c>
      <c r="D38" s="19">
        <v>-29</v>
      </c>
      <c r="E38" s="24"/>
      <c r="F38" s="112" t="str">
        <f t="shared" si="0"/>
        <v>是</v>
      </c>
      <c r="G38" s="103" t="str">
        <f t="shared" si="1"/>
        <v>项</v>
      </c>
      <c r="H38" s="106"/>
      <c r="I38" s="121">
        <v>-285582.48</v>
      </c>
      <c r="J38" s="106">
        <v>0</v>
      </c>
      <c r="K38" s="120">
        <f t="shared" si="2"/>
        <v>-285582.48</v>
      </c>
      <c r="L38" s="107">
        <f t="shared" si="3"/>
        <v>-29</v>
      </c>
      <c r="M38" s="106">
        <f t="shared" si="4"/>
        <v>0</v>
      </c>
      <c r="N38" s="106">
        <v>0</v>
      </c>
      <c r="O38" s="106">
        <v>0</v>
      </c>
      <c r="P38" s="106">
        <f t="shared" si="5"/>
        <v>0</v>
      </c>
    </row>
    <row r="39" s="103" customFormat="1" ht="36" customHeight="1" spans="1:16">
      <c r="A39" s="114">
        <v>2010402</v>
      </c>
      <c r="B39" s="23" t="s">
        <v>164</v>
      </c>
      <c r="C39" s="24">
        <v>0</v>
      </c>
      <c r="D39" s="19">
        <v>0</v>
      </c>
      <c r="E39" s="24"/>
      <c r="F39" s="112" t="str">
        <f t="shared" si="0"/>
        <v>否</v>
      </c>
      <c r="G39" s="103" t="str">
        <f t="shared" si="1"/>
        <v>项</v>
      </c>
      <c r="H39" s="106"/>
      <c r="I39" s="121">
        <v>0</v>
      </c>
      <c r="J39" s="106">
        <v>0</v>
      </c>
      <c r="K39" s="120">
        <f t="shared" si="2"/>
        <v>0</v>
      </c>
      <c r="L39" s="107">
        <f t="shared" si="3"/>
        <v>0</v>
      </c>
      <c r="M39" s="106">
        <f t="shared" si="4"/>
        <v>0</v>
      </c>
      <c r="N39" s="106">
        <v>0</v>
      </c>
      <c r="O39" s="106">
        <v>0</v>
      </c>
      <c r="P39" s="106">
        <f t="shared" si="5"/>
        <v>0</v>
      </c>
    </row>
    <row r="40" s="103" customFormat="1" ht="36" customHeight="1" spans="1:16">
      <c r="A40" s="114">
        <v>2010403</v>
      </c>
      <c r="B40" s="23" t="s">
        <v>165</v>
      </c>
      <c r="C40" s="24">
        <v>0</v>
      </c>
      <c r="D40" s="19">
        <v>0</v>
      </c>
      <c r="E40" s="24"/>
      <c r="F40" s="112" t="str">
        <f t="shared" si="0"/>
        <v>否</v>
      </c>
      <c r="G40" s="103" t="str">
        <f t="shared" si="1"/>
        <v>项</v>
      </c>
      <c r="H40" s="106"/>
      <c r="I40" s="121">
        <v>0</v>
      </c>
      <c r="J40" s="106">
        <v>0</v>
      </c>
      <c r="K40" s="120">
        <f t="shared" si="2"/>
        <v>0</v>
      </c>
      <c r="L40" s="107">
        <f t="shared" si="3"/>
        <v>0</v>
      </c>
      <c r="M40" s="106">
        <f t="shared" si="4"/>
        <v>0</v>
      </c>
      <c r="N40" s="106">
        <v>0</v>
      </c>
      <c r="O40" s="106">
        <v>0</v>
      </c>
      <c r="P40" s="106">
        <f t="shared" si="5"/>
        <v>0</v>
      </c>
    </row>
    <row r="41" s="103" customFormat="1" ht="36" customHeight="1" spans="1:16">
      <c r="A41" s="114">
        <v>2010404</v>
      </c>
      <c r="B41" s="23" t="s">
        <v>187</v>
      </c>
      <c r="C41" s="24">
        <v>260</v>
      </c>
      <c r="D41" s="19">
        <v>0</v>
      </c>
      <c r="E41" s="24"/>
      <c r="F41" s="112" t="str">
        <f t="shared" si="0"/>
        <v>是</v>
      </c>
      <c r="G41" s="103" t="str">
        <f t="shared" si="1"/>
        <v>项</v>
      </c>
      <c r="H41" s="106"/>
      <c r="I41" s="121">
        <v>0</v>
      </c>
      <c r="J41" s="106">
        <v>0</v>
      </c>
      <c r="K41" s="120">
        <f t="shared" si="2"/>
        <v>0</v>
      </c>
      <c r="L41" s="107">
        <f t="shared" si="3"/>
        <v>0</v>
      </c>
      <c r="M41" s="106">
        <f t="shared" si="4"/>
        <v>0</v>
      </c>
      <c r="N41" s="106">
        <v>0</v>
      </c>
      <c r="O41" s="106">
        <v>0</v>
      </c>
      <c r="P41" s="106">
        <f t="shared" si="5"/>
        <v>0</v>
      </c>
    </row>
    <row r="42" s="103" customFormat="1" ht="36" customHeight="1" spans="1:16">
      <c r="A42" s="114">
        <v>2010405</v>
      </c>
      <c r="B42" s="23" t="s">
        <v>188</v>
      </c>
      <c r="C42" s="24">
        <v>0</v>
      </c>
      <c r="D42" s="19">
        <v>0</v>
      </c>
      <c r="E42" s="24"/>
      <c r="F42" s="112" t="str">
        <f t="shared" si="0"/>
        <v>否</v>
      </c>
      <c r="G42" s="103" t="str">
        <f t="shared" si="1"/>
        <v>项</v>
      </c>
      <c r="H42" s="106"/>
      <c r="I42" s="121">
        <v>0</v>
      </c>
      <c r="J42" s="106">
        <v>0</v>
      </c>
      <c r="K42" s="120">
        <f t="shared" si="2"/>
        <v>0</v>
      </c>
      <c r="L42" s="107">
        <f t="shared" si="3"/>
        <v>0</v>
      </c>
      <c r="M42" s="106">
        <f t="shared" si="4"/>
        <v>0</v>
      </c>
      <c r="N42" s="106">
        <v>0</v>
      </c>
      <c r="O42" s="106">
        <v>0</v>
      </c>
      <c r="P42" s="106">
        <f t="shared" si="5"/>
        <v>0</v>
      </c>
    </row>
    <row r="43" s="103" customFormat="1" ht="36" customHeight="1" spans="1:16">
      <c r="A43" s="114">
        <v>2010406</v>
      </c>
      <c r="B43" s="23" t="s">
        <v>189</v>
      </c>
      <c r="C43" s="24">
        <v>0</v>
      </c>
      <c r="D43" s="19">
        <v>0</v>
      </c>
      <c r="E43" s="24"/>
      <c r="F43" s="112" t="str">
        <f t="shared" si="0"/>
        <v>否</v>
      </c>
      <c r="G43" s="103" t="str">
        <f t="shared" si="1"/>
        <v>项</v>
      </c>
      <c r="H43" s="106"/>
      <c r="I43" s="121">
        <v>0</v>
      </c>
      <c r="J43" s="106">
        <v>0</v>
      </c>
      <c r="K43" s="120">
        <f t="shared" si="2"/>
        <v>0</v>
      </c>
      <c r="L43" s="107">
        <f t="shared" si="3"/>
        <v>0</v>
      </c>
      <c r="M43" s="106">
        <f t="shared" si="4"/>
        <v>0</v>
      </c>
      <c r="N43" s="106">
        <v>0</v>
      </c>
      <c r="O43" s="106">
        <v>0</v>
      </c>
      <c r="P43" s="106">
        <f t="shared" si="5"/>
        <v>0</v>
      </c>
    </row>
    <row r="44" s="103" customFormat="1" ht="36" customHeight="1" spans="1:16">
      <c r="A44" s="114">
        <v>2010407</v>
      </c>
      <c r="B44" s="23" t="s">
        <v>190</v>
      </c>
      <c r="C44" s="24">
        <v>0</v>
      </c>
      <c r="D44" s="19">
        <v>0</v>
      </c>
      <c r="E44" s="24"/>
      <c r="F44" s="112" t="str">
        <f t="shared" si="0"/>
        <v>否</v>
      </c>
      <c r="G44" s="103" t="str">
        <f t="shared" si="1"/>
        <v>项</v>
      </c>
      <c r="H44" s="106"/>
      <c r="I44" s="121">
        <v>0</v>
      </c>
      <c r="J44" s="106">
        <v>0</v>
      </c>
      <c r="K44" s="120">
        <f t="shared" si="2"/>
        <v>0</v>
      </c>
      <c r="L44" s="107">
        <f t="shared" si="3"/>
        <v>0</v>
      </c>
      <c r="M44" s="106">
        <f t="shared" si="4"/>
        <v>0</v>
      </c>
      <c r="N44" s="106">
        <v>0</v>
      </c>
      <c r="O44" s="106">
        <v>0</v>
      </c>
      <c r="P44" s="106">
        <f t="shared" si="5"/>
        <v>0</v>
      </c>
    </row>
    <row r="45" s="103" customFormat="1" ht="36" customHeight="1" spans="1:16">
      <c r="A45" s="114">
        <v>2010408</v>
      </c>
      <c r="B45" s="23" t="s">
        <v>191</v>
      </c>
      <c r="C45" s="24">
        <v>0</v>
      </c>
      <c r="D45" s="19">
        <v>0</v>
      </c>
      <c r="E45" s="24"/>
      <c r="F45" s="112" t="str">
        <f t="shared" si="0"/>
        <v>否</v>
      </c>
      <c r="G45" s="103" t="str">
        <f t="shared" si="1"/>
        <v>项</v>
      </c>
      <c r="H45" s="106"/>
      <c r="I45" s="121">
        <v>0</v>
      </c>
      <c r="J45" s="106">
        <v>0</v>
      </c>
      <c r="K45" s="120">
        <f t="shared" si="2"/>
        <v>0</v>
      </c>
      <c r="L45" s="107">
        <f t="shared" si="3"/>
        <v>0</v>
      </c>
      <c r="M45" s="106">
        <f t="shared" si="4"/>
        <v>0</v>
      </c>
      <c r="N45" s="106">
        <v>0</v>
      </c>
      <c r="O45" s="106">
        <v>0</v>
      </c>
      <c r="P45" s="106">
        <f t="shared" si="5"/>
        <v>0</v>
      </c>
    </row>
    <row r="46" s="103" customFormat="1" ht="36" customHeight="1" spans="1:16">
      <c r="A46" s="114">
        <v>2010450</v>
      </c>
      <c r="B46" s="23" t="s">
        <v>172</v>
      </c>
      <c r="C46" s="24">
        <v>0</v>
      </c>
      <c r="D46" s="19">
        <v>0</v>
      </c>
      <c r="E46" s="24"/>
      <c r="F46" s="112" t="str">
        <f t="shared" si="0"/>
        <v>否</v>
      </c>
      <c r="G46" s="103" t="str">
        <f t="shared" si="1"/>
        <v>项</v>
      </c>
      <c r="H46" s="106"/>
      <c r="I46" s="121">
        <v>0</v>
      </c>
      <c r="J46" s="106">
        <v>0</v>
      </c>
      <c r="K46" s="120">
        <f t="shared" si="2"/>
        <v>0</v>
      </c>
      <c r="L46" s="107">
        <f t="shared" si="3"/>
        <v>0</v>
      </c>
      <c r="M46" s="106">
        <f t="shared" si="4"/>
        <v>0</v>
      </c>
      <c r="N46" s="106">
        <v>0</v>
      </c>
      <c r="O46" s="106">
        <v>0</v>
      </c>
      <c r="P46" s="106">
        <f t="shared" si="5"/>
        <v>0</v>
      </c>
    </row>
    <row r="47" s="103" customFormat="1" ht="36" customHeight="1" spans="1:16">
      <c r="A47" s="114">
        <v>2010499</v>
      </c>
      <c r="B47" s="23" t="s">
        <v>192</v>
      </c>
      <c r="C47" s="24">
        <v>2090</v>
      </c>
      <c r="D47" s="19">
        <v>1140</v>
      </c>
      <c r="E47" s="24"/>
      <c r="F47" s="112" t="str">
        <f t="shared" si="0"/>
        <v>是</v>
      </c>
      <c r="G47" s="103" t="str">
        <f t="shared" si="1"/>
        <v>项</v>
      </c>
      <c r="H47" s="106"/>
      <c r="I47" s="121">
        <v>0</v>
      </c>
      <c r="J47" s="106">
        <v>0</v>
      </c>
      <c r="K47" s="120">
        <f t="shared" si="2"/>
        <v>0</v>
      </c>
      <c r="L47" s="107">
        <f t="shared" si="3"/>
        <v>0</v>
      </c>
      <c r="M47" s="106">
        <f t="shared" si="4"/>
        <v>1140</v>
      </c>
      <c r="N47" s="106">
        <v>1040</v>
      </c>
      <c r="O47" s="106">
        <v>100</v>
      </c>
      <c r="P47" s="106">
        <f t="shared" si="5"/>
        <v>1140</v>
      </c>
    </row>
    <row r="48" ht="36" customHeight="1" spans="1:16">
      <c r="A48" s="114">
        <v>20105</v>
      </c>
      <c r="B48" s="18" t="s">
        <v>193</v>
      </c>
      <c r="C48" s="19">
        <v>823</v>
      </c>
      <c r="D48" s="19">
        <f>SUM(D49:D58)</f>
        <v>43</v>
      </c>
      <c r="E48" s="19"/>
      <c r="F48" s="112" t="str">
        <f t="shared" si="0"/>
        <v>是</v>
      </c>
      <c r="G48" s="106" t="str">
        <f t="shared" si="1"/>
        <v>款</v>
      </c>
      <c r="H48" s="113">
        <f>SUM(H49:H58)</f>
        <v>0</v>
      </c>
      <c r="I48" s="121">
        <v>0</v>
      </c>
      <c r="J48" s="106">
        <v>0</v>
      </c>
      <c r="K48" s="120">
        <f t="shared" si="2"/>
        <v>0</v>
      </c>
      <c r="L48" s="107">
        <f t="shared" si="3"/>
        <v>0</v>
      </c>
      <c r="M48" s="106">
        <f t="shared" si="4"/>
        <v>0</v>
      </c>
      <c r="N48" s="106">
        <v>0</v>
      </c>
      <c r="O48" s="106">
        <v>0</v>
      </c>
      <c r="P48" s="106">
        <f t="shared" si="5"/>
        <v>0</v>
      </c>
    </row>
    <row r="49" s="103" customFormat="1" ht="36" customHeight="1" spans="1:16">
      <c r="A49" s="114">
        <v>2010501</v>
      </c>
      <c r="B49" s="23" t="s">
        <v>163</v>
      </c>
      <c r="C49" s="24">
        <v>671</v>
      </c>
      <c r="D49" s="19">
        <v>-5</v>
      </c>
      <c r="E49" s="24"/>
      <c r="F49" s="112" t="str">
        <f t="shared" si="0"/>
        <v>是</v>
      </c>
      <c r="G49" s="103" t="str">
        <f t="shared" si="1"/>
        <v>项</v>
      </c>
      <c r="H49" s="106"/>
      <c r="I49" s="121">
        <v>-45021.22</v>
      </c>
      <c r="J49" s="106">
        <v>0</v>
      </c>
      <c r="K49" s="120">
        <f t="shared" si="2"/>
        <v>-45021.22</v>
      </c>
      <c r="L49" s="107">
        <f t="shared" si="3"/>
        <v>-5</v>
      </c>
      <c r="M49" s="106">
        <f t="shared" si="4"/>
        <v>0</v>
      </c>
      <c r="N49" s="106">
        <v>0</v>
      </c>
      <c r="O49" s="106">
        <v>0</v>
      </c>
      <c r="P49" s="106">
        <f t="shared" si="5"/>
        <v>0</v>
      </c>
    </row>
    <row r="50" s="103" customFormat="1" ht="36" customHeight="1" spans="1:16">
      <c r="A50" s="114">
        <v>2010502</v>
      </c>
      <c r="B50" s="23" t="s">
        <v>164</v>
      </c>
      <c r="C50" s="24">
        <v>112</v>
      </c>
      <c r="D50" s="19">
        <v>0</v>
      </c>
      <c r="E50" s="24"/>
      <c r="F50" s="112" t="str">
        <f t="shared" si="0"/>
        <v>是</v>
      </c>
      <c r="G50" s="103" t="str">
        <f t="shared" si="1"/>
        <v>项</v>
      </c>
      <c r="H50" s="106"/>
      <c r="I50" s="121">
        <v>0</v>
      </c>
      <c r="J50" s="106">
        <v>0</v>
      </c>
      <c r="K50" s="120">
        <f t="shared" si="2"/>
        <v>0</v>
      </c>
      <c r="L50" s="107">
        <f t="shared" si="3"/>
        <v>0</v>
      </c>
      <c r="M50" s="106">
        <f t="shared" si="4"/>
        <v>0</v>
      </c>
      <c r="N50" s="106">
        <v>0</v>
      </c>
      <c r="O50" s="106">
        <v>0</v>
      </c>
      <c r="P50" s="106">
        <f t="shared" si="5"/>
        <v>0</v>
      </c>
    </row>
    <row r="51" s="103" customFormat="1" ht="36" customHeight="1" spans="1:16">
      <c r="A51" s="114">
        <v>2010503</v>
      </c>
      <c r="B51" s="23" t="s">
        <v>165</v>
      </c>
      <c r="C51" s="24">
        <v>0</v>
      </c>
      <c r="D51" s="19">
        <v>0</v>
      </c>
      <c r="E51" s="24"/>
      <c r="F51" s="112" t="str">
        <f t="shared" si="0"/>
        <v>否</v>
      </c>
      <c r="G51" s="103" t="str">
        <f t="shared" si="1"/>
        <v>项</v>
      </c>
      <c r="H51" s="106"/>
      <c r="I51" s="121">
        <v>0</v>
      </c>
      <c r="J51" s="106">
        <v>0</v>
      </c>
      <c r="K51" s="120">
        <f t="shared" si="2"/>
        <v>0</v>
      </c>
      <c r="L51" s="107">
        <f t="shared" si="3"/>
        <v>0</v>
      </c>
      <c r="M51" s="106">
        <f t="shared" si="4"/>
        <v>0</v>
      </c>
      <c r="N51" s="106">
        <v>0</v>
      </c>
      <c r="O51" s="106">
        <v>0</v>
      </c>
      <c r="P51" s="106">
        <f t="shared" si="5"/>
        <v>0</v>
      </c>
    </row>
    <row r="52" s="103" customFormat="1" ht="36" customHeight="1" spans="1:16">
      <c r="A52" s="114">
        <v>2010504</v>
      </c>
      <c r="B52" s="23" t="s">
        <v>194</v>
      </c>
      <c r="C52" s="24">
        <v>0</v>
      </c>
      <c r="D52" s="19">
        <v>0</v>
      </c>
      <c r="E52" s="24"/>
      <c r="F52" s="112" t="str">
        <f t="shared" si="0"/>
        <v>否</v>
      </c>
      <c r="G52" s="103" t="str">
        <f t="shared" si="1"/>
        <v>项</v>
      </c>
      <c r="H52" s="106"/>
      <c r="I52" s="121">
        <v>0</v>
      </c>
      <c r="J52" s="106">
        <v>0</v>
      </c>
      <c r="K52" s="120">
        <f t="shared" si="2"/>
        <v>0</v>
      </c>
      <c r="L52" s="107">
        <f t="shared" si="3"/>
        <v>0</v>
      </c>
      <c r="M52" s="106">
        <f t="shared" si="4"/>
        <v>0</v>
      </c>
      <c r="N52" s="106">
        <v>0</v>
      </c>
      <c r="O52" s="106">
        <v>0</v>
      </c>
      <c r="P52" s="106">
        <f t="shared" si="5"/>
        <v>0</v>
      </c>
    </row>
    <row r="53" s="103" customFormat="1" ht="36" customHeight="1" spans="1:16">
      <c r="A53" s="114">
        <v>2010505</v>
      </c>
      <c r="B53" s="23" t="s">
        <v>195</v>
      </c>
      <c r="C53" s="24">
        <v>0</v>
      </c>
      <c r="D53" s="19">
        <v>0</v>
      </c>
      <c r="E53" s="24"/>
      <c r="F53" s="112" t="str">
        <f t="shared" si="0"/>
        <v>否</v>
      </c>
      <c r="G53" s="103" t="str">
        <f t="shared" si="1"/>
        <v>项</v>
      </c>
      <c r="H53" s="106"/>
      <c r="I53" s="121">
        <v>0</v>
      </c>
      <c r="J53" s="106">
        <v>0</v>
      </c>
      <c r="K53" s="120">
        <f t="shared" si="2"/>
        <v>0</v>
      </c>
      <c r="L53" s="107">
        <f t="shared" si="3"/>
        <v>0</v>
      </c>
      <c r="M53" s="106">
        <f t="shared" si="4"/>
        <v>0</v>
      </c>
      <c r="N53" s="106">
        <v>0</v>
      </c>
      <c r="O53" s="106">
        <v>0</v>
      </c>
      <c r="P53" s="106">
        <f t="shared" si="5"/>
        <v>0</v>
      </c>
    </row>
    <row r="54" s="103" customFormat="1" ht="36" customHeight="1" spans="1:16">
      <c r="A54" s="114">
        <v>2010506</v>
      </c>
      <c r="B54" s="23" t="s">
        <v>196</v>
      </c>
      <c r="C54" s="24">
        <v>0</v>
      </c>
      <c r="D54" s="19">
        <v>0</v>
      </c>
      <c r="E54" s="24"/>
      <c r="F54" s="112" t="str">
        <f t="shared" si="0"/>
        <v>否</v>
      </c>
      <c r="G54" s="103" t="str">
        <f t="shared" si="1"/>
        <v>项</v>
      </c>
      <c r="H54" s="106"/>
      <c r="I54" s="121">
        <v>0</v>
      </c>
      <c r="J54" s="106">
        <v>0</v>
      </c>
      <c r="K54" s="120">
        <f t="shared" si="2"/>
        <v>0</v>
      </c>
      <c r="L54" s="107">
        <f t="shared" si="3"/>
        <v>0</v>
      </c>
      <c r="M54" s="106">
        <f t="shared" si="4"/>
        <v>0</v>
      </c>
      <c r="N54" s="106">
        <v>0</v>
      </c>
      <c r="O54" s="106">
        <v>0</v>
      </c>
      <c r="P54" s="106">
        <f t="shared" si="5"/>
        <v>0</v>
      </c>
    </row>
    <row r="55" s="103" customFormat="1" ht="36" customHeight="1" spans="1:16">
      <c r="A55" s="114">
        <v>2010507</v>
      </c>
      <c r="B55" s="23" t="s">
        <v>197</v>
      </c>
      <c r="C55" s="24">
        <v>13</v>
      </c>
      <c r="D55" s="19">
        <v>0</v>
      </c>
      <c r="E55" s="24"/>
      <c r="F55" s="112" t="str">
        <f t="shared" si="0"/>
        <v>是</v>
      </c>
      <c r="G55" s="103" t="str">
        <f t="shared" si="1"/>
        <v>项</v>
      </c>
      <c r="H55" s="106"/>
      <c r="I55" s="121">
        <v>0</v>
      </c>
      <c r="J55" s="106">
        <v>0</v>
      </c>
      <c r="K55" s="120">
        <f t="shared" si="2"/>
        <v>0</v>
      </c>
      <c r="L55" s="107">
        <f t="shared" si="3"/>
        <v>0</v>
      </c>
      <c r="M55" s="106">
        <f t="shared" si="4"/>
        <v>0</v>
      </c>
      <c r="N55" s="106">
        <v>0</v>
      </c>
      <c r="O55" s="106">
        <v>0</v>
      </c>
      <c r="P55" s="106">
        <f t="shared" si="5"/>
        <v>0</v>
      </c>
    </row>
    <row r="56" s="103" customFormat="1" ht="36" customHeight="1" spans="1:16">
      <c r="A56" s="114">
        <v>2010508</v>
      </c>
      <c r="B56" s="23" t="s">
        <v>198</v>
      </c>
      <c r="C56" s="24">
        <v>27</v>
      </c>
      <c r="D56" s="19">
        <v>48</v>
      </c>
      <c r="E56" s="24"/>
      <c r="F56" s="112" t="str">
        <f t="shared" si="0"/>
        <v>是</v>
      </c>
      <c r="G56" s="103" t="str">
        <f t="shared" si="1"/>
        <v>项</v>
      </c>
      <c r="H56" s="106"/>
      <c r="I56" s="121">
        <v>0</v>
      </c>
      <c r="J56" s="106">
        <v>0</v>
      </c>
      <c r="K56" s="120">
        <f t="shared" si="2"/>
        <v>0</v>
      </c>
      <c r="L56" s="107">
        <f t="shared" si="3"/>
        <v>0</v>
      </c>
      <c r="M56" s="106">
        <f t="shared" si="4"/>
        <v>47.6</v>
      </c>
      <c r="N56" s="106">
        <v>47.6</v>
      </c>
      <c r="O56" s="106">
        <v>0</v>
      </c>
      <c r="P56" s="106">
        <f t="shared" si="5"/>
        <v>48</v>
      </c>
    </row>
    <row r="57" s="103" customFormat="1" ht="36" customHeight="1" spans="1:16">
      <c r="A57" s="114">
        <v>2010550</v>
      </c>
      <c r="B57" s="23" t="s">
        <v>172</v>
      </c>
      <c r="C57" s="24">
        <v>0</v>
      </c>
      <c r="D57" s="19">
        <v>0</v>
      </c>
      <c r="E57" s="24"/>
      <c r="F57" s="112" t="str">
        <f t="shared" si="0"/>
        <v>否</v>
      </c>
      <c r="G57" s="103" t="str">
        <f t="shared" si="1"/>
        <v>项</v>
      </c>
      <c r="H57" s="106"/>
      <c r="I57" s="121">
        <v>0</v>
      </c>
      <c r="J57" s="106">
        <v>0</v>
      </c>
      <c r="K57" s="120">
        <f t="shared" si="2"/>
        <v>0</v>
      </c>
      <c r="L57" s="107">
        <f t="shared" si="3"/>
        <v>0</v>
      </c>
      <c r="M57" s="106">
        <f t="shared" si="4"/>
        <v>0</v>
      </c>
      <c r="N57" s="106">
        <v>0</v>
      </c>
      <c r="O57" s="106">
        <v>0</v>
      </c>
      <c r="P57" s="106">
        <f t="shared" si="5"/>
        <v>0</v>
      </c>
    </row>
    <row r="58" s="103" customFormat="1" ht="36" customHeight="1" spans="1:16">
      <c r="A58" s="114">
        <v>2010599</v>
      </c>
      <c r="B58" s="23" t="s">
        <v>199</v>
      </c>
      <c r="C58" s="24">
        <v>0</v>
      </c>
      <c r="D58" s="19">
        <v>0</v>
      </c>
      <c r="E58" s="24"/>
      <c r="F58" s="112" t="str">
        <f t="shared" si="0"/>
        <v>否</v>
      </c>
      <c r="G58" s="103" t="str">
        <f t="shared" si="1"/>
        <v>项</v>
      </c>
      <c r="H58" s="106"/>
      <c r="I58" s="121">
        <v>0</v>
      </c>
      <c r="J58" s="106">
        <v>0</v>
      </c>
      <c r="K58" s="120">
        <f t="shared" si="2"/>
        <v>0</v>
      </c>
      <c r="L58" s="107">
        <f t="shared" si="3"/>
        <v>0</v>
      </c>
      <c r="M58" s="106">
        <f t="shared" si="4"/>
        <v>0</v>
      </c>
      <c r="N58" s="106">
        <v>0</v>
      </c>
      <c r="O58" s="106">
        <v>0</v>
      </c>
      <c r="P58" s="106">
        <f t="shared" si="5"/>
        <v>0</v>
      </c>
    </row>
    <row r="59" ht="36" customHeight="1" spans="1:16">
      <c r="A59" s="114">
        <v>20106</v>
      </c>
      <c r="B59" s="18" t="s">
        <v>200</v>
      </c>
      <c r="C59" s="19">
        <v>1720</v>
      </c>
      <c r="D59" s="19">
        <f>SUM(D60:D69)</f>
        <v>141</v>
      </c>
      <c r="E59" s="19"/>
      <c r="F59" s="112" t="str">
        <f t="shared" si="0"/>
        <v>是</v>
      </c>
      <c r="G59" s="106" t="str">
        <f t="shared" si="1"/>
        <v>款</v>
      </c>
      <c r="H59" s="113">
        <f>SUM(H60:H69)</f>
        <v>0</v>
      </c>
      <c r="I59" s="121">
        <v>0</v>
      </c>
      <c r="J59" s="106">
        <v>0</v>
      </c>
      <c r="K59" s="120">
        <f t="shared" si="2"/>
        <v>0</v>
      </c>
      <c r="L59" s="107">
        <f t="shared" si="3"/>
        <v>0</v>
      </c>
      <c r="M59" s="106">
        <f t="shared" si="4"/>
        <v>0</v>
      </c>
      <c r="N59" s="106">
        <v>0</v>
      </c>
      <c r="O59" s="106">
        <v>0</v>
      </c>
      <c r="P59" s="106">
        <f t="shared" si="5"/>
        <v>0</v>
      </c>
    </row>
    <row r="60" s="103" customFormat="1" ht="36" customHeight="1" spans="1:16">
      <c r="A60" s="114">
        <v>2010601</v>
      </c>
      <c r="B60" s="23" t="s">
        <v>163</v>
      </c>
      <c r="C60" s="24">
        <v>1209</v>
      </c>
      <c r="D60" s="19">
        <v>-9</v>
      </c>
      <c r="E60" s="24"/>
      <c r="F60" s="112" t="str">
        <f t="shared" si="0"/>
        <v>是</v>
      </c>
      <c r="G60" s="103" t="str">
        <f t="shared" si="1"/>
        <v>项</v>
      </c>
      <c r="H60" s="106"/>
      <c r="I60" s="121">
        <v>-89352</v>
      </c>
      <c r="J60" s="106">
        <v>0</v>
      </c>
      <c r="K60" s="120">
        <f t="shared" si="2"/>
        <v>-89352</v>
      </c>
      <c r="L60" s="107">
        <f t="shared" si="3"/>
        <v>-9</v>
      </c>
      <c r="M60" s="106">
        <f t="shared" si="4"/>
        <v>0</v>
      </c>
      <c r="N60" s="106">
        <v>0</v>
      </c>
      <c r="O60" s="106">
        <v>0</v>
      </c>
      <c r="P60" s="106">
        <f t="shared" si="5"/>
        <v>0</v>
      </c>
    </row>
    <row r="61" s="103" customFormat="1" ht="36" customHeight="1" spans="1:16">
      <c r="A61" s="114">
        <v>2010602</v>
      </c>
      <c r="B61" s="23" t="s">
        <v>164</v>
      </c>
      <c r="C61" s="24">
        <v>141</v>
      </c>
      <c r="D61" s="19">
        <v>150</v>
      </c>
      <c r="E61" s="24"/>
      <c r="F61" s="112" t="str">
        <f t="shared" si="0"/>
        <v>是</v>
      </c>
      <c r="G61" s="103" t="str">
        <f t="shared" si="1"/>
        <v>项</v>
      </c>
      <c r="H61" s="106"/>
      <c r="I61" s="121">
        <v>0</v>
      </c>
      <c r="J61" s="106">
        <v>0</v>
      </c>
      <c r="K61" s="120">
        <f t="shared" si="2"/>
        <v>0</v>
      </c>
      <c r="L61" s="107">
        <f t="shared" si="3"/>
        <v>0</v>
      </c>
      <c r="M61" s="106">
        <f t="shared" si="4"/>
        <v>150</v>
      </c>
      <c r="N61" s="106">
        <v>150</v>
      </c>
      <c r="O61" s="106">
        <v>0</v>
      </c>
      <c r="P61" s="106">
        <f t="shared" si="5"/>
        <v>150</v>
      </c>
    </row>
    <row r="62" s="103" customFormat="1" ht="36" customHeight="1" spans="1:16">
      <c r="A62" s="114">
        <v>2010603</v>
      </c>
      <c r="B62" s="23" t="s">
        <v>165</v>
      </c>
      <c r="C62" s="24">
        <v>0</v>
      </c>
      <c r="D62" s="19">
        <v>0</v>
      </c>
      <c r="E62" s="24"/>
      <c r="F62" s="112" t="str">
        <f t="shared" si="0"/>
        <v>否</v>
      </c>
      <c r="G62" s="103" t="str">
        <f t="shared" si="1"/>
        <v>项</v>
      </c>
      <c r="H62" s="106"/>
      <c r="I62" s="121">
        <v>0</v>
      </c>
      <c r="J62" s="106">
        <v>0</v>
      </c>
      <c r="K62" s="120">
        <f t="shared" si="2"/>
        <v>0</v>
      </c>
      <c r="L62" s="107">
        <f t="shared" si="3"/>
        <v>0</v>
      </c>
      <c r="M62" s="106">
        <f t="shared" si="4"/>
        <v>0</v>
      </c>
      <c r="N62" s="106">
        <v>0</v>
      </c>
      <c r="O62" s="106">
        <v>0</v>
      </c>
      <c r="P62" s="106">
        <f t="shared" si="5"/>
        <v>0</v>
      </c>
    </row>
    <row r="63" s="103" customFormat="1" ht="36" customHeight="1" spans="1:16">
      <c r="A63" s="114">
        <v>2010604</v>
      </c>
      <c r="B63" s="23" t="s">
        <v>201</v>
      </c>
      <c r="C63" s="24">
        <v>0</v>
      </c>
      <c r="D63" s="19">
        <v>0</v>
      </c>
      <c r="E63" s="24"/>
      <c r="F63" s="112" t="str">
        <f t="shared" si="0"/>
        <v>否</v>
      </c>
      <c r="G63" s="103" t="str">
        <f t="shared" si="1"/>
        <v>项</v>
      </c>
      <c r="H63" s="106"/>
      <c r="I63" s="121">
        <v>0</v>
      </c>
      <c r="J63" s="106">
        <v>0</v>
      </c>
      <c r="K63" s="120">
        <f t="shared" si="2"/>
        <v>0</v>
      </c>
      <c r="L63" s="107">
        <f t="shared" si="3"/>
        <v>0</v>
      </c>
      <c r="M63" s="106">
        <f t="shared" si="4"/>
        <v>0</v>
      </c>
      <c r="N63" s="106">
        <v>0</v>
      </c>
      <c r="O63" s="106">
        <v>0</v>
      </c>
      <c r="P63" s="106">
        <f t="shared" si="5"/>
        <v>0</v>
      </c>
    </row>
    <row r="64" s="103" customFormat="1" ht="36" customHeight="1" spans="1:16">
      <c r="A64" s="114">
        <v>2010605</v>
      </c>
      <c r="B64" s="23" t="s">
        <v>202</v>
      </c>
      <c r="C64" s="24">
        <v>0</v>
      </c>
      <c r="D64" s="19">
        <v>0</v>
      </c>
      <c r="E64" s="24"/>
      <c r="F64" s="112" t="str">
        <f t="shared" si="0"/>
        <v>否</v>
      </c>
      <c r="G64" s="103" t="str">
        <f t="shared" si="1"/>
        <v>项</v>
      </c>
      <c r="H64" s="106"/>
      <c r="I64" s="121">
        <v>0</v>
      </c>
      <c r="J64" s="106">
        <v>0</v>
      </c>
      <c r="K64" s="120">
        <f t="shared" si="2"/>
        <v>0</v>
      </c>
      <c r="L64" s="107">
        <f t="shared" si="3"/>
        <v>0</v>
      </c>
      <c r="M64" s="106">
        <f t="shared" si="4"/>
        <v>0</v>
      </c>
      <c r="N64" s="106">
        <v>0</v>
      </c>
      <c r="O64" s="106">
        <v>0</v>
      </c>
      <c r="P64" s="106">
        <f t="shared" si="5"/>
        <v>0</v>
      </c>
    </row>
    <row r="65" s="103" customFormat="1" ht="36" customHeight="1" spans="1:16">
      <c r="A65" s="114">
        <v>2010606</v>
      </c>
      <c r="B65" s="23" t="s">
        <v>203</v>
      </c>
      <c r="C65" s="24">
        <v>0</v>
      </c>
      <c r="D65" s="19">
        <v>0</v>
      </c>
      <c r="E65" s="24"/>
      <c r="F65" s="112" t="str">
        <f t="shared" si="0"/>
        <v>否</v>
      </c>
      <c r="G65" s="103" t="str">
        <f t="shared" si="1"/>
        <v>项</v>
      </c>
      <c r="H65" s="106"/>
      <c r="I65" s="121">
        <v>0</v>
      </c>
      <c r="J65" s="106">
        <v>0</v>
      </c>
      <c r="K65" s="120">
        <f t="shared" si="2"/>
        <v>0</v>
      </c>
      <c r="L65" s="107">
        <f t="shared" si="3"/>
        <v>0</v>
      </c>
      <c r="M65" s="106">
        <f t="shared" si="4"/>
        <v>0</v>
      </c>
      <c r="N65" s="106">
        <v>0</v>
      </c>
      <c r="O65" s="106">
        <v>0</v>
      </c>
      <c r="P65" s="106">
        <f t="shared" si="5"/>
        <v>0</v>
      </c>
    </row>
    <row r="66" s="103" customFormat="1" ht="36" customHeight="1" spans="1:16">
      <c r="A66" s="114">
        <v>2010607</v>
      </c>
      <c r="B66" s="23" t="s">
        <v>204</v>
      </c>
      <c r="C66" s="24">
        <v>0</v>
      </c>
      <c r="D66" s="19">
        <v>0</v>
      </c>
      <c r="E66" s="24"/>
      <c r="F66" s="112" t="str">
        <f t="shared" si="0"/>
        <v>否</v>
      </c>
      <c r="G66" s="103" t="str">
        <f t="shared" si="1"/>
        <v>项</v>
      </c>
      <c r="H66" s="106"/>
      <c r="I66" s="121">
        <v>0</v>
      </c>
      <c r="J66" s="106">
        <v>0</v>
      </c>
      <c r="K66" s="120">
        <f t="shared" si="2"/>
        <v>0</v>
      </c>
      <c r="L66" s="107">
        <f t="shared" si="3"/>
        <v>0</v>
      </c>
      <c r="M66" s="106">
        <f t="shared" si="4"/>
        <v>0</v>
      </c>
      <c r="N66" s="106">
        <v>0</v>
      </c>
      <c r="O66" s="106">
        <v>0</v>
      </c>
      <c r="P66" s="106">
        <f t="shared" si="5"/>
        <v>0</v>
      </c>
    </row>
    <row r="67" s="103" customFormat="1" ht="36" customHeight="1" spans="1:16">
      <c r="A67" s="114">
        <v>2010608</v>
      </c>
      <c r="B67" s="23" t="s">
        <v>205</v>
      </c>
      <c r="C67" s="24">
        <v>0</v>
      </c>
      <c r="D67" s="19">
        <v>0</v>
      </c>
      <c r="E67" s="24"/>
      <c r="F67" s="112" t="str">
        <f t="shared" si="0"/>
        <v>否</v>
      </c>
      <c r="G67" s="103" t="str">
        <f t="shared" si="1"/>
        <v>项</v>
      </c>
      <c r="H67" s="106"/>
      <c r="I67" s="121">
        <v>0</v>
      </c>
      <c r="J67" s="106">
        <v>0</v>
      </c>
      <c r="K67" s="120">
        <f t="shared" si="2"/>
        <v>0</v>
      </c>
      <c r="L67" s="107">
        <f t="shared" si="3"/>
        <v>0</v>
      </c>
      <c r="M67" s="106">
        <f t="shared" si="4"/>
        <v>0</v>
      </c>
      <c r="N67" s="106">
        <v>0</v>
      </c>
      <c r="O67" s="106">
        <v>0</v>
      </c>
      <c r="P67" s="106">
        <f t="shared" si="5"/>
        <v>0</v>
      </c>
    </row>
    <row r="68" s="103" customFormat="1" ht="36" customHeight="1" spans="1:16">
      <c r="A68" s="114">
        <v>2010650</v>
      </c>
      <c r="B68" s="23" t="s">
        <v>172</v>
      </c>
      <c r="C68" s="24">
        <v>0</v>
      </c>
      <c r="D68" s="19">
        <v>0</v>
      </c>
      <c r="E68" s="24"/>
      <c r="F68" s="112" t="str">
        <f t="shared" ref="F68:F131" si="6">IF(LEN(A68)=3,"是",IF(B68&lt;&gt;"",IF(SUM(C68:C68)&lt;&gt;0,"是","否"),"是"))</f>
        <v>否</v>
      </c>
      <c r="G68" s="103" t="str">
        <f t="shared" si="1"/>
        <v>项</v>
      </c>
      <c r="H68" s="106"/>
      <c r="I68" s="121">
        <v>0</v>
      </c>
      <c r="J68" s="106">
        <v>0</v>
      </c>
      <c r="K68" s="120">
        <f t="shared" si="2"/>
        <v>0</v>
      </c>
      <c r="L68" s="107">
        <f t="shared" si="3"/>
        <v>0</v>
      </c>
      <c r="M68" s="106">
        <f t="shared" si="4"/>
        <v>0</v>
      </c>
      <c r="N68" s="106">
        <v>0</v>
      </c>
      <c r="O68" s="106">
        <v>0</v>
      </c>
      <c r="P68" s="106">
        <f t="shared" si="5"/>
        <v>0</v>
      </c>
    </row>
    <row r="69" s="103" customFormat="1" ht="36" customHeight="1" spans="1:16">
      <c r="A69" s="114">
        <v>2010699</v>
      </c>
      <c r="B69" s="23" t="s">
        <v>206</v>
      </c>
      <c r="C69" s="24">
        <v>370</v>
      </c>
      <c r="D69" s="19">
        <v>0</v>
      </c>
      <c r="E69" s="24"/>
      <c r="F69" s="112" t="str">
        <f t="shared" si="6"/>
        <v>是</v>
      </c>
      <c r="G69" s="103" t="str">
        <f t="shared" ref="G69:G132" si="7">IF(LEN(A69)=3,"类",IF(LEN(A69)=5,"款","项"))</f>
        <v>项</v>
      </c>
      <c r="H69" s="106"/>
      <c r="I69" s="121">
        <v>0</v>
      </c>
      <c r="J69" s="106">
        <v>0</v>
      </c>
      <c r="K69" s="120">
        <f t="shared" ref="K69:K132" si="8">SUM(I69:J69)</f>
        <v>0</v>
      </c>
      <c r="L69" s="107">
        <f t="shared" ref="L69:L132" si="9">ROUND(K69/10000,0)</f>
        <v>0</v>
      </c>
      <c r="M69" s="106">
        <f t="shared" ref="M69:M132" si="10">SUM(N69:O69)</f>
        <v>0</v>
      </c>
      <c r="N69" s="106">
        <v>0</v>
      </c>
      <c r="O69" s="106">
        <v>0</v>
      </c>
      <c r="P69" s="106">
        <f t="shared" ref="P69:P132" si="11">ROUND(M69,0)</f>
        <v>0</v>
      </c>
    </row>
    <row r="70" ht="36" customHeight="1" spans="1:16">
      <c r="A70" s="114">
        <v>20107</v>
      </c>
      <c r="B70" s="18" t="s">
        <v>207</v>
      </c>
      <c r="C70" s="19">
        <v>60</v>
      </c>
      <c r="D70" s="19">
        <f>SUM(D71:D82)</f>
        <v>0</v>
      </c>
      <c r="E70" s="19"/>
      <c r="F70" s="112" t="str">
        <f t="shared" si="6"/>
        <v>是</v>
      </c>
      <c r="G70" s="106" t="str">
        <f t="shared" si="7"/>
        <v>款</v>
      </c>
      <c r="H70" s="113">
        <f>SUM(H71:H82)</f>
        <v>0</v>
      </c>
      <c r="I70" s="121">
        <v>0</v>
      </c>
      <c r="J70" s="106">
        <v>0</v>
      </c>
      <c r="K70" s="120">
        <f t="shared" si="8"/>
        <v>0</v>
      </c>
      <c r="L70" s="107">
        <f t="shared" si="9"/>
        <v>0</v>
      </c>
      <c r="M70" s="106">
        <f t="shared" si="10"/>
        <v>0</v>
      </c>
      <c r="N70" s="106">
        <v>0</v>
      </c>
      <c r="O70" s="106">
        <v>0</v>
      </c>
      <c r="P70" s="106">
        <f t="shared" si="11"/>
        <v>0</v>
      </c>
    </row>
    <row r="71" s="103" customFormat="1" ht="36" customHeight="1" spans="1:16">
      <c r="A71" s="114">
        <v>2010701</v>
      </c>
      <c r="B71" s="23" t="s">
        <v>163</v>
      </c>
      <c r="C71" s="24">
        <v>60</v>
      </c>
      <c r="D71" s="19">
        <v>0</v>
      </c>
      <c r="E71" s="24"/>
      <c r="F71" s="112" t="str">
        <f t="shared" si="6"/>
        <v>是</v>
      </c>
      <c r="G71" s="103" t="str">
        <f t="shared" si="7"/>
        <v>项</v>
      </c>
      <c r="H71" s="106"/>
      <c r="I71" s="121">
        <v>0</v>
      </c>
      <c r="J71" s="106">
        <v>0</v>
      </c>
      <c r="K71" s="120">
        <f t="shared" si="8"/>
        <v>0</v>
      </c>
      <c r="L71" s="107">
        <f t="shared" si="9"/>
        <v>0</v>
      </c>
      <c r="M71" s="106">
        <f t="shared" si="10"/>
        <v>0</v>
      </c>
      <c r="N71" s="106">
        <v>0</v>
      </c>
      <c r="O71" s="106">
        <v>0</v>
      </c>
      <c r="P71" s="106">
        <f t="shared" si="11"/>
        <v>0</v>
      </c>
    </row>
    <row r="72" s="103" customFormat="1" ht="36" customHeight="1" spans="1:16">
      <c r="A72" s="114">
        <v>2010702</v>
      </c>
      <c r="B72" s="23" t="s">
        <v>164</v>
      </c>
      <c r="C72" s="24">
        <v>0</v>
      </c>
      <c r="D72" s="19">
        <v>0</v>
      </c>
      <c r="E72" s="24"/>
      <c r="F72" s="112" t="str">
        <f t="shared" si="6"/>
        <v>否</v>
      </c>
      <c r="G72" s="103" t="str">
        <f t="shared" si="7"/>
        <v>项</v>
      </c>
      <c r="H72" s="106"/>
      <c r="I72" s="121">
        <v>0</v>
      </c>
      <c r="J72" s="106">
        <v>0</v>
      </c>
      <c r="K72" s="120">
        <f t="shared" si="8"/>
        <v>0</v>
      </c>
      <c r="L72" s="107">
        <f t="shared" si="9"/>
        <v>0</v>
      </c>
      <c r="M72" s="106">
        <f t="shared" si="10"/>
        <v>0</v>
      </c>
      <c r="N72" s="106">
        <v>0</v>
      </c>
      <c r="O72" s="106">
        <v>0</v>
      </c>
      <c r="P72" s="106">
        <f t="shared" si="11"/>
        <v>0</v>
      </c>
    </row>
    <row r="73" s="103" customFormat="1" ht="36" customHeight="1" spans="1:16">
      <c r="A73" s="114">
        <v>2010703</v>
      </c>
      <c r="B73" s="23" t="s">
        <v>165</v>
      </c>
      <c r="C73" s="24">
        <v>0</v>
      </c>
      <c r="D73" s="19">
        <v>0</v>
      </c>
      <c r="E73" s="24"/>
      <c r="F73" s="112" t="str">
        <f t="shared" si="6"/>
        <v>否</v>
      </c>
      <c r="G73" s="103" t="str">
        <f t="shared" si="7"/>
        <v>项</v>
      </c>
      <c r="H73" s="106"/>
      <c r="I73" s="121">
        <v>0</v>
      </c>
      <c r="J73" s="106">
        <v>0</v>
      </c>
      <c r="K73" s="120">
        <f t="shared" si="8"/>
        <v>0</v>
      </c>
      <c r="L73" s="107">
        <f t="shared" si="9"/>
        <v>0</v>
      </c>
      <c r="M73" s="106">
        <f t="shared" si="10"/>
        <v>0</v>
      </c>
      <c r="N73" s="106">
        <v>0</v>
      </c>
      <c r="O73" s="106">
        <v>0</v>
      </c>
      <c r="P73" s="106">
        <f t="shared" si="11"/>
        <v>0</v>
      </c>
    </row>
    <row r="74" s="103" customFormat="1" ht="36" customHeight="1" spans="1:16">
      <c r="A74" s="114">
        <v>2010704</v>
      </c>
      <c r="B74" s="23" t="s">
        <v>208</v>
      </c>
      <c r="C74" s="24">
        <v>0</v>
      </c>
      <c r="D74" s="19">
        <v>0</v>
      </c>
      <c r="E74" s="24"/>
      <c r="F74" s="112" t="str">
        <f t="shared" si="6"/>
        <v>否</v>
      </c>
      <c r="G74" s="103" t="str">
        <f t="shared" si="7"/>
        <v>项</v>
      </c>
      <c r="H74" s="106"/>
      <c r="I74" s="121">
        <v>0</v>
      </c>
      <c r="J74" s="106">
        <v>0</v>
      </c>
      <c r="K74" s="120">
        <f t="shared" si="8"/>
        <v>0</v>
      </c>
      <c r="L74" s="107">
        <f t="shared" si="9"/>
        <v>0</v>
      </c>
      <c r="M74" s="106">
        <f t="shared" si="10"/>
        <v>0</v>
      </c>
      <c r="N74" s="106">
        <v>0</v>
      </c>
      <c r="O74" s="106">
        <v>0</v>
      </c>
      <c r="P74" s="106">
        <f t="shared" si="11"/>
        <v>0</v>
      </c>
    </row>
    <row r="75" s="103" customFormat="1" ht="36" customHeight="1" spans="1:16">
      <c r="A75" s="114">
        <v>2010705</v>
      </c>
      <c r="B75" s="23" t="s">
        <v>209</v>
      </c>
      <c r="C75" s="24">
        <v>0</v>
      </c>
      <c r="D75" s="19">
        <v>0</v>
      </c>
      <c r="E75" s="24"/>
      <c r="F75" s="112" t="str">
        <f t="shared" si="6"/>
        <v>否</v>
      </c>
      <c r="G75" s="103" t="str">
        <f t="shared" si="7"/>
        <v>项</v>
      </c>
      <c r="H75" s="106"/>
      <c r="I75" s="121">
        <v>0</v>
      </c>
      <c r="J75" s="106">
        <v>0</v>
      </c>
      <c r="K75" s="120">
        <f t="shared" si="8"/>
        <v>0</v>
      </c>
      <c r="L75" s="107">
        <f t="shared" si="9"/>
        <v>0</v>
      </c>
      <c r="M75" s="106">
        <f t="shared" si="10"/>
        <v>0</v>
      </c>
      <c r="N75" s="106">
        <v>0</v>
      </c>
      <c r="O75" s="106">
        <v>0</v>
      </c>
      <c r="P75" s="106">
        <f t="shared" si="11"/>
        <v>0</v>
      </c>
    </row>
    <row r="76" s="103" customFormat="1" ht="36" customHeight="1" spans="1:16">
      <c r="A76" s="114">
        <v>2010706</v>
      </c>
      <c r="B76" s="23" t="s">
        <v>210</v>
      </c>
      <c r="C76" s="24">
        <v>0</v>
      </c>
      <c r="D76" s="19">
        <v>0</v>
      </c>
      <c r="E76" s="24"/>
      <c r="F76" s="112" t="str">
        <f t="shared" si="6"/>
        <v>否</v>
      </c>
      <c r="G76" s="103" t="str">
        <f t="shared" si="7"/>
        <v>项</v>
      </c>
      <c r="H76" s="106"/>
      <c r="I76" s="121">
        <v>0</v>
      </c>
      <c r="J76" s="106">
        <v>0</v>
      </c>
      <c r="K76" s="120">
        <f t="shared" si="8"/>
        <v>0</v>
      </c>
      <c r="L76" s="107">
        <f t="shared" si="9"/>
        <v>0</v>
      </c>
      <c r="M76" s="106">
        <f t="shared" si="10"/>
        <v>0</v>
      </c>
      <c r="N76" s="106">
        <v>0</v>
      </c>
      <c r="O76" s="106">
        <v>0</v>
      </c>
      <c r="P76" s="106">
        <f t="shared" si="11"/>
        <v>0</v>
      </c>
    </row>
    <row r="77" s="103" customFormat="1" ht="36" customHeight="1" spans="1:16">
      <c r="A77" s="114">
        <v>2010707</v>
      </c>
      <c r="B77" s="23" t="s">
        <v>211</v>
      </c>
      <c r="C77" s="24">
        <v>0</v>
      </c>
      <c r="D77" s="19">
        <v>0</v>
      </c>
      <c r="E77" s="24"/>
      <c r="F77" s="112" t="str">
        <f t="shared" si="6"/>
        <v>否</v>
      </c>
      <c r="G77" s="103" t="str">
        <f t="shared" si="7"/>
        <v>项</v>
      </c>
      <c r="H77" s="106"/>
      <c r="I77" s="121">
        <v>0</v>
      </c>
      <c r="J77" s="106">
        <v>0</v>
      </c>
      <c r="K77" s="120">
        <f t="shared" si="8"/>
        <v>0</v>
      </c>
      <c r="L77" s="107">
        <f t="shared" si="9"/>
        <v>0</v>
      </c>
      <c r="M77" s="106">
        <f t="shared" si="10"/>
        <v>0</v>
      </c>
      <c r="N77" s="106">
        <v>0</v>
      </c>
      <c r="O77" s="106">
        <v>0</v>
      </c>
      <c r="P77" s="106">
        <f t="shared" si="11"/>
        <v>0</v>
      </c>
    </row>
    <row r="78" s="103" customFormat="1" ht="36" customHeight="1" spans="1:16">
      <c r="A78" s="114">
        <v>2010708</v>
      </c>
      <c r="B78" s="23" t="s">
        <v>212</v>
      </c>
      <c r="C78" s="24">
        <v>0</v>
      </c>
      <c r="D78" s="19">
        <v>0</v>
      </c>
      <c r="E78" s="24"/>
      <c r="F78" s="112" t="str">
        <f t="shared" si="6"/>
        <v>否</v>
      </c>
      <c r="G78" s="103" t="str">
        <f t="shared" si="7"/>
        <v>项</v>
      </c>
      <c r="H78" s="106"/>
      <c r="I78" s="121">
        <v>0</v>
      </c>
      <c r="J78" s="106">
        <v>0</v>
      </c>
      <c r="K78" s="120">
        <f t="shared" si="8"/>
        <v>0</v>
      </c>
      <c r="L78" s="107">
        <f t="shared" si="9"/>
        <v>0</v>
      </c>
      <c r="M78" s="106">
        <f t="shared" si="10"/>
        <v>0</v>
      </c>
      <c r="N78" s="106">
        <v>0</v>
      </c>
      <c r="O78" s="106">
        <v>0</v>
      </c>
      <c r="P78" s="106">
        <f t="shared" si="11"/>
        <v>0</v>
      </c>
    </row>
    <row r="79" s="103" customFormat="1" ht="36" customHeight="1" spans="1:16">
      <c r="A79" s="114">
        <v>2010709</v>
      </c>
      <c r="B79" s="23" t="s">
        <v>204</v>
      </c>
      <c r="C79" s="24">
        <v>0</v>
      </c>
      <c r="D79" s="19">
        <v>0</v>
      </c>
      <c r="E79" s="24"/>
      <c r="F79" s="112" t="str">
        <f t="shared" si="6"/>
        <v>否</v>
      </c>
      <c r="G79" s="103" t="str">
        <f t="shared" si="7"/>
        <v>项</v>
      </c>
      <c r="H79" s="106"/>
      <c r="I79" s="121">
        <v>0</v>
      </c>
      <c r="J79" s="106">
        <v>0</v>
      </c>
      <c r="K79" s="120">
        <f t="shared" si="8"/>
        <v>0</v>
      </c>
      <c r="L79" s="107">
        <f t="shared" si="9"/>
        <v>0</v>
      </c>
      <c r="M79" s="106">
        <f t="shared" si="10"/>
        <v>0</v>
      </c>
      <c r="N79" s="106">
        <v>0</v>
      </c>
      <c r="O79" s="106">
        <v>0</v>
      </c>
      <c r="P79" s="106">
        <f t="shared" si="11"/>
        <v>0</v>
      </c>
    </row>
    <row r="80" s="103" customFormat="1" ht="36" customHeight="1" spans="1:16">
      <c r="A80" s="114">
        <v>2010710</v>
      </c>
      <c r="B80" s="23" t="s">
        <v>213</v>
      </c>
      <c r="C80" s="24">
        <v>0</v>
      </c>
      <c r="D80" s="19">
        <v>0</v>
      </c>
      <c r="E80" s="24"/>
      <c r="F80" s="112" t="str">
        <f t="shared" si="6"/>
        <v>否</v>
      </c>
      <c r="G80" s="103" t="str">
        <f t="shared" si="7"/>
        <v>项</v>
      </c>
      <c r="H80" s="106"/>
      <c r="I80" s="121">
        <v>0</v>
      </c>
      <c r="J80" s="106">
        <v>0</v>
      </c>
      <c r="K80" s="120">
        <f t="shared" si="8"/>
        <v>0</v>
      </c>
      <c r="L80" s="107">
        <f t="shared" si="9"/>
        <v>0</v>
      </c>
      <c r="M80" s="106">
        <f t="shared" si="10"/>
        <v>0</v>
      </c>
      <c r="N80" s="106">
        <v>0</v>
      </c>
      <c r="O80" s="106">
        <v>0</v>
      </c>
      <c r="P80" s="106">
        <f t="shared" si="11"/>
        <v>0</v>
      </c>
    </row>
    <row r="81" s="103" customFormat="1" ht="36" customHeight="1" spans="1:16">
      <c r="A81" s="114">
        <v>2010750</v>
      </c>
      <c r="B81" s="23" t="s">
        <v>172</v>
      </c>
      <c r="C81" s="24">
        <v>0</v>
      </c>
      <c r="D81" s="19">
        <v>0</v>
      </c>
      <c r="E81" s="24"/>
      <c r="F81" s="112" t="str">
        <f t="shared" si="6"/>
        <v>否</v>
      </c>
      <c r="G81" s="103" t="str">
        <f t="shared" si="7"/>
        <v>项</v>
      </c>
      <c r="H81" s="106"/>
      <c r="I81" s="121">
        <v>0</v>
      </c>
      <c r="J81" s="106">
        <v>0</v>
      </c>
      <c r="K81" s="120">
        <f t="shared" si="8"/>
        <v>0</v>
      </c>
      <c r="L81" s="107">
        <f t="shared" si="9"/>
        <v>0</v>
      </c>
      <c r="M81" s="106">
        <f t="shared" si="10"/>
        <v>0</v>
      </c>
      <c r="N81" s="106">
        <v>0</v>
      </c>
      <c r="O81" s="106">
        <v>0</v>
      </c>
      <c r="P81" s="106">
        <f t="shared" si="11"/>
        <v>0</v>
      </c>
    </row>
    <row r="82" s="103" customFormat="1" ht="36" customHeight="1" spans="1:16">
      <c r="A82" s="114">
        <v>2010799</v>
      </c>
      <c r="B82" s="23" t="s">
        <v>214</v>
      </c>
      <c r="C82" s="24">
        <v>0</v>
      </c>
      <c r="D82" s="19">
        <v>0</v>
      </c>
      <c r="E82" s="24"/>
      <c r="F82" s="112" t="str">
        <f t="shared" si="6"/>
        <v>否</v>
      </c>
      <c r="G82" s="103" t="str">
        <f t="shared" si="7"/>
        <v>项</v>
      </c>
      <c r="H82" s="106"/>
      <c r="I82" s="121">
        <v>0</v>
      </c>
      <c r="J82" s="106">
        <v>0</v>
      </c>
      <c r="K82" s="120">
        <f t="shared" si="8"/>
        <v>0</v>
      </c>
      <c r="L82" s="107">
        <f t="shared" si="9"/>
        <v>0</v>
      </c>
      <c r="M82" s="106">
        <f t="shared" si="10"/>
        <v>0</v>
      </c>
      <c r="N82" s="106">
        <v>0</v>
      </c>
      <c r="O82" s="106">
        <v>0</v>
      </c>
      <c r="P82" s="106">
        <f t="shared" si="11"/>
        <v>0</v>
      </c>
    </row>
    <row r="83" ht="36" customHeight="1" spans="1:16">
      <c r="A83" s="114">
        <v>20108</v>
      </c>
      <c r="B83" s="18" t="s">
        <v>215</v>
      </c>
      <c r="C83" s="19">
        <v>4662</v>
      </c>
      <c r="D83" s="19">
        <f>SUM(D84:D91)</f>
        <v>0</v>
      </c>
      <c r="E83" s="19"/>
      <c r="F83" s="112" t="str">
        <f t="shared" si="6"/>
        <v>是</v>
      </c>
      <c r="G83" s="106" t="str">
        <f t="shared" si="7"/>
        <v>款</v>
      </c>
      <c r="H83" s="113">
        <f>SUM(H84:H91)</f>
        <v>0</v>
      </c>
      <c r="I83" s="121">
        <v>0</v>
      </c>
      <c r="J83" s="106">
        <v>0</v>
      </c>
      <c r="K83" s="120">
        <f t="shared" si="8"/>
        <v>0</v>
      </c>
      <c r="L83" s="107">
        <f t="shared" si="9"/>
        <v>0</v>
      </c>
      <c r="M83" s="106">
        <f t="shared" si="10"/>
        <v>0</v>
      </c>
      <c r="N83" s="106">
        <v>0</v>
      </c>
      <c r="O83" s="106">
        <v>0</v>
      </c>
      <c r="P83" s="106">
        <f t="shared" si="11"/>
        <v>0</v>
      </c>
    </row>
    <row r="84" s="103" customFormat="1" ht="36" customHeight="1" spans="1:16">
      <c r="A84" s="114">
        <v>2010801</v>
      </c>
      <c r="B84" s="23" t="s">
        <v>163</v>
      </c>
      <c r="C84" s="24">
        <v>0</v>
      </c>
      <c r="D84" s="19">
        <v>0</v>
      </c>
      <c r="E84" s="24"/>
      <c r="F84" s="112" t="str">
        <f t="shared" si="6"/>
        <v>否</v>
      </c>
      <c r="G84" s="103" t="str">
        <f t="shared" si="7"/>
        <v>项</v>
      </c>
      <c r="H84" s="106"/>
      <c r="I84" s="121">
        <v>0</v>
      </c>
      <c r="J84" s="106">
        <v>0</v>
      </c>
      <c r="K84" s="120">
        <f t="shared" si="8"/>
        <v>0</v>
      </c>
      <c r="L84" s="107">
        <f t="shared" si="9"/>
        <v>0</v>
      </c>
      <c r="M84" s="106">
        <f t="shared" si="10"/>
        <v>0</v>
      </c>
      <c r="N84" s="106">
        <v>0</v>
      </c>
      <c r="O84" s="106">
        <v>0</v>
      </c>
      <c r="P84" s="106">
        <f t="shared" si="11"/>
        <v>0</v>
      </c>
    </row>
    <row r="85" s="103" customFormat="1" ht="36" customHeight="1" spans="1:16">
      <c r="A85" s="114">
        <v>2010802</v>
      </c>
      <c r="B85" s="23" t="s">
        <v>164</v>
      </c>
      <c r="C85" s="24">
        <v>4662</v>
      </c>
      <c r="D85" s="19">
        <v>0</v>
      </c>
      <c r="E85" s="24"/>
      <c r="F85" s="112" t="str">
        <f t="shared" si="6"/>
        <v>是</v>
      </c>
      <c r="G85" s="103" t="str">
        <f t="shared" si="7"/>
        <v>项</v>
      </c>
      <c r="H85" s="106"/>
      <c r="I85" s="121">
        <v>0</v>
      </c>
      <c r="J85" s="106">
        <v>0</v>
      </c>
      <c r="K85" s="120">
        <f t="shared" si="8"/>
        <v>0</v>
      </c>
      <c r="L85" s="107">
        <f t="shared" si="9"/>
        <v>0</v>
      </c>
      <c r="M85" s="106">
        <f t="shared" si="10"/>
        <v>0</v>
      </c>
      <c r="N85" s="106">
        <v>0</v>
      </c>
      <c r="O85" s="106">
        <v>0</v>
      </c>
      <c r="P85" s="106">
        <f t="shared" si="11"/>
        <v>0</v>
      </c>
    </row>
    <row r="86" s="103" customFormat="1" ht="36" customHeight="1" spans="1:16">
      <c r="A86" s="114">
        <v>2010803</v>
      </c>
      <c r="B86" s="23" t="s">
        <v>165</v>
      </c>
      <c r="C86" s="24">
        <v>0</v>
      </c>
      <c r="D86" s="19">
        <v>0</v>
      </c>
      <c r="E86" s="24"/>
      <c r="F86" s="112" t="str">
        <f t="shared" si="6"/>
        <v>否</v>
      </c>
      <c r="G86" s="103" t="str">
        <f t="shared" si="7"/>
        <v>项</v>
      </c>
      <c r="H86" s="106"/>
      <c r="I86" s="121">
        <v>0</v>
      </c>
      <c r="J86" s="106">
        <v>0</v>
      </c>
      <c r="K86" s="120">
        <f t="shared" si="8"/>
        <v>0</v>
      </c>
      <c r="L86" s="107">
        <f t="shared" si="9"/>
        <v>0</v>
      </c>
      <c r="M86" s="106">
        <f t="shared" si="10"/>
        <v>0</v>
      </c>
      <c r="N86" s="106">
        <v>0</v>
      </c>
      <c r="O86" s="106">
        <v>0</v>
      </c>
      <c r="P86" s="106">
        <f t="shared" si="11"/>
        <v>0</v>
      </c>
    </row>
    <row r="87" s="103" customFormat="1" ht="36" customHeight="1" spans="1:16">
      <c r="A87" s="114">
        <v>2010804</v>
      </c>
      <c r="B87" s="23" t="s">
        <v>216</v>
      </c>
      <c r="C87" s="24">
        <v>0</v>
      </c>
      <c r="D87" s="19">
        <v>0</v>
      </c>
      <c r="E87" s="24"/>
      <c r="F87" s="112" t="str">
        <f t="shared" si="6"/>
        <v>否</v>
      </c>
      <c r="G87" s="103" t="str">
        <f t="shared" si="7"/>
        <v>项</v>
      </c>
      <c r="H87" s="106"/>
      <c r="I87" s="121">
        <v>0</v>
      </c>
      <c r="J87" s="106">
        <v>0</v>
      </c>
      <c r="K87" s="120">
        <f t="shared" si="8"/>
        <v>0</v>
      </c>
      <c r="L87" s="107">
        <f t="shared" si="9"/>
        <v>0</v>
      </c>
      <c r="M87" s="106">
        <f t="shared" si="10"/>
        <v>0</v>
      </c>
      <c r="N87" s="106">
        <v>0</v>
      </c>
      <c r="O87" s="106">
        <v>0</v>
      </c>
      <c r="P87" s="106">
        <f t="shared" si="11"/>
        <v>0</v>
      </c>
    </row>
    <row r="88" s="103" customFormat="1" ht="36" customHeight="1" spans="1:16">
      <c r="A88" s="114">
        <v>2010805</v>
      </c>
      <c r="B88" s="23" t="s">
        <v>217</v>
      </c>
      <c r="C88" s="24">
        <v>0</v>
      </c>
      <c r="D88" s="19">
        <v>0</v>
      </c>
      <c r="E88" s="24"/>
      <c r="F88" s="112" t="str">
        <f t="shared" si="6"/>
        <v>否</v>
      </c>
      <c r="G88" s="103" t="str">
        <f t="shared" si="7"/>
        <v>项</v>
      </c>
      <c r="H88" s="106"/>
      <c r="I88" s="121">
        <v>0</v>
      </c>
      <c r="J88" s="106">
        <v>0</v>
      </c>
      <c r="K88" s="120">
        <f t="shared" si="8"/>
        <v>0</v>
      </c>
      <c r="L88" s="107">
        <f t="shared" si="9"/>
        <v>0</v>
      </c>
      <c r="M88" s="106">
        <f t="shared" si="10"/>
        <v>0</v>
      </c>
      <c r="N88" s="106">
        <v>0</v>
      </c>
      <c r="O88" s="106">
        <v>0</v>
      </c>
      <c r="P88" s="106">
        <f t="shared" si="11"/>
        <v>0</v>
      </c>
    </row>
    <row r="89" s="103" customFormat="1" ht="36" customHeight="1" spans="1:16">
      <c r="A89" s="114">
        <v>2010806</v>
      </c>
      <c r="B89" s="23" t="s">
        <v>204</v>
      </c>
      <c r="C89" s="24">
        <v>0</v>
      </c>
      <c r="D89" s="19">
        <v>0</v>
      </c>
      <c r="E89" s="24"/>
      <c r="F89" s="112" t="str">
        <f t="shared" si="6"/>
        <v>否</v>
      </c>
      <c r="G89" s="103" t="str">
        <f t="shared" si="7"/>
        <v>项</v>
      </c>
      <c r="H89" s="106"/>
      <c r="I89" s="121">
        <v>0</v>
      </c>
      <c r="J89" s="106">
        <v>0</v>
      </c>
      <c r="K89" s="120">
        <f t="shared" si="8"/>
        <v>0</v>
      </c>
      <c r="L89" s="107">
        <f t="shared" si="9"/>
        <v>0</v>
      </c>
      <c r="M89" s="106">
        <f t="shared" si="10"/>
        <v>0</v>
      </c>
      <c r="N89" s="106">
        <v>0</v>
      </c>
      <c r="O89" s="106">
        <v>0</v>
      </c>
      <c r="P89" s="106">
        <f t="shared" si="11"/>
        <v>0</v>
      </c>
    </row>
    <row r="90" s="103" customFormat="1" ht="36" customHeight="1" spans="1:16">
      <c r="A90" s="114">
        <v>2010850</v>
      </c>
      <c r="B90" s="23" t="s">
        <v>172</v>
      </c>
      <c r="C90" s="24">
        <v>0</v>
      </c>
      <c r="D90" s="19">
        <v>0</v>
      </c>
      <c r="E90" s="24"/>
      <c r="F90" s="112" t="str">
        <f t="shared" si="6"/>
        <v>否</v>
      </c>
      <c r="G90" s="103" t="str">
        <f t="shared" si="7"/>
        <v>项</v>
      </c>
      <c r="H90" s="106"/>
      <c r="I90" s="121">
        <v>0</v>
      </c>
      <c r="J90" s="106">
        <v>0</v>
      </c>
      <c r="K90" s="120">
        <f t="shared" si="8"/>
        <v>0</v>
      </c>
      <c r="L90" s="107">
        <f t="shared" si="9"/>
        <v>0</v>
      </c>
      <c r="M90" s="106">
        <f t="shared" si="10"/>
        <v>0</v>
      </c>
      <c r="N90" s="106">
        <v>0</v>
      </c>
      <c r="O90" s="106">
        <v>0</v>
      </c>
      <c r="P90" s="106">
        <f t="shared" si="11"/>
        <v>0</v>
      </c>
    </row>
    <row r="91" s="103" customFormat="1" ht="36" customHeight="1" spans="1:16">
      <c r="A91" s="114">
        <v>2010899</v>
      </c>
      <c r="B91" s="23" t="s">
        <v>218</v>
      </c>
      <c r="C91" s="24">
        <v>0</v>
      </c>
      <c r="D91" s="19">
        <v>0</v>
      </c>
      <c r="E91" s="24"/>
      <c r="F91" s="112" t="str">
        <f t="shared" si="6"/>
        <v>否</v>
      </c>
      <c r="G91" s="103" t="str">
        <f t="shared" si="7"/>
        <v>项</v>
      </c>
      <c r="H91" s="106"/>
      <c r="I91" s="121">
        <v>0</v>
      </c>
      <c r="J91" s="106">
        <v>0</v>
      </c>
      <c r="K91" s="120">
        <f t="shared" si="8"/>
        <v>0</v>
      </c>
      <c r="L91" s="107">
        <f t="shared" si="9"/>
        <v>0</v>
      </c>
      <c r="M91" s="106">
        <f t="shared" si="10"/>
        <v>0</v>
      </c>
      <c r="N91" s="106">
        <v>0</v>
      </c>
      <c r="O91" s="106">
        <v>0</v>
      </c>
      <c r="P91" s="106">
        <f t="shared" si="11"/>
        <v>0</v>
      </c>
    </row>
    <row r="92" ht="36" customHeight="1" spans="1:16">
      <c r="A92" s="114">
        <v>20109</v>
      </c>
      <c r="B92" s="18" t="s">
        <v>219</v>
      </c>
      <c r="C92" s="19">
        <v>100</v>
      </c>
      <c r="D92" s="19">
        <f>SUM(D93:D104)</f>
        <v>0</v>
      </c>
      <c r="E92" s="19"/>
      <c r="F92" s="112" t="str">
        <f t="shared" si="6"/>
        <v>是</v>
      </c>
      <c r="G92" s="106" t="str">
        <f t="shared" si="7"/>
        <v>款</v>
      </c>
      <c r="H92" s="113">
        <f>SUM(H93:H104)</f>
        <v>0</v>
      </c>
      <c r="I92" s="121">
        <v>0</v>
      </c>
      <c r="J92" s="106">
        <v>0</v>
      </c>
      <c r="K92" s="120">
        <f t="shared" si="8"/>
        <v>0</v>
      </c>
      <c r="L92" s="107">
        <f t="shared" si="9"/>
        <v>0</v>
      </c>
      <c r="M92" s="106">
        <f t="shared" si="10"/>
        <v>0</v>
      </c>
      <c r="N92" s="106">
        <v>0</v>
      </c>
      <c r="O92" s="106">
        <v>0</v>
      </c>
      <c r="P92" s="106">
        <f t="shared" si="11"/>
        <v>0</v>
      </c>
    </row>
    <row r="93" s="103" customFormat="1" ht="36" customHeight="1" spans="1:16">
      <c r="A93" s="114">
        <v>2010901</v>
      </c>
      <c r="B93" s="23" t="s">
        <v>163</v>
      </c>
      <c r="C93" s="24">
        <v>0</v>
      </c>
      <c r="D93" s="19">
        <v>0</v>
      </c>
      <c r="E93" s="24"/>
      <c r="F93" s="112" t="str">
        <f t="shared" si="6"/>
        <v>否</v>
      </c>
      <c r="G93" s="103" t="str">
        <f t="shared" si="7"/>
        <v>项</v>
      </c>
      <c r="H93" s="106"/>
      <c r="I93" s="121">
        <v>0</v>
      </c>
      <c r="J93" s="106">
        <v>0</v>
      </c>
      <c r="K93" s="120">
        <f t="shared" si="8"/>
        <v>0</v>
      </c>
      <c r="L93" s="107">
        <f t="shared" si="9"/>
        <v>0</v>
      </c>
      <c r="M93" s="106">
        <f t="shared" si="10"/>
        <v>0</v>
      </c>
      <c r="N93" s="106">
        <v>0</v>
      </c>
      <c r="O93" s="106">
        <v>0</v>
      </c>
      <c r="P93" s="106">
        <f t="shared" si="11"/>
        <v>0</v>
      </c>
    </row>
    <row r="94" s="103" customFormat="1" ht="36" customHeight="1" spans="1:16">
      <c r="A94" s="114">
        <v>2010902</v>
      </c>
      <c r="B94" s="23" t="s">
        <v>164</v>
      </c>
      <c r="C94" s="24">
        <v>0</v>
      </c>
      <c r="D94" s="19">
        <v>0</v>
      </c>
      <c r="E94" s="24"/>
      <c r="F94" s="112" t="str">
        <f t="shared" si="6"/>
        <v>否</v>
      </c>
      <c r="G94" s="103" t="str">
        <f t="shared" si="7"/>
        <v>项</v>
      </c>
      <c r="H94" s="106"/>
      <c r="I94" s="121">
        <v>0</v>
      </c>
      <c r="J94" s="106">
        <v>0</v>
      </c>
      <c r="K94" s="120">
        <f t="shared" si="8"/>
        <v>0</v>
      </c>
      <c r="L94" s="107">
        <f t="shared" si="9"/>
        <v>0</v>
      </c>
      <c r="M94" s="106">
        <f t="shared" si="10"/>
        <v>0</v>
      </c>
      <c r="N94" s="106">
        <v>0</v>
      </c>
      <c r="O94" s="106">
        <v>0</v>
      </c>
      <c r="P94" s="106">
        <f t="shared" si="11"/>
        <v>0</v>
      </c>
    </row>
    <row r="95" s="103" customFormat="1" ht="36" customHeight="1" spans="1:16">
      <c r="A95" s="114">
        <v>2010903</v>
      </c>
      <c r="B95" s="23" t="s">
        <v>165</v>
      </c>
      <c r="C95" s="24">
        <v>0</v>
      </c>
      <c r="D95" s="19">
        <v>0</v>
      </c>
      <c r="E95" s="24"/>
      <c r="F95" s="112" t="str">
        <f t="shared" si="6"/>
        <v>否</v>
      </c>
      <c r="G95" s="103" t="str">
        <f t="shared" si="7"/>
        <v>项</v>
      </c>
      <c r="H95" s="106"/>
      <c r="I95" s="121">
        <v>0</v>
      </c>
      <c r="J95" s="106">
        <v>0</v>
      </c>
      <c r="K95" s="120">
        <f t="shared" si="8"/>
        <v>0</v>
      </c>
      <c r="L95" s="107">
        <f t="shared" si="9"/>
        <v>0</v>
      </c>
      <c r="M95" s="106">
        <f t="shared" si="10"/>
        <v>0</v>
      </c>
      <c r="N95" s="106">
        <v>0</v>
      </c>
      <c r="O95" s="106">
        <v>0</v>
      </c>
      <c r="P95" s="106">
        <f t="shared" si="11"/>
        <v>0</v>
      </c>
    </row>
    <row r="96" s="103" customFormat="1" ht="36" customHeight="1" spans="1:16">
      <c r="A96" s="114">
        <v>2010905</v>
      </c>
      <c r="B96" s="23" t="s">
        <v>220</v>
      </c>
      <c r="C96" s="24">
        <v>0</v>
      </c>
      <c r="D96" s="19">
        <v>0</v>
      </c>
      <c r="E96" s="24"/>
      <c r="F96" s="112" t="str">
        <f t="shared" si="6"/>
        <v>否</v>
      </c>
      <c r="G96" s="103" t="str">
        <f t="shared" si="7"/>
        <v>项</v>
      </c>
      <c r="H96" s="106"/>
      <c r="I96" s="121">
        <v>0</v>
      </c>
      <c r="J96" s="106">
        <v>0</v>
      </c>
      <c r="K96" s="120">
        <f t="shared" si="8"/>
        <v>0</v>
      </c>
      <c r="L96" s="107">
        <f t="shared" si="9"/>
        <v>0</v>
      </c>
      <c r="M96" s="106">
        <f t="shared" si="10"/>
        <v>0</v>
      </c>
      <c r="N96" s="106">
        <v>0</v>
      </c>
      <c r="O96" s="106">
        <v>0</v>
      </c>
      <c r="P96" s="106">
        <f t="shared" si="11"/>
        <v>0</v>
      </c>
    </row>
    <row r="97" s="103" customFormat="1" ht="36" customHeight="1" spans="1:16">
      <c r="A97" s="114">
        <v>2010907</v>
      </c>
      <c r="B97" s="23" t="s">
        <v>221</v>
      </c>
      <c r="C97" s="24">
        <v>0</v>
      </c>
      <c r="D97" s="19">
        <v>0</v>
      </c>
      <c r="E97" s="24"/>
      <c r="F97" s="112" t="str">
        <f t="shared" si="6"/>
        <v>否</v>
      </c>
      <c r="G97" s="103" t="str">
        <f t="shared" si="7"/>
        <v>项</v>
      </c>
      <c r="H97" s="106"/>
      <c r="I97" s="121">
        <v>0</v>
      </c>
      <c r="J97" s="106">
        <v>0</v>
      </c>
      <c r="K97" s="120">
        <f t="shared" si="8"/>
        <v>0</v>
      </c>
      <c r="L97" s="107">
        <f t="shared" si="9"/>
        <v>0</v>
      </c>
      <c r="M97" s="106">
        <f t="shared" si="10"/>
        <v>0</v>
      </c>
      <c r="N97" s="106">
        <v>0</v>
      </c>
      <c r="O97" s="106">
        <v>0</v>
      </c>
      <c r="P97" s="106">
        <f t="shared" si="11"/>
        <v>0</v>
      </c>
    </row>
    <row r="98" s="103" customFormat="1" ht="36" customHeight="1" spans="1:16">
      <c r="A98" s="114">
        <v>2010908</v>
      </c>
      <c r="B98" s="23" t="s">
        <v>204</v>
      </c>
      <c r="C98" s="24">
        <v>0</v>
      </c>
      <c r="D98" s="19">
        <v>0</v>
      </c>
      <c r="E98" s="24"/>
      <c r="F98" s="112" t="str">
        <f t="shared" si="6"/>
        <v>否</v>
      </c>
      <c r="G98" s="103" t="str">
        <f t="shared" si="7"/>
        <v>项</v>
      </c>
      <c r="H98" s="106"/>
      <c r="I98" s="121">
        <v>0</v>
      </c>
      <c r="J98" s="106">
        <v>0</v>
      </c>
      <c r="K98" s="120">
        <f t="shared" si="8"/>
        <v>0</v>
      </c>
      <c r="L98" s="107">
        <f t="shared" si="9"/>
        <v>0</v>
      </c>
      <c r="M98" s="106">
        <f t="shared" si="10"/>
        <v>0</v>
      </c>
      <c r="N98" s="106">
        <v>0</v>
      </c>
      <c r="O98" s="106">
        <v>0</v>
      </c>
      <c r="P98" s="106">
        <f t="shared" si="11"/>
        <v>0</v>
      </c>
    </row>
    <row r="99" s="103" customFormat="1" ht="36" customHeight="1" spans="1:16">
      <c r="A99" s="114">
        <v>2010909</v>
      </c>
      <c r="B99" s="23" t="s">
        <v>222</v>
      </c>
      <c r="C99" s="24">
        <v>0</v>
      </c>
      <c r="D99" s="19">
        <v>0</v>
      </c>
      <c r="E99" s="24"/>
      <c r="F99" s="112" t="str">
        <f t="shared" si="6"/>
        <v>否</v>
      </c>
      <c r="G99" s="103" t="str">
        <f t="shared" si="7"/>
        <v>项</v>
      </c>
      <c r="H99" s="106"/>
      <c r="I99" s="121">
        <v>0</v>
      </c>
      <c r="J99" s="106">
        <v>0</v>
      </c>
      <c r="K99" s="120">
        <f t="shared" si="8"/>
        <v>0</v>
      </c>
      <c r="L99" s="107">
        <f t="shared" si="9"/>
        <v>0</v>
      </c>
      <c r="M99" s="106">
        <f t="shared" si="10"/>
        <v>0</v>
      </c>
      <c r="N99" s="106">
        <v>0</v>
      </c>
      <c r="O99" s="106">
        <v>0</v>
      </c>
      <c r="P99" s="106">
        <f t="shared" si="11"/>
        <v>0</v>
      </c>
    </row>
    <row r="100" s="103" customFormat="1" ht="36" customHeight="1" spans="1:16">
      <c r="A100" s="114">
        <v>2010910</v>
      </c>
      <c r="B100" s="23" t="s">
        <v>223</v>
      </c>
      <c r="C100" s="24">
        <v>0</v>
      </c>
      <c r="D100" s="19">
        <v>0</v>
      </c>
      <c r="E100" s="24"/>
      <c r="F100" s="112" t="str">
        <f t="shared" si="6"/>
        <v>否</v>
      </c>
      <c r="G100" s="103" t="str">
        <f t="shared" si="7"/>
        <v>项</v>
      </c>
      <c r="H100" s="106"/>
      <c r="I100" s="121">
        <v>0</v>
      </c>
      <c r="J100" s="106">
        <v>0</v>
      </c>
      <c r="K100" s="120">
        <f t="shared" si="8"/>
        <v>0</v>
      </c>
      <c r="L100" s="107">
        <f t="shared" si="9"/>
        <v>0</v>
      </c>
      <c r="M100" s="106">
        <f t="shared" si="10"/>
        <v>0</v>
      </c>
      <c r="N100" s="106">
        <v>0</v>
      </c>
      <c r="O100" s="106">
        <v>0</v>
      </c>
      <c r="P100" s="106">
        <f t="shared" si="11"/>
        <v>0</v>
      </c>
    </row>
    <row r="101" s="103" customFormat="1" ht="36" customHeight="1" spans="1:16">
      <c r="A101" s="114">
        <v>2010911</v>
      </c>
      <c r="B101" s="23" t="s">
        <v>224</v>
      </c>
      <c r="C101" s="24">
        <v>0</v>
      </c>
      <c r="D101" s="19">
        <v>0</v>
      </c>
      <c r="E101" s="24"/>
      <c r="F101" s="112" t="str">
        <f t="shared" si="6"/>
        <v>否</v>
      </c>
      <c r="G101" s="103" t="str">
        <f t="shared" si="7"/>
        <v>项</v>
      </c>
      <c r="H101" s="106"/>
      <c r="I101" s="121">
        <v>0</v>
      </c>
      <c r="J101" s="106">
        <v>0</v>
      </c>
      <c r="K101" s="120">
        <f t="shared" si="8"/>
        <v>0</v>
      </c>
      <c r="L101" s="107">
        <f t="shared" si="9"/>
        <v>0</v>
      </c>
      <c r="M101" s="106">
        <f t="shared" si="10"/>
        <v>0</v>
      </c>
      <c r="N101" s="106">
        <v>0</v>
      </c>
      <c r="O101" s="106">
        <v>0</v>
      </c>
      <c r="P101" s="106">
        <f t="shared" si="11"/>
        <v>0</v>
      </c>
    </row>
    <row r="102" s="103" customFormat="1" ht="36" customHeight="1" spans="1:16">
      <c r="A102" s="114">
        <v>2010912</v>
      </c>
      <c r="B102" s="23" t="s">
        <v>225</v>
      </c>
      <c r="C102" s="24">
        <v>0</v>
      </c>
      <c r="D102" s="19">
        <v>0</v>
      </c>
      <c r="E102" s="24"/>
      <c r="F102" s="112" t="str">
        <f t="shared" si="6"/>
        <v>否</v>
      </c>
      <c r="G102" s="103" t="str">
        <f t="shared" si="7"/>
        <v>项</v>
      </c>
      <c r="H102" s="106"/>
      <c r="I102" s="121">
        <v>0</v>
      </c>
      <c r="J102" s="106">
        <v>0</v>
      </c>
      <c r="K102" s="120">
        <f t="shared" si="8"/>
        <v>0</v>
      </c>
      <c r="L102" s="107">
        <f t="shared" si="9"/>
        <v>0</v>
      </c>
      <c r="M102" s="106">
        <f t="shared" si="10"/>
        <v>0</v>
      </c>
      <c r="N102" s="106">
        <v>0</v>
      </c>
      <c r="O102" s="106">
        <v>0</v>
      </c>
      <c r="P102" s="106">
        <f t="shared" si="11"/>
        <v>0</v>
      </c>
    </row>
    <row r="103" s="103" customFormat="1" ht="36" customHeight="1" spans="1:16">
      <c r="A103" s="114">
        <v>2010950</v>
      </c>
      <c r="B103" s="23" t="s">
        <v>172</v>
      </c>
      <c r="C103" s="24">
        <v>0</v>
      </c>
      <c r="D103" s="19">
        <v>0</v>
      </c>
      <c r="E103" s="24"/>
      <c r="F103" s="112" t="str">
        <f t="shared" si="6"/>
        <v>否</v>
      </c>
      <c r="G103" s="103" t="str">
        <f t="shared" si="7"/>
        <v>项</v>
      </c>
      <c r="H103" s="106"/>
      <c r="I103" s="121">
        <v>0</v>
      </c>
      <c r="J103" s="106">
        <v>0</v>
      </c>
      <c r="K103" s="120">
        <f t="shared" si="8"/>
        <v>0</v>
      </c>
      <c r="L103" s="107">
        <f t="shared" si="9"/>
        <v>0</v>
      </c>
      <c r="M103" s="106">
        <f t="shared" si="10"/>
        <v>0</v>
      </c>
      <c r="N103" s="106">
        <v>0</v>
      </c>
      <c r="O103" s="106">
        <v>0</v>
      </c>
      <c r="P103" s="106">
        <f t="shared" si="11"/>
        <v>0</v>
      </c>
    </row>
    <row r="104" s="103" customFormat="1" ht="36" customHeight="1" spans="1:16">
      <c r="A104" s="114">
        <v>2010999</v>
      </c>
      <c r="B104" s="23" t="s">
        <v>226</v>
      </c>
      <c r="C104" s="24">
        <v>100</v>
      </c>
      <c r="D104" s="19">
        <v>0</v>
      </c>
      <c r="E104" s="24"/>
      <c r="F104" s="112" t="str">
        <f t="shared" si="6"/>
        <v>是</v>
      </c>
      <c r="G104" s="103" t="str">
        <f t="shared" si="7"/>
        <v>项</v>
      </c>
      <c r="H104" s="106"/>
      <c r="I104" s="121">
        <v>0</v>
      </c>
      <c r="J104" s="106">
        <v>0</v>
      </c>
      <c r="K104" s="120">
        <f t="shared" si="8"/>
        <v>0</v>
      </c>
      <c r="L104" s="107">
        <f t="shared" si="9"/>
        <v>0</v>
      </c>
      <c r="M104" s="106">
        <f t="shared" si="10"/>
        <v>0</v>
      </c>
      <c r="N104" s="106">
        <v>0</v>
      </c>
      <c r="O104" s="106">
        <v>0</v>
      </c>
      <c r="P104" s="106">
        <f t="shared" si="11"/>
        <v>0</v>
      </c>
    </row>
    <row r="105" ht="36" customHeight="1" spans="1:16">
      <c r="A105" s="114">
        <v>20110</v>
      </c>
      <c r="B105" s="18" t="s">
        <v>227</v>
      </c>
      <c r="C105" s="19">
        <v>0</v>
      </c>
      <c r="D105" s="19">
        <f>SUM(D106:D114)</f>
        <v>0</v>
      </c>
      <c r="E105" s="19"/>
      <c r="F105" s="112" t="str">
        <f t="shared" si="6"/>
        <v>否</v>
      </c>
      <c r="G105" s="106" t="str">
        <f t="shared" si="7"/>
        <v>款</v>
      </c>
      <c r="H105" s="105">
        <f>SUM(H106:H114)</f>
        <v>0</v>
      </c>
      <c r="I105" s="121">
        <v>0</v>
      </c>
      <c r="J105" s="106">
        <v>0</v>
      </c>
      <c r="K105" s="120">
        <f t="shared" si="8"/>
        <v>0</v>
      </c>
      <c r="L105" s="107">
        <f t="shared" si="9"/>
        <v>0</v>
      </c>
      <c r="M105" s="106">
        <f t="shared" si="10"/>
        <v>0</v>
      </c>
      <c r="N105" s="106">
        <v>0</v>
      </c>
      <c r="O105" s="106">
        <v>0</v>
      </c>
      <c r="P105" s="106">
        <f t="shared" si="11"/>
        <v>0</v>
      </c>
    </row>
    <row r="106" s="103" customFormat="1" ht="36" customHeight="1" spans="1:16">
      <c r="A106" s="114">
        <v>2011001</v>
      </c>
      <c r="B106" s="23" t="s">
        <v>163</v>
      </c>
      <c r="C106" s="24">
        <v>0</v>
      </c>
      <c r="D106" s="19">
        <v>0</v>
      </c>
      <c r="E106" s="24"/>
      <c r="F106" s="112" t="str">
        <f t="shared" si="6"/>
        <v>否</v>
      </c>
      <c r="G106" s="103" t="str">
        <f t="shared" si="7"/>
        <v>项</v>
      </c>
      <c r="H106" s="106"/>
      <c r="I106" s="121">
        <v>0</v>
      </c>
      <c r="J106" s="106">
        <v>0</v>
      </c>
      <c r="K106" s="120">
        <f t="shared" si="8"/>
        <v>0</v>
      </c>
      <c r="L106" s="107">
        <f t="shared" si="9"/>
        <v>0</v>
      </c>
      <c r="M106" s="106">
        <f t="shared" si="10"/>
        <v>0</v>
      </c>
      <c r="N106" s="106">
        <v>0</v>
      </c>
      <c r="O106" s="106">
        <v>0</v>
      </c>
      <c r="P106" s="106">
        <f t="shared" si="11"/>
        <v>0</v>
      </c>
    </row>
    <row r="107" s="103" customFormat="1" ht="36" customHeight="1" spans="1:16">
      <c r="A107" s="114">
        <v>2011002</v>
      </c>
      <c r="B107" s="23" t="s">
        <v>164</v>
      </c>
      <c r="C107" s="24">
        <v>0</v>
      </c>
      <c r="D107" s="19">
        <v>0</v>
      </c>
      <c r="E107" s="24"/>
      <c r="F107" s="112" t="str">
        <f t="shared" si="6"/>
        <v>否</v>
      </c>
      <c r="G107" s="103" t="str">
        <f t="shared" si="7"/>
        <v>项</v>
      </c>
      <c r="H107" s="106"/>
      <c r="I107" s="121">
        <v>0</v>
      </c>
      <c r="J107" s="106">
        <v>0</v>
      </c>
      <c r="K107" s="120">
        <f t="shared" si="8"/>
        <v>0</v>
      </c>
      <c r="L107" s="107">
        <f t="shared" si="9"/>
        <v>0</v>
      </c>
      <c r="M107" s="106">
        <f t="shared" si="10"/>
        <v>0</v>
      </c>
      <c r="N107" s="106">
        <v>0</v>
      </c>
      <c r="O107" s="106">
        <v>0</v>
      </c>
      <c r="P107" s="106">
        <f t="shared" si="11"/>
        <v>0</v>
      </c>
    </row>
    <row r="108" s="103" customFormat="1" ht="36" customHeight="1" spans="1:16">
      <c r="A108" s="114">
        <v>2011003</v>
      </c>
      <c r="B108" s="23" t="s">
        <v>165</v>
      </c>
      <c r="C108" s="24">
        <v>0</v>
      </c>
      <c r="D108" s="19">
        <v>0</v>
      </c>
      <c r="E108" s="24"/>
      <c r="F108" s="112" t="str">
        <f t="shared" si="6"/>
        <v>否</v>
      </c>
      <c r="G108" s="103" t="str">
        <f t="shared" si="7"/>
        <v>项</v>
      </c>
      <c r="H108" s="106"/>
      <c r="I108" s="121">
        <v>0</v>
      </c>
      <c r="J108" s="106">
        <v>0</v>
      </c>
      <c r="K108" s="120">
        <f t="shared" si="8"/>
        <v>0</v>
      </c>
      <c r="L108" s="107">
        <f t="shared" si="9"/>
        <v>0</v>
      </c>
      <c r="M108" s="106">
        <f t="shared" si="10"/>
        <v>0</v>
      </c>
      <c r="N108" s="106">
        <v>0</v>
      </c>
      <c r="O108" s="106">
        <v>0</v>
      </c>
      <c r="P108" s="106">
        <f t="shared" si="11"/>
        <v>0</v>
      </c>
    </row>
    <row r="109" s="103" customFormat="1" ht="36" customHeight="1" spans="1:16">
      <c r="A109" s="114">
        <v>2011004</v>
      </c>
      <c r="B109" s="23" t="s">
        <v>228</v>
      </c>
      <c r="C109" s="24">
        <v>0</v>
      </c>
      <c r="D109" s="19">
        <v>0</v>
      </c>
      <c r="E109" s="24"/>
      <c r="F109" s="112" t="str">
        <f t="shared" si="6"/>
        <v>否</v>
      </c>
      <c r="G109" s="103" t="str">
        <f t="shared" si="7"/>
        <v>项</v>
      </c>
      <c r="H109" s="106"/>
      <c r="I109" s="121">
        <v>0</v>
      </c>
      <c r="J109" s="106">
        <v>0</v>
      </c>
      <c r="K109" s="120">
        <f t="shared" si="8"/>
        <v>0</v>
      </c>
      <c r="L109" s="107">
        <f t="shared" si="9"/>
        <v>0</v>
      </c>
      <c r="M109" s="106">
        <f t="shared" si="10"/>
        <v>0</v>
      </c>
      <c r="N109" s="106">
        <v>0</v>
      </c>
      <c r="O109" s="106">
        <v>0</v>
      </c>
      <c r="P109" s="106">
        <f t="shared" si="11"/>
        <v>0</v>
      </c>
    </row>
    <row r="110" s="103" customFormat="1" ht="36" customHeight="1" spans="1:16">
      <c r="A110" s="114">
        <v>2011005</v>
      </c>
      <c r="B110" s="23" t="s">
        <v>229</v>
      </c>
      <c r="C110" s="24">
        <v>0</v>
      </c>
      <c r="D110" s="19">
        <v>0</v>
      </c>
      <c r="E110" s="24"/>
      <c r="F110" s="112" t="str">
        <f t="shared" si="6"/>
        <v>否</v>
      </c>
      <c r="G110" s="103" t="str">
        <f t="shared" si="7"/>
        <v>项</v>
      </c>
      <c r="H110" s="106"/>
      <c r="I110" s="121">
        <v>0</v>
      </c>
      <c r="J110" s="106">
        <v>0</v>
      </c>
      <c r="K110" s="120">
        <f t="shared" si="8"/>
        <v>0</v>
      </c>
      <c r="L110" s="107">
        <f t="shared" si="9"/>
        <v>0</v>
      </c>
      <c r="M110" s="106">
        <f t="shared" si="10"/>
        <v>0</v>
      </c>
      <c r="N110" s="106">
        <v>0</v>
      </c>
      <c r="O110" s="106">
        <v>0</v>
      </c>
      <c r="P110" s="106">
        <f t="shared" si="11"/>
        <v>0</v>
      </c>
    </row>
    <row r="111" s="103" customFormat="1" ht="36" customHeight="1" spans="1:16">
      <c r="A111" s="114">
        <v>2011007</v>
      </c>
      <c r="B111" s="23" t="s">
        <v>230</v>
      </c>
      <c r="C111" s="24">
        <v>0</v>
      </c>
      <c r="D111" s="19">
        <v>0</v>
      </c>
      <c r="E111" s="24"/>
      <c r="F111" s="112" t="str">
        <f t="shared" si="6"/>
        <v>否</v>
      </c>
      <c r="G111" s="103" t="str">
        <f t="shared" si="7"/>
        <v>项</v>
      </c>
      <c r="H111" s="106"/>
      <c r="I111" s="121">
        <v>0</v>
      </c>
      <c r="J111" s="106">
        <v>0</v>
      </c>
      <c r="K111" s="120">
        <f t="shared" si="8"/>
        <v>0</v>
      </c>
      <c r="L111" s="107">
        <f t="shared" si="9"/>
        <v>0</v>
      </c>
      <c r="M111" s="106">
        <f t="shared" si="10"/>
        <v>0</v>
      </c>
      <c r="N111" s="106">
        <v>0</v>
      </c>
      <c r="O111" s="106">
        <v>0</v>
      </c>
      <c r="P111" s="106">
        <f t="shared" si="11"/>
        <v>0</v>
      </c>
    </row>
    <row r="112" s="103" customFormat="1" ht="36" customHeight="1" spans="1:16">
      <c r="A112" s="114">
        <v>2011008</v>
      </c>
      <c r="B112" s="23" t="s">
        <v>231</v>
      </c>
      <c r="C112" s="24">
        <v>0</v>
      </c>
      <c r="D112" s="19">
        <v>0</v>
      </c>
      <c r="E112" s="24"/>
      <c r="F112" s="112" t="str">
        <f t="shared" si="6"/>
        <v>否</v>
      </c>
      <c r="G112" s="103" t="str">
        <f t="shared" si="7"/>
        <v>项</v>
      </c>
      <c r="H112" s="106"/>
      <c r="I112" s="121">
        <v>0</v>
      </c>
      <c r="J112" s="106">
        <v>0</v>
      </c>
      <c r="K112" s="120">
        <f t="shared" si="8"/>
        <v>0</v>
      </c>
      <c r="L112" s="107">
        <f t="shared" si="9"/>
        <v>0</v>
      </c>
      <c r="M112" s="106">
        <f t="shared" si="10"/>
        <v>0</v>
      </c>
      <c r="N112" s="106">
        <v>0</v>
      </c>
      <c r="O112" s="106">
        <v>0</v>
      </c>
      <c r="P112" s="106">
        <f t="shared" si="11"/>
        <v>0</v>
      </c>
    </row>
    <row r="113" s="103" customFormat="1" ht="36" customHeight="1" spans="1:16">
      <c r="A113" s="114">
        <v>2011050</v>
      </c>
      <c r="B113" s="23" t="s">
        <v>172</v>
      </c>
      <c r="C113" s="24">
        <v>0</v>
      </c>
      <c r="D113" s="19">
        <v>0</v>
      </c>
      <c r="E113" s="24"/>
      <c r="F113" s="112" t="str">
        <f t="shared" si="6"/>
        <v>否</v>
      </c>
      <c r="G113" s="103" t="str">
        <f t="shared" si="7"/>
        <v>项</v>
      </c>
      <c r="H113" s="106"/>
      <c r="I113" s="121">
        <v>0</v>
      </c>
      <c r="J113" s="106">
        <v>0</v>
      </c>
      <c r="K113" s="120">
        <f t="shared" si="8"/>
        <v>0</v>
      </c>
      <c r="L113" s="107">
        <f t="shared" si="9"/>
        <v>0</v>
      </c>
      <c r="M113" s="106">
        <f t="shared" si="10"/>
        <v>0</v>
      </c>
      <c r="N113" s="106">
        <v>0</v>
      </c>
      <c r="O113" s="106">
        <v>0</v>
      </c>
      <c r="P113" s="106">
        <f t="shared" si="11"/>
        <v>0</v>
      </c>
    </row>
    <row r="114" s="103" customFormat="1" ht="36" customHeight="1" spans="1:16">
      <c r="A114" s="114">
        <v>2011099</v>
      </c>
      <c r="B114" s="23" t="s">
        <v>232</v>
      </c>
      <c r="C114" s="24">
        <v>0</v>
      </c>
      <c r="D114" s="19">
        <v>0</v>
      </c>
      <c r="E114" s="24"/>
      <c r="F114" s="112" t="str">
        <f t="shared" si="6"/>
        <v>否</v>
      </c>
      <c r="G114" s="103" t="str">
        <f t="shared" si="7"/>
        <v>项</v>
      </c>
      <c r="H114" s="106"/>
      <c r="I114" s="121">
        <v>0</v>
      </c>
      <c r="J114" s="106">
        <v>0</v>
      </c>
      <c r="K114" s="120">
        <f t="shared" si="8"/>
        <v>0</v>
      </c>
      <c r="L114" s="107">
        <f t="shared" si="9"/>
        <v>0</v>
      </c>
      <c r="M114" s="106">
        <f t="shared" si="10"/>
        <v>0</v>
      </c>
      <c r="N114" s="106">
        <v>0</v>
      </c>
      <c r="O114" s="106">
        <v>0</v>
      </c>
      <c r="P114" s="106">
        <f t="shared" si="11"/>
        <v>0</v>
      </c>
    </row>
    <row r="115" ht="36" customHeight="1" spans="1:16">
      <c r="A115" s="114">
        <v>20111</v>
      </c>
      <c r="B115" s="18" t="s">
        <v>233</v>
      </c>
      <c r="C115" s="19">
        <v>12833</v>
      </c>
      <c r="D115" s="19">
        <f>SUM(D116:D123)</f>
        <v>122</v>
      </c>
      <c r="E115" s="19"/>
      <c r="F115" s="112" t="str">
        <f t="shared" si="6"/>
        <v>是</v>
      </c>
      <c r="G115" s="106" t="str">
        <f t="shared" si="7"/>
        <v>款</v>
      </c>
      <c r="H115" s="113">
        <f>SUM(H116:H123)</f>
        <v>0</v>
      </c>
      <c r="I115" s="121">
        <v>0</v>
      </c>
      <c r="J115" s="106">
        <v>0</v>
      </c>
      <c r="K115" s="120">
        <f t="shared" si="8"/>
        <v>0</v>
      </c>
      <c r="L115" s="107">
        <f t="shared" si="9"/>
        <v>0</v>
      </c>
      <c r="M115" s="106">
        <f t="shared" si="10"/>
        <v>0</v>
      </c>
      <c r="N115" s="106">
        <v>0</v>
      </c>
      <c r="O115" s="106">
        <v>0</v>
      </c>
      <c r="P115" s="106">
        <f t="shared" si="11"/>
        <v>0</v>
      </c>
    </row>
    <row r="116" s="103" customFormat="1" ht="36" customHeight="1" spans="1:16">
      <c r="A116" s="114">
        <v>2011101</v>
      </c>
      <c r="B116" s="23" t="s">
        <v>163</v>
      </c>
      <c r="C116" s="24">
        <v>3320</v>
      </c>
      <c r="D116" s="19">
        <v>122</v>
      </c>
      <c r="E116" s="24"/>
      <c r="F116" s="112" t="str">
        <f t="shared" si="6"/>
        <v>是</v>
      </c>
      <c r="G116" s="103" t="str">
        <f t="shared" si="7"/>
        <v>项</v>
      </c>
      <c r="H116" s="106"/>
      <c r="I116" s="121">
        <v>1220032.8</v>
      </c>
      <c r="J116" s="106">
        <v>0</v>
      </c>
      <c r="K116" s="120">
        <f t="shared" si="8"/>
        <v>1220032.8</v>
      </c>
      <c r="L116" s="107">
        <f t="shared" si="9"/>
        <v>122</v>
      </c>
      <c r="M116" s="106">
        <f t="shared" si="10"/>
        <v>0</v>
      </c>
      <c r="N116" s="106">
        <v>0</v>
      </c>
      <c r="O116" s="106">
        <v>0</v>
      </c>
      <c r="P116" s="106">
        <f t="shared" si="11"/>
        <v>0</v>
      </c>
    </row>
    <row r="117" s="103" customFormat="1" ht="36" customHeight="1" spans="1:16">
      <c r="A117" s="114">
        <v>2011102</v>
      </c>
      <c r="B117" s="23" t="s">
        <v>164</v>
      </c>
      <c r="C117" s="24">
        <v>235</v>
      </c>
      <c r="D117" s="19">
        <v>0</v>
      </c>
      <c r="E117" s="24"/>
      <c r="F117" s="112" t="str">
        <f t="shared" si="6"/>
        <v>是</v>
      </c>
      <c r="G117" s="103" t="str">
        <f t="shared" si="7"/>
        <v>项</v>
      </c>
      <c r="H117" s="106"/>
      <c r="I117" s="121">
        <v>0</v>
      </c>
      <c r="J117" s="106">
        <v>0</v>
      </c>
      <c r="K117" s="120">
        <f t="shared" si="8"/>
        <v>0</v>
      </c>
      <c r="L117" s="107">
        <f t="shared" si="9"/>
        <v>0</v>
      </c>
      <c r="M117" s="106">
        <f t="shared" si="10"/>
        <v>0</v>
      </c>
      <c r="N117" s="106">
        <v>0</v>
      </c>
      <c r="O117" s="106">
        <v>0</v>
      </c>
      <c r="P117" s="106">
        <f t="shared" si="11"/>
        <v>0</v>
      </c>
    </row>
    <row r="118" s="103" customFormat="1" ht="36" customHeight="1" spans="1:16">
      <c r="A118" s="114">
        <v>2011103</v>
      </c>
      <c r="B118" s="23" t="s">
        <v>165</v>
      </c>
      <c r="C118" s="24">
        <v>0</v>
      </c>
      <c r="D118" s="19">
        <v>0</v>
      </c>
      <c r="E118" s="24"/>
      <c r="F118" s="112" t="str">
        <f t="shared" si="6"/>
        <v>否</v>
      </c>
      <c r="G118" s="103" t="str">
        <f t="shared" si="7"/>
        <v>项</v>
      </c>
      <c r="H118" s="106"/>
      <c r="I118" s="121">
        <v>0</v>
      </c>
      <c r="J118" s="106">
        <v>0</v>
      </c>
      <c r="K118" s="120">
        <f t="shared" si="8"/>
        <v>0</v>
      </c>
      <c r="L118" s="107">
        <f t="shared" si="9"/>
        <v>0</v>
      </c>
      <c r="M118" s="106">
        <f t="shared" si="10"/>
        <v>0</v>
      </c>
      <c r="N118" s="106">
        <v>0</v>
      </c>
      <c r="O118" s="106">
        <v>0</v>
      </c>
      <c r="P118" s="106">
        <f t="shared" si="11"/>
        <v>0</v>
      </c>
    </row>
    <row r="119" s="103" customFormat="1" ht="36" customHeight="1" spans="1:16">
      <c r="A119" s="114">
        <v>2011104</v>
      </c>
      <c r="B119" s="23" t="s">
        <v>234</v>
      </c>
      <c r="C119" s="24">
        <v>0</v>
      </c>
      <c r="D119" s="19">
        <v>0</v>
      </c>
      <c r="E119" s="24"/>
      <c r="F119" s="112" t="str">
        <f t="shared" si="6"/>
        <v>否</v>
      </c>
      <c r="G119" s="103" t="str">
        <f t="shared" si="7"/>
        <v>项</v>
      </c>
      <c r="H119" s="106"/>
      <c r="I119" s="121">
        <v>0</v>
      </c>
      <c r="J119" s="106">
        <v>0</v>
      </c>
      <c r="K119" s="120">
        <f t="shared" si="8"/>
        <v>0</v>
      </c>
      <c r="L119" s="107">
        <f t="shared" si="9"/>
        <v>0</v>
      </c>
      <c r="M119" s="106">
        <f t="shared" si="10"/>
        <v>0</v>
      </c>
      <c r="N119" s="106">
        <v>0</v>
      </c>
      <c r="O119" s="106">
        <v>0</v>
      </c>
      <c r="P119" s="106">
        <f t="shared" si="11"/>
        <v>0</v>
      </c>
    </row>
    <row r="120" s="103" customFormat="1" ht="36" customHeight="1" spans="1:16">
      <c r="A120" s="114">
        <v>2011105</v>
      </c>
      <c r="B120" s="23" t="s">
        <v>235</v>
      </c>
      <c r="C120" s="24">
        <v>0</v>
      </c>
      <c r="D120" s="19">
        <v>0</v>
      </c>
      <c r="E120" s="24"/>
      <c r="F120" s="112" t="str">
        <f t="shared" si="6"/>
        <v>否</v>
      </c>
      <c r="G120" s="103" t="str">
        <f t="shared" si="7"/>
        <v>项</v>
      </c>
      <c r="H120" s="106"/>
      <c r="I120" s="121">
        <v>0</v>
      </c>
      <c r="J120" s="106">
        <v>0</v>
      </c>
      <c r="K120" s="120">
        <f t="shared" si="8"/>
        <v>0</v>
      </c>
      <c r="L120" s="107">
        <f t="shared" si="9"/>
        <v>0</v>
      </c>
      <c r="M120" s="106">
        <f t="shared" si="10"/>
        <v>0</v>
      </c>
      <c r="N120" s="106">
        <v>0</v>
      </c>
      <c r="O120" s="106">
        <v>0</v>
      </c>
      <c r="P120" s="106">
        <f t="shared" si="11"/>
        <v>0</v>
      </c>
    </row>
    <row r="121" s="103" customFormat="1" ht="36" customHeight="1" spans="1:16">
      <c r="A121" s="114">
        <v>2011106</v>
      </c>
      <c r="B121" s="23" t="s">
        <v>236</v>
      </c>
      <c r="C121" s="24">
        <v>0</v>
      </c>
      <c r="D121" s="19">
        <v>0</v>
      </c>
      <c r="E121" s="24"/>
      <c r="F121" s="112" t="str">
        <f t="shared" si="6"/>
        <v>否</v>
      </c>
      <c r="G121" s="103" t="str">
        <f t="shared" si="7"/>
        <v>项</v>
      </c>
      <c r="H121" s="106"/>
      <c r="I121" s="121">
        <v>0</v>
      </c>
      <c r="J121" s="106">
        <v>0</v>
      </c>
      <c r="K121" s="120">
        <f t="shared" si="8"/>
        <v>0</v>
      </c>
      <c r="L121" s="107">
        <f t="shared" si="9"/>
        <v>0</v>
      </c>
      <c r="M121" s="106">
        <f t="shared" si="10"/>
        <v>0</v>
      </c>
      <c r="N121" s="106">
        <v>0</v>
      </c>
      <c r="O121" s="106">
        <v>0</v>
      </c>
      <c r="P121" s="106">
        <f t="shared" si="11"/>
        <v>0</v>
      </c>
    </row>
    <row r="122" s="103" customFormat="1" ht="36" customHeight="1" spans="1:16">
      <c r="A122" s="114">
        <v>2011150</v>
      </c>
      <c r="B122" s="23" t="s">
        <v>172</v>
      </c>
      <c r="C122" s="24">
        <v>0</v>
      </c>
      <c r="D122" s="19">
        <v>0</v>
      </c>
      <c r="E122" s="24"/>
      <c r="F122" s="112" t="str">
        <f t="shared" si="6"/>
        <v>否</v>
      </c>
      <c r="G122" s="103" t="str">
        <f t="shared" si="7"/>
        <v>项</v>
      </c>
      <c r="H122" s="106"/>
      <c r="I122" s="121">
        <v>0</v>
      </c>
      <c r="J122" s="106">
        <v>0</v>
      </c>
      <c r="K122" s="120">
        <f t="shared" si="8"/>
        <v>0</v>
      </c>
      <c r="L122" s="107">
        <f t="shared" si="9"/>
        <v>0</v>
      </c>
      <c r="M122" s="106">
        <f t="shared" si="10"/>
        <v>0</v>
      </c>
      <c r="N122" s="106">
        <v>0</v>
      </c>
      <c r="O122" s="106">
        <v>0</v>
      </c>
      <c r="P122" s="106">
        <f t="shared" si="11"/>
        <v>0</v>
      </c>
    </row>
    <row r="123" s="103" customFormat="1" ht="36" customHeight="1" spans="1:16">
      <c r="A123" s="114">
        <v>2011199</v>
      </c>
      <c r="B123" s="23" t="s">
        <v>237</v>
      </c>
      <c r="C123" s="24">
        <v>9278</v>
      </c>
      <c r="D123" s="19">
        <v>0</v>
      </c>
      <c r="E123" s="24"/>
      <c r="F123" s="112" t="str">
        <f t="shared" si="6"/>
        <v>是</v>
      </c>
      <c r="G123" s="103" t="str">
        <f t="shared" si="7"/>
        <v>项</v>
      </c>
      <c r="H123" s="106"/>
      <c r="I123" s="121">
        <v>0</v>
      </c>
      <c r="J123" s="106">
        <v>0</v>
      </c>
      <c r="K123" s="120">
        <f t="shared" si="8"/>
        <v>0</v>
      </c>
      <c r="L123" s="107">
        <f t="shared" si="9"/>
        <v>0</v>
      </c>
      <c r="M123" s="106">
        <f t="shared" si="10"/>
        <v>0</v>
      </c>
      <c r="N123" s="106">
        <v>0</v>
      </c>
      <c r="O123" s="106">
        <v>0</v>
      </c>
      <c r="P123" s="106">
        <f t="shared" si="11"/>
        <v>0</v>
      </c>
    </row>
    <row r="124" ht="36" customHeight="1" spans="1:16">
      <c r="A124" s="114">
        <v>20113</v>
      </c>
      <c r="B124" s="18" t="s">
        <v>238</v>
      </c>
      <c r="C124" s="19">
        <v>1983</v>
      </c>
      <c r="D124" s="19">
        <f>SUM(D125:D134)</f>
        <v>108</v>
      </c>
      <c r="E124" s="19"/>
      <c r="F124" s="112" t="str">
        <f t="shared" si="6"/>
        <v>是</v>
      </c>
      <c r="G124" s="106" t="str">
        <f t="shared" si="7"/>
        <v>款</v>
      </c>
      <c r="H124" s="113">
        <f>SUM(H125:H134)</f>
        <v>0</v>
      </c>
      <c r="I124" s="121">
        <v>0</v>
      </c>
      <c r="J124" s="106">
        <v>0</v>
      </c>
      <c r="K124" s="120">
        <f t="shared" si="8"/>
        <v>0</v>
      </c>
      <c r="L124" s="107">
        <f t="shared" si="9"/>
        <v>0</v>
      </c>
      <c r="M124" s="106">
        <f t="shared" si="10"/>
        <v>0</v>
      </c>
      <c r="N124" s="106">
        <v>0</v>
      </c>
      <c r="O124" s="106">
        <v>0</v>
      </c>
      <c r="P124" s="106">
        <f t="shared" si="11"/>
        <v>0</v>
      </c>
    </row>
    <row r="125" s="103" customFormat="1" ht="36" customHeight="1" spans="1:16">
      <c r="A125" s="114">
        <v>2011301</v>
      </c>
      <c r="B125" s="23" t="s">
        <v>163</v>
      </c>
      <c r="C125" s="24">
        <v>1481</v>
      </c>
      <c r="D125" s="19">
        <v>8</v>
      </c>
      <c r="E125" s="24"/>
      <c r="F125" s="112" t="str">
        <f t="shared" si="6"/>
        <v>是</v>
      </c>
      <c r="G125" s="103" t="str">
        <f t="shared" si="7"/>
        <v>项</v>
      </c>
      <c r="H125" s="106"/>
      <c r="I125" s="121">
        <v>79601.83</v>
      </c>
      <c r="J125" s="106">
        <v>0</v>
      </c>
      <c r="K125" s="120">
        <f t="shared" si="8"/>
        <v>79601.83</v>
      </c>
      <c r="L125" s="107">
        <f t="shared" si="9"/>
        <v>8</v>
      </c>
      <c r="M125" s="106">
        <f t="shared" si="10"/>
        <v>0</v>
      </c>
      <c r="N125" s="106">
        <v>0</v>
      </c>
      <c r="O125" s="106">
        <v>0</v>
      </c>
      <c r="P125" s="106">
        <f t="shared" si="11"/>
        <v>0</v>
      </c>
    </row>
    <row r="126" s="103" customFormat="1" ht="36" customHeight="1" spans="1:16">
      <c r="A126" s="114">
        <v>2011302</v>
      </c>
      <c r="B126" s="23" t="s">
        <v>164</v>
      </c>
      <c r="C126" s="24">
        <v>121</v>
      </c>
      <c r="D126" s="19">
        <v>0</v>
      </c>
      <c r="E126" s="24"/>
      <c r="F126" s="112" t="str">
        <f t="shared" si="6"/>
        <v>是</v>
      </c>
      <c r="G126" s="103" t="str">
        <f t="shared" si="7"/>
        <v>项</v>
      </c>
      <c r="H126" s="106"/>
      <c r="I126" s="121">
        <v>0</v>
      </c>
      <c r="J126" s="106">
        <v>0</v>
      </c>
      <c r="K126" s="120">
        <f t="shared" si="8"/>
        <v>0</v>
      </c>
      <c r="L126" s="107">
        <f t="shared" si="9"/>
        <v>0</v>
      </c>
      <c r="M126" s="106">
        <f t="shared" si="10"/>
        <v>0</v>
      </c>
      <c r="N126" s="106">
        <v>0</v>
      </c>
      <c r="O126" s="106">
        <v>0</v>
      </c>
      <c r="P126" s="106">
        <f t="shared" si="11"/>
        <v>0</v>
      </c>
    </row>
    <row r="127" s="103" customFormat="1" ht="36" customHeight="1" spans="1:16">
      <c r="A127" s="114">
        <v>2011303</v>
      </c>
      <c r="B127" s="23" t="s">
        <v>165</v>
      </c>
      <c r="C127" s="24">
        <v>0</v>
      </c>
      <c r="D127" s="19">
        <v>0</v>
      </c>
      <c r="E127" s="24"/>
      <c r="F127" s="112" t="str">
        <f t="shared" si="6"/>
        <v>否</v>
      </c>
      <c r="G127" s="103" t="str">
        <f t="shared" si="7"/>
        <v>项</v>
      </c>
      <c r="H127" s="106"/>
      <c r="I127" s="121">
        <v>0</v>
      </c>
      <c r="J127" s="106">
        <v>0</v>
      </c>
      <c r="K127" s="120">
        <f t="shared" si="8"/>
        <v>0</v>
      </c>
      <c r="L127" s="107">
        <f t="shared" si="9"/>
        <v>0</v>
      </c>
      <c r="M127" s="106">
        <f t="shared" si="10"/>
        <v>0</v>
      </c>
      <c r="N127" s="106">
        <v>0</v>
      </c>
      <c r="O127" s="106">
        <v>0</v>
      </c>
      <c r="P127" s="106">
        <f t="shared" si="11"/>
        <v>0</v>
      </c>
    </row>
    <row r="128" s="103" customFormat="1" ht="36" customHeight="1" spans="1:16">
      <c r="A128" s="114">
        <v>2011304</v>
      </c>
      <c r="B128" s="23" t="s">
        <v>239</v>
      </c>
      <c r="C128" s="24">
        <v>0</v>
      </c>
      <c r="D128" s="19">
        <v>0</v>
      </c>
      <c r="E128" s="24"/>
      <c r="F128" s="112" t="str">
        <f t="shared" si="6"/>
        <v>否</v>
      </c>
      <c r="G128" s="103" t="str">
        <f t="shared" si="7"/>
        <v>项</v>
      </c>
      <c r="H128" s="106"/>
      <c r="I128" s="121">
        <v>0</v>
      </c>
      <c r="J128" s="106">
        <v>0</v>
      </c>
      <c r="K128" s="120">
        <f t="shared" si="8"/>
        <v>0</v>
      </c>
      <c r="L128" s="107">
        <f t="shared" si="9"/>
        <v>0</v>
      </c>
      <c r="M128" s="106">
        <f t="shared" si="10"/>
        <v>0</v>
      </c>
      <c r="N128" s="106">
        <v>0</v>
      </c>
      <c r="O128" s="106">
        <v>0</v>
      </c>
      <c r="P128" s="106">
        <f t="shared" si="11"/>
        <v>0</v>
      </c>
    </row>
    <row r="129" s="103" customFormat="1" ht="36" customHeight="1" spans="1:16">
      <c r="A129" s="114">
        <v>2011305</v>
      </c>
      <c r="B129" s="23" t="s">
        <v>240</v>
      </c>
      <c r="C129" s="24">
        <v>0</v>
      </c>
      <c r="D129" s="19">
        <v>0</v>
      </c>
      <c r="E129" s="24"/>
      <c r="F129" s="112" t="str">
        <f t="shared" si="6"/>
        <v>否</v>
      </c>
      <c r="G129" s="103" t="str">
        <f t="shared" si="7"/>
        <v>项</v>
      </c>
      <c r="H129" s="106"/>
      <c r="I129" s="121">
        <v>0</v>
      </c>
      <c r="J129" s="106">
        <v>0</v>
      </c>
      <c r="K129" s="120">
        <f t="shared" si="8"/>
        <v>0</v>
      </c>
      <c r="L129" s="107">
        <f t="shared" si="9"/>
        <v>0</v>
      </c>
      <c r="M129" s="106">
        <f t="shared" si="10"/>
        <v>0</v>
      </c>
      <c r="N129" s="106">
        <v>0</v>
      </c>
      <c r="O129" s="106">
        <v>0</v>
      </c>
      <c r="P129" s="106">
        <f t="shared" si="11"/>
        <v>0</v>
      </c>
    </row>
    <row r="130" s="103" customFormat="1" ht="36" customHeight="1" spans="1:16">
      <c r="A130" s="114">
        <v>2011306</v>
      </c>
      <c r="B130" s="23" t="s">
        <v>241</v>
      </c>
      <c r="C130" s="24">
        <v>0</v>
      </c>
      <c r="D130" s="19">
        <v>0</v>
      </c>
      <c r="E130" s="24"/>
      <c r="F130" s="112" t="str">
        <f t="shared" si="6"/>
        <v>否</v>
      </c>
      <c r="G130" s="103" t="str">
        <f t="shared" si="7"/>
        <v>项</v>
      </c>
      <c r="H130" s="106"/>
      <c r="I130" s="121">
        <v>0</v>
      </c>
      <c r="J130" s="106">
        <v>0</v>
      </c>
      <c r="K130" s="120">
        <f t="shared" si="8"/>
        <v>0</v>
      </c>
      <c r="L130" s="107">
        <f t="shared" si="9"/>
        <v>0</v>
      </c>
      <c r="M130" s="106">
        <f t="shared" si="10"/>
        <v>0</v>
      </c>
      <c r="N130" s="106">
        <v>0</v>
      </c>
      <c r="O130" s="106">
        <v>0</v>
      </c>
      <c r="P130" s="106">
        <f t="shared" si="11"/>
        <v>0</v>
      </c>
    </row>
    <row r="131" s="103" customFormat="1" ht="36" customHeight="1" spans="1:16">
      <c r="A131" s="114">
        <v>2011307</v>
      </c>
      <c r="B131" s="23" t="s">
        <v>242</v>
      </c>
      <c r="C131" s="24">
        <v>0</v>
      </c>
      <c r="D131" s="19">
        <v>0</v>
      </c>
      <c r="E131" s="24"/>
      <c r="F131" s="112" t="str">
        <f t="shared" si="6"/>
        <v>否</v>
      </c>
      <c r="G131" s="103" t="str">
        <f t="shared" si="7"/>
        <v>项</v>
      </c>
      <c r="H131" s="106"/>
      <c r="I131" s="121">
        <v>0</v>
      </c>
      <c r="J131" s="106">
        <v>0</v>
      </c>
      <c r="K131" s="120">
        <f t="shared" si="8"/>
        <v>0</v>
      </c>
      <c r="L131" s="107">
        <f t="shared" si="9"/>
        <v>0</v>
      </c>
      <c r="M131" s="106">
        <f t="shared" si="10"/>
        <v>0</v>
      </c>
      <c r="N131" s="106">
        <v>0</v>
      </c>
      <c r="O131" s="106">
        <v>0</v>
      </c>
      <c r="P131" s="106">
        <f t="shared" si="11"/>
        <v>0</v>
      </c>
    </row>
    <row r="132" s="103" customFormat="1" ht="36" customHeight="1" spans="1:16">
      <c r="A132" s="114">
        <v>2011308</v>
      </c>
      <c r="B132" s="23" t="s">
        <v>243</v>
      </c>
      <c r="C132" s="24">
        <v>131</v>
      </c>
      <c r="D132" s="19">
        <v>100</v>
      </c>
      <c r="E132" s="24"/>
      <c r="F132" s="112" t="str">
        <f t="shared" ref="F132:F195" si="12">IF(LEN(A132)=3,"是",IF(B132&lt;&gt;"",IF(SUM(C132:C132)&lt;&gt;0,"是","否"),"是"))</f>
        <v>是</v>
      </c>
      <c r="G132" s="103" t="str">
        <f t="shared" si="7"/>
        <v>项</v>
      </c>
      <c r="H132" s="106"/>
      <c r="I132" s="121">
        <v>0</v>
      </c>
      <c r="J132" s="106">
        <v>0</v>
      </c>
      <c r="K132" s="120">
        <f t="shared" si="8"/>
        <v>0</v>
      </c>
      <c r="L132" s="107">
        <f t="shared" si="9"/>
        <v>0</v>
      </c>
      <c r="M132" s="106">
        <f t="shared" si="10"/>
        <v>100</v>
      </c>
      <c r="N132" s="106">
        <v>0</v>
      </c>
      <c r="O132" s="106">
        <v>100</v>
      </c>
      <c r="P132" s="106">
        <f t="shared" si="11"/>
        <v>100</v>
      </c>
    </row>
    <row r="133" s="103" customFormat="1" ht="36" customHeight="1" spans="1:16">
      <c r="A133" s="114">
        <v>2011350</v>
      </c>
      <c r="B133" s="23" t="s">
        <v>172</v>
      </c>
      <c r="C133" s="24">
        <v>0</v>
      </c>
      <c r="D133" s="19">
        <v>0</v>
      </c>
      <c r="E133" s="24"/>
      <c r="F133" s="112" t="str">
        <f t="shared" si="12"/>
        <v>否</v>
      </c>
      <c r="G133" s="103" t="str">
        <f t="shared" ref="G133:G196" si="13">IF(LEN(A133)=3,"类",IF(LEN(A133)=5,"款","项"))</f>
        <v>项</v>
      </c>
      <c r="H133" s="106"/>
      <c r="I133" s="121">
        <v>0</v>
      </c>
      <c r="J133" s="106">
        <v>0</v>
      </c>
      <c r="K133" s="120">
        <f t="shared" ref="K133:K196" si="14">SUM(I133:J133)</f>
        <v>0</v>
      </c>
      <c r="L133" s="107">
        <f t="shared" ref="L133:L196" si="15">ROUND(K133/10000,0)</f>
        <v>0</v>
      </c>
      <c r="M133" s="106">
        <f t="shared" ref="M133:M196" si="16">SUM(N133:O133)</f>
        <v>0</v>
      </c>
      <c r="N133" s="106">
        <v>0</v>
      </c>
      <c r="O133" s="106">
        <v>0</v>
      </c>
      <c r="P133" s="106">
        <f t="shared" ref="P133:P196" si="17">ROUND(M133,0)</f>
        <v>0</v>
      </c>
    </row>
    <row r="134" s="103" customFormat="1" ht="36" customHeight="1" spans="1:16">
      <c r="A134" s="114">
        <v>2011399</v>
      </c>
      <c r="B134" s="23" t="s">
        <v>244</v>
      </c>
      <c r="C134" s="24">
        <v>250</v>
      </c>
      <c r="D134" s="19">
        <v>0</v>
      </c>
      <c r="E134" s="24"/>
      <c r="F134" s="112" t="str">
        <f t="shared" si="12"/>
        <v>是</v>
      </c>
      <c r="G134" s="103" t="str">
        <f t="shared" si="13"/>
        <v>项</v>
      </c>
      <c r="H134" s="106"/>
      <c r="I134" s="121">
        <v>0</v>
      </c>
      <c r="J134" s="106">
        <v>0</v>
      </c>
      <c r="K134" s="120">
        <f t="shared" si="14"/>
        <v>0</v>
      </c>
      <c r="L134" s="107">
        <f t="shared" si="15"/>
        <v>0</v>
      </c>
      <c r="M134" s="106">
        <f t="shared" si="16"/>
        <v>0</v>
      </c>
      <c r="N134" s="106">
        <v>0</v>
      </c>
      <c r="O134" s="106">
        <v>0</v>
      </c>
      <c r="P134" s="106">
        <f t="shared" si="17"/>
        <v>0</v>
      </c>
    </row>
    <row r="135" ht="36" customHeight="1" spans="1:16">
      <c r="A135" s="111">
        <v>20114</v>
      </c>
      <c r="B135" s="18" t="s">
        <v>245</v>
      </c>
      <c r="C135" s="19">
        <v>0</v>
      </c>
      <c r="D135" s="19">
        <f>SUM(D136:D147)</f>
        <v>0</v>
      </c>
      <c r="E135" s="19"/>
      <c r="F135" s="112" t="str">
        <f t="shared" si="12"/>
        <v>否</v>
      </c>
      <c r="G135" s="106" t="str">
        <f t="shared" si="13"/>
        <v>款</v>
      </c>
      <c r="H135" s="113">
        <f>SUM(H136:H147)</f>
        <v>0</v>
      </c>
      <c r="I135" s="121">
        <v>0</v>
      </c>
      <c r="J135" s="106">
        <v>0</v>
      </c>
      <c r="K135" s="120">
        <f t="shared" si="14"/>
        <v>0</v>
      </c>
      <c r="L135" s="107">
        <f t="shared" si="15"/>
        <v>0</v>
      </c>
      <c r="M135" s="106">
        <f t="shared" si="16"/>
        <v>0</v>
      </c>
      <c r="N135" s="106">
        <v>0</v>
      </c>
      <c r="O135" s="106">
        <v>0</v>
      </c>
      <c r="P135" s="106">
        <f t="shared" si="17"/>
        <v>0</v>
      </c>
    </row>
    <row r="136" s="103" customFormat="1" ht="36" customHeight="1" spans="1:16">
      <c r="A136" s="114">
        <v>2011401</v>
      </c>
      <c r="B136" s="23" t="s">
        <v>163</v>
      </c>
      <c r="C136" s="24">
        <v>0</v>
      </c>
      <c r="D136" s="19">
        <v>0</v>
      </c>
      <c r="E136" s="24"/>
      <c r="F136" s="112" t="str">
        <f t="shared" si="12"/>
        <v>否</v>
      </c>
      <c r="G136" s="103" t="str">
        <f t="shared" si="13"/>
        <v>项</v>
      </c>
      <c r="H136" s="106"/>
      <c r="I136" s="121">
        <v>0</v>
      </c>
      <c r="J136" s="106">
        <v>0</v>
      </c>
      <c r="K136" s="120">
        <f t="shared" si="14"/>
        <v>0</v>
      </c>
      <c r="L136" s="107">
        <f t="shared" si="15"/>
        <v>0</v>
      </c>
      <c r="M136" s="106">
        <f t="shared" si="16"/>
        <v>0</v>
      </c>
      <c r="N136" s="106">
        <v>0</v>
      </c>
      <c r="O136" s="106">
        <v>0</v>
      </c>
      <c r="P136" s="106">
        <f t="shared" si="17"/>
        <v>0</v>
      </c>
    </row>
    <row r="137" s="103" customFormat="1" ht="36" customHeight="1" spans="1:16">
      <c r="A137" s="114">
        <v>2011402</v>
      </c>
      <c r="B137" s="23" t="s">
        <v>164</v>
      </c>
      <c r="C137" s="24">
        <v>0</v>
      </c>
      <c r="D137" s="19">
        <v>0</v>
      </c>
      <c r="E137" s="24"/>
      <c r="F137" s="112" t="str">
        <f t="shared" si="12"/>
        <v>否</v>
      </c>
      <c r="G137" s="103" t="str">
        <f t="shared" si="13"/>
        <v>项</v>
      </c>
      <c r="H137" s="106"/>
      <c r="I137" s="121">
        <v>0</v>
      </c>
      <c r="J137" s="106">
        <v>0</v>
      </c>
      <c r="K137" s="120">
        <f t="shared" si="14"/>
        <v>0</v>
      </c>
      <c r="L137" s="107">
        <f t="shared" si="15"/>
        <v>0</v>
      </c>
      <c r="M137" s="106">
        <f t="shared" si="16"/>
        <v>0</v>
      </c>
      <c r="N137" s="106">
        <v>0</v>
      </c>
      <c r="O137" s="106">
        <v>0</v>
      </c>
      <c r="P137" s="106">
        <f t="shared" si="17"/>
        <v>0</v>
      </c>
    </row>
    <row r="138" s="103" customFormat="1" ht="36" customHeight="1" spans="1:16">
      <c r="A138" s="114">
        <v>2011403</v>
      </c>
      <c r="B138" s="23" t="s">
        <v>165</v>
      </c>
      <c r="C138" s="24">
        <v>0</v>
      </c>
      <c r="D138" s="19">
        <v>0</v>
      </c>
      <c r="E138" s="24"/>
      <c r="F138" s="112" t="str">
        <f t="shared" si="12"/>
        <v>否</v>
      </c>
      <c r="G138" s="103" t="str">
        <f t="shared" si="13"/>
        <v>项</v>
      </c>
      <c r="H138" s="106"/>
      <c r="I138" s="121">
        <v>0</v>
      </c>
      <c r="J138" s="106">
        <v>0</v>
      </c>
      <c r="K138" s="120">
        <f t="shared" si="14"/>
        <v>0</v>
      </c>
      <c r="L138" s="107">
        <f t="shared" si="15"/>
        <v>0</v>
      </c>
      <c r="M138" s="106">
        <f t="shared" si="16"/>
        <v>0</v>
      </c>
      <c r="N138" s="106">
        <v>0</v>
      </c>
      <c r="O138" s="106">
        <v>0</v>
      </c>
      <c r="P138" s="106">
        <f t="shared" si="17"/>
        <v>0</v>
      </c>
    </row>
    <row r="139" s="103" customFormat="1" ht="36" customHeight="1" spans="1:16">
      <c r="A139" s="114">
        <v>2011404</v>
      </c>
      <c r="B139" s="23" t="s">
        <v>246</v>
      </c>
      <c r="C139" s="24">
        <v>0</v>
      </c>
      <c r="D139" s="19">
        <v>0</v>
      </c>
      <c r="E139" s="24"/>
      <c r="F139" s="112" t="str">
        <f t="shared" si="12"/>
        <v>否</v>
      </c>
      <c r="G139" s="103" t="str">
        <f t="shared" si="13"/>
        <v>项</v>
      </c>
      <c r="H139" s="106"/>
      <c r="I139" s="121">
        <v>0</v>
      </c>
      <c r="J139" s="106">
        <v>0</v>
      </c>
      <c r="K139" s="120">
        <f t="shared" si="14"/>
        <v>0</v>
      </c>
      <c r="L139" s="107">
        <f t="shared" si="15"/>
        <v>0</v>
      </c>
      <c r="M139" s="106">
        <f t="shared" si="16"/>
        <v>0</v>
      </c>
      <c r="N139" s="106">
        <v>0</v>
      </c>
      <c r="O139" s="106">
        <v>0</v>
      </c>
      <c r="P139" s="106">
        <f t="shared" si="17"/>
        <v>0</v>
      </c>
    </row>
    <row r="140" s="103" customFormat="1" ht="36" customHeight="1" spans="1:16">
      <c r="A140" s="114">
        <v>2011405</v>
      </c>
      <c r="B140" s="23" t="s">
        <v>247</v>
      </c>
      <c r="C140" s="24">
        <v>0</v>
      </c>
      <c r="D140" s="19">
        <v>0</v>
      </c>
      <c r="E140" s="24"/>
      <c r="F140" s="112" t="str">
        <f t="shared" si="12"/>
        <v>否</v>
      </c>
      <c r="G140" s="103" t="str">
        <f t="shared" si="13"/>
        <v>项</v>
      </c>
      <c r="H140" s="106"/>
      <c r="I140" s="121">
        <v>0</v>
      </c>
      <c r="J140" s="106">
        <v>0</v>
      </c>
      <c r="K140" s="120">
        <f t="shared" si="14"/>
        <v>0</v>
      </c>
      <c r="L140" s="107">
        <f t="shared" si="15"/>
        <v>0</v>
      </c>
      <c r="M140" s="106">
        <f t="shared" si="16"/>
        <v>0</v>
      </c>
      <c r="N140" s="106">
        <v>0</v>
      </c>
      <c r="O140" s="106">
        <v>0</v>
      </c>
      <c r="P140" s="106">
        <f t="shared" si="17"/>
        <v>0</v>
      </c>
    </row>
    <row r="141" s="103" customFormat="1" ht="36" customHeight="1" spans="1:16">
      <c r="A141" s="114">
        <v>2011406</v>
      </c>
      <c r="B141" s="23" t="s">
        <v>248</v>
      </c>
      <c r="C141" s="24">
        <v>0</v>
      </c>
      <c r="D141" s="19">
        <v>0</v>
      </c>
      <c r="E141" s="24"/>
      <c r="F141" s="112" t="str">
        <f t="shared" si="12"/>
        <v>否</v>
      </c>
      <c r="G141" s="103" t="str">
        <f t="shared" si="13"/>
        <v>项</v>
      </c>
      <c r="H141" s="106"/>
      <c r="I141" s="121">
        <v>0</v>
      </c>
      <c r="J141" s="106">
        <v>0</v>
      </c>
      <c r="K141" s="120">
        <f t="shared" si="14"/>
        <v>0</v>
      </c>
      <c r="L141" s="107">
        <f t="shared" si="15"/>
        <v>0</v>
      </c>
      <c r="M141" s="106">
        <f t="shared" si="16"/>
        <v>0</v>
      </c>
      <c r="N141" s="106">
        <v>0</v>
      </c>
      <c r="O141" s="106">
        <v>0</v>
      </c>
      <c r="P141" s="106">
        <f t="shared" si="17"/>
        <v>0</v>
      </c>
    </row>
    <row r="142" s="103" customFormat="1" ht="36" customHeight="1" spans="1:16">
      <c r="A142" s="114">
        <v>2011408</v>
      </c>
      <c r="B142" s="23" t="s">
        <v>249</v>
      </c>
      <c r="C142" s="24">
        <v>0</v>
      </c>
      <c r="D142" s="19">
        <v>0</v>
      </c>
      <c r="E142" s="24"/>
      <c r="F142" s="112" t="str">
        <f t="shared" si="12"/>
        <v>否</v>
      </c>
      <c r="G142" s="103" t="str">
        <f t="shared" si="13"/>
        <v>项</v>
      </c>
      <c r="H142" s="106"/>
      <c r="I142" s="121">
        <v>0</v>
      </c>
      <c r="J142" s="106">
        <v>0</v>
      </c>
      <c r="K142" s="120">
        <f t="shared" si="14"/>
        <v>0</v>
      </c>
      <c r="L142" s="107">
        <f t="shared" si="15"/>
        <v>0</v>
      </c>
      <c r="M142" s="106">
        <f t="shared" si="16"/>
        <v>0</v>
      </c>
      <c r="N142" s="106">
        <v>0</v>
      </c>
      <c r="O142" s="106">
        <v>0</v>
      </c>
      <c r="P142" s="106">
        <f t="shared" si="17"/>
        <v>0</v>
      </c>
    </row>
    <row r="143" s="103" customFormat="1" ht="36" customHeight="1" spans="1:16">
      <c r="A143" s="114">
        <v>2011409</v>
      </c>
      <c r="B143" s="23" t="s">
        <v>250</v>
      </c>
      <c r="C143" s="24">
        <v>0</v>
      </c>
      <c r="D143" s="19">
        <v>0</v>
      </c>
      <c r="E143" s="24"/>
      <c r="F143" s="112" t="str">
        <f t="shared" si="12"/>
        <v>否</v>
      </c>
      <c r="G143" s="103" t="str">
        <f t="shared" si="13"/>
        <v>项</v>
      </c>
      <c r="H143" s="106"/>
      <c r="I143" s="121">
        <v>0</v>
      </c>
      <c r="J143" s="106">
        <v>0</v>
      </c>
      <c r="K143" s="120">
        <f t="shared" si="14"/>
        <v>0</v>
      </c>
      <c r="L143" s="107">
        <f t="shared" si="15"/>
        <v>0</v>
      </c>
      <c r="M143" s="106">
        <f t="shared" si="16"/>
        <v>0</v>
      </c>
      <c r="N143" s="106">
        <v>0</v>
      </c>
      <c r="O143" s="106">
        <v>0</v>
      </c>
      <c r="P143" s="106">
        <f t="shared" si="17"/>
        <v>0</v>
      </c>
    </row>
    <row r="144" s="103" customFormat="1" ht="36" customHeight="1" spans="1:16">
      <c r="A144" s="114">
        <v>2011410</v>
      </c>
      <c r="B144" s="23" t="s">
        <v>251</v>
      </c>
      <c r="C144" s="24">
        <v>0</v>
      </c>
      <c r="D144" s="19">
        <v>0</v>
      </c>
      <c r="E144" s="24"/>
      <c r="F144" s="112" t="str">
        <f t="shared" si="12"/>
        <v>否</v>
      </c>
      <c r="G144" s="103" t="str">
        <f t="shared" si="13"/>
        <v>项</v>
      </c>
      <c r="H144" s="106"/>
      <c r="I144" s="121">
        <v>0</v>
      </c>
      <c r="J144" s="106">
        <v>0</v>
      </c>
      <c r="K144" s="120">
        <f t="shared" si="14"/>
        <v>0</v>
      </c>
      <c r="L144" s="107">
        <f t="shared" si="15"/>
        <v>0</v>
      </c>
      <c r="M144" s="106">
        <f t="shared" si="16"/>
        <v>0</v>
      </c>
      <c r="N144" s="106">
        <v>0</v>
      </c>
      <c r="O144" s="106">
        <v>0</v>
      </c>
      <c r="P144" s="106">
        <f t="shared" si="17"/>
        <v>0</v>
      </c>
    </row>
    <row r="145" s="103" customFormat="1" ht="36" customHeight="1" spans="1:16">
      <c r="A145" s="114">
        <v>2011411</v>
      </c>
      <c r="B145" s="23" t="s">
        <v>252</v>
      </c>
      <c r="C145" s="24">
        <v>0</v>
      </c>
      <c r="D145" s="19">
        <v>0</v>
      </c>
      <c r="E145" s="24"/>
      <c r="F145" s="112" t="str">
        <f t="shared" si="12"/>
        <v>否</v>
      </c>
      <c r="G145" s="103" t="str">
        <f t="shared" si="13"/>
        <v>项</v>
      </c>
      <c r="H145" s="106"/>
      <c r="I145" s="121">
        <v>0</v>
      </c>
      <c r="J145" s="106">
        <v>0</v>
      </c>
      <c r="K145" s="120">
        <f t="shared" si="14"/>
        <v>0</v>
      </c>
      <c r="L145" s="107">
        <f t="shared" si="15"/>
        <v>0</v>
      </c>
      <c r="M145" s="106">
        <f t="shared" si="16"/>
        <v>0</v>
      </c>
      <c r="N145" s="106">
        <v>0</v>
      </c>
      <c r="O145" s="106">
        <v>0</v>
      </c>
      <c r="P145" s="106">
        <f t="shared" si="17"/>
        <v>0</v>
      </c>
    </row>
    <row r="146" s="103" customFormat="1" ht="36" customHeight="1" spans="1:16">
      <c r="A146" s="114">
        <v>2011450</v>
      </c>
      <c r="B146" s="23" t="s">
        <v>172</v>
      </c>
      <c r="C146" s="24">
        <v>0</v>
      </c>
      <c r="D146" s="19">
        <v>0</v>
      </c>
      <c r="E146" s="24"/>
      <c r="F146" s="112" t="str">
        <f t="shared" si="12"/>
        <v>否</v>
      </c>
      <c r="G146" s="103" t="str">
        <f t="shared" si="13"/>
        <v>项</v>
      </c>
      <c r="H146" s="106"/>
      <c r="I146" s="121">
        <v>0</v>
      </c>
      <c r="J146" s="106">
        <v>0</v>
      </c>
      <c r="K146" s="120">
        <f t="shared" si="14"/>
        <v>0</v>
      </c>
      <c r="L146" s="107">
        <f t="shared" si="15"/>
        <v>0</v>
      </c>
      <c r="M146" s="106">
        <f t="shared" si="16"/>
        <v>0</v>
      </c>
      <c r="N146" s="106">
        <v>0</v>
      </c>
      <c r="O146" s="106">
        <v>0</v>
      </c>
      <c r="P146" s="106">
        <f t="shared" si="17"/>
        <v>0</v>
      </c>
    </row>
    <row r="147" s="103" customFormat="1" ht="36" customHeight="1" spans="1:16">
      <c r="A147" s="114">
        <v>2011499</v>
      </c>
      <c r="B147" s="23" t="s">
        <v>253</v>
      </c>
      <c r="C147" s="24">
        <v>0</v>
      </c>
      <c r="D147" s="19">
        <v>0</v>
      </c>
      <c r="E147" s="24"/>
      <c r="F147" s="112" t="str">
        <f t="shared" si="12"/>
        <v>否</v>
      </c>
      <c r="G147" s="103" t="str">
        <f t="shared" si="13"/>
        <v>项</v>
      </c>
      <c r="H147" s="106"/>
      <c r="I147" s="121">
        <v>0</v>
      </c>
      <c r="J147" s="106">
        <v>0</v>
      </c>
      <c r="K147" s="120">
        <f t="shared" si="14"/>
        <v>0</v>
      </c>
      <c r="L147" s="107">
        <f t="shared" si="15"/>
        <v>0</v>
      </c>
      <c r="M147" s="106">
        <f t="shared" si="16"/>
        <v>0</v>
      </c>
      <c r="N147" s="106">
        <v>0</v>
      </c>
      <c r="O147" s="106">
        <v>0</v>
      </c>
      <c r="P147" s="106">
        <f t="shared" si="17"/>
        <v>0</v>
      </c>
    </row>
    <row r="148" ht="36" customHeight="1" spans="1:16">
      <c r="A148" s="114">
        <v>20123</v>
      </c>
      <c r="B148" s="18" t="s">
        <v>254</v>
      </c>
      <c r="C148" s="19">
        <v>1476</v>
      </c>
      <c r="D148" s="19">
        <f>SUM(D149:D154)</f>
        <v>-5</v>
      </c>
      <c r="E148" s="19"/>
      <c r="F148" s="112" t="str">
        <f t="shared" si="12"/>
        <v>是</v>
      </c>
      <c r="G148" s="106" t="str">
        <f t="shared" si="13"/>
        <v>款</v>
      </c>
      <c r="H148" s="113">
        <f>SUM(H149:H154)</f>
        <v>0</v>
      </c>
      <c r="I148" s="121">
        <v>0</v>
      </c>
      <c r="J148" s="106">
        <v>0</v>
      </c>
      <c r="K148" s="120">
        <f t="shared" si="14"/>
        <v>0</v>
      </c>
      <c r="L148" s="107">
        <f t="shared" si="15"/>
        <v>0</v>
      </c>
      <c r="M148" s="106">
        <f t="shared" si="16"/>
        <v>0</v>
      </c>
      <c r="N148" s="106">
        <v>0</v>
      </c>
      <c r="O148" s="106">
        <v>0</v>
      </c>
      <c r="P148" s="106">
        <f t="shared" si="17"/>
        <v>0</v>
      </c>
    </row>
    <row r="149" s="103" customFormat="1" ht="36" customHeight="1" spans="1:16">
      <c r="A149" s="114">
        <v>2012301</v>
      </c>
      <c r="B149" s="23" t="s">
        <v>163</v>
      </c>
      <c r="C149" s="24">
        <v>436</v>
      </c>
      <c r="D149" s="19">
        <v>-11</v>
      </c>
      <c r="E149" s="24"/>
      <c r="F149" s="112" t="str">
        <f t="shared" si="12"/>
        <v>是</v>
      </c>
      <c r="G149" s="103" t="str">
        <f t="shared" si="13"/>
        <v>项</v>
      </c>
      <c r="H149" s="106"/>
      <c r="I149" s="121">
        <v>-108734.44</v>
      </c>
      <c r="J149" s="106">
        <v>0</v>
      </c>
      <c r="K149" s="120">
        <f t="shared" si="14"/>
        <v>-108734.44</v>
      </c>
      <c r="L149" s="107">
        <f t="shared" si="15"/>
        <v>-11</v>
      </c>
      <c r="M149" s="106">
        <f t="shared" si="16"/>
        <v>0</v>
      </c>
      <c r="N149" s="106">
        <v>0</v>
      </c>
      <c r="O149" s="106">
        <v>0</v>
      </c>
      <c r="P149" s="106">
        <f t="shared" si="17"/>
        <v>0</v>
      </c>
    </row>
    <row r="150" s="103" customFormat="1" ht="36" customHeight="1" spans="1:16">
      <c r="A150" s="114">
        <v>2012302</v>
      </c>
      <c r="B150" s="23" t="s">
        <v>164</v>
      </c>
      <c r="C150" s="24">
        <v>0</v>
      </c>
      <c r="D150" s="19">
        <v>0</v>
      </c>
      <c r="E150" s="24"/>
      <c r="F150" s="112" t="str">
        <f t="shared" si="12"/>
        <v>否</v>
      </c>
      <c r="G150" s="103" t="str">
        <f t="shared" si="13"/>
        <v>项</v>
      </c>
      <c r="H150" s="106"/>
      <c r="I150" s="121">
        <v>0</v>
      </c>
      <c r="J150" s="106">
        <v>0</v>
      </c>
      <c r="K150" s="120">
        <f t="shared" si="14"/>
        <v>0</v>
      </c>
      <c r="L150" s="107">
        <f t="shared" si="15"/>
        <v>0</v>
      </c>
      <c r="M150" s="106">
        <f t="shared" si="16"/>
        <v>0</v>
      </c>
      <c r="N150" s="106">
        <v>0</v>
      </c>
      <c r="O150" s="106">
        <v>0</v>
      </c>
      <c r="P150" s="106">
        <f t="shared" si="17"/>
        <v>0</v>
      </c>
    </row>
    <row r="151" s="103" customFormat="1" ht="36" customHeight="1" spans="1:16">
      <c r="A151" s="114">
        <v>2012303</v>
      </c>
      <c r="B151" s="23" t="s">
        <v>165</v>
      </c>
      <c r="C151" s="24">
        <v>0</v>
      </c>
      <c r="D151" s="19">
        <v>0</v>
      </c>
      <c r="E151" s="24"/>
      <c r="F151" s="112" t="str">
        <f t="shared" si="12"/>
        <v>否</v>
      </c>
      <c r="G151" s="103" t="str">
        <f t="shared" si="13"/>
        <v>项</v>
      </c>
      <c r="H151" s="106"/>
      <c r="I151" s="121">
        <v>0</v>
      </c>
      <c r="J151" s="106">
        <v>0</v>
      </c>
      <c r="K151" s="120">
        <f t="shared" si="14"/>
        <v>0</v>
      </c>
      <c r="L151" s="107">
        <f t="shared" si="15"/>
        <v>0</v>
      </c>
      <c r="M151" s="106">
        <f t="shared" si="16"/>
        <v>0</v>
      </c>
      <c r="N151" s="106">
        <v>0</v>
      </c>
      <c r="O151" s="106">
        <v>0</v>
      </c>
      <c r="P151" s="106">
        <f t="shared" si="17"/>
        <v>0</v>
      </c>
    </row>
    <row r="152" s="103" customFormat="1" ht="36" customHeight="1" spans="1:16">
      <c r="A152" s="114">
        <v>2012304</v>
      </c>
      <c r="B152" s="23" t="s">
        <v>255</v>
      </c>
      <c r="C152" s="24">
        <v>0</v>
      </c>
      <c r="D152" s="19">
        <v>6</v>
      </c>
      <c r="E152" s="24"/>
      <c r="F152" s="112" t="str">
        <f t="shared" si="12"/>
        <v>否</v>
      </c>
      <c r="G152" s="103" t="str">
        <f t="shared" si="13"/>
        <v>项</v>
      </c>
      <c r="H152" s="106"/>
      <c r="I152" s="121">
        <v>0</v>
      </c>
      <c r="J152" s="106">
        <v>0</v>
      </c>
      <c r="K152" s="120">
        <f t="shared" si="14"/>
        <v>0</v>
      </c>
      <c r="L152" s="107">
        <f t="shared" si="15"/>
        <v>0</v>
      </c>
      <c r="M152" s="106">
        <f t="shared" si="16"/>
        <v>6.4</v>
      </c>
      <c r="N152" s="106">
        <v>0</v>
      </c>
      <c r="O152" s="106">
        <v>6.4</v>
      </c>
      <c r="P152" s="106">
        <f t="shared" si="17"/>
        <v>6</v>
      </c>
    </row>
    <row r="153" s="103" customFormat="1" ht="36" customHeight="1" spans="1:16">
      <c r="A153" s="114">
        <v>2012350</v>
      </c>
      <c r="B153" s="23" t="s">
        <v>172</v>
      </c>
      <c r="C153" s="24">
        <v>40</v>
      </c>
      <c r="D153" s="19">
        <v>0</v>
      </c>
      <c r="E153" s="24"/>
      <c r="F153" s="112" t="str">
        <f t="shared" si="12"/>
        <v>是</v>
      </c>
      <c r="G153" s="103" t="str">
        <f t="shared" si="13"/>
        <v>项</v>
      </c>
      <c r="H153" s="106"/>
      <c r="I153" s="121">
        <v>0</v>
      </c>
      <c r="J153" s="106">
        <v>0</v>
      </c>
      <c r="K153" s="120">
        <f t="shared" si="14"/>
        <v>0</v>
      </c>
      <c r="L153" s="107">
        <f t="shared" si="15"/>
        <v>0</v>
      </c>
      <c r="M153" s="106">
        <f t="shared" si="16"/>
        <v>0</v>
      </c>
      <c r="N153" s="106">
        <v>0</v>
      </c>
      <c r="O153" s="106">
        <v>0</v>
      </c>
      <c r="P153" s="106">
        <f t="shared" si="17"/>
        <v>0</v>
      </c>
    </row>
    <row r="154" s="103" customFormat="1" ht="36" customHeight="1" spans="1:16">
      <c r="A154" s="114">
        <v>2012399</v>
      </c>
      <c r="B154" s="23" t="s">
        <v>256</v>
      </c>
      <c r="C154" s="24">
        <v>1000</v>
      </c>
      <c r="D154" s="19">
        <v>0</v>
      </c>
      <c r="E154" s="24"/>
      <c r="F154" s="112" t="str">
        <f t="shared" si="12"/>
        <v>是</v>
      </c>
      <c r="G154" s="103" t="str">
        <f t="shared" si="13"/>
        <v>项</v>
      </c>
      <c r="H154" s="106"/>
      <c r="I154" s="121">
        <v>0</v>
      </c>
      <c r="J154" s="106">
        <v>0</v>
      </c>
      <c r="K154" s="120">
        <f t="shared" si="14"/>
        <v>0</v>
      </c>
      <c r="L154" s="107">
        <f t="shared" si="15"/>
        <v>0</v>
      </c>
      <c r="M154" s="106">
        <f t="shared" si="16"/>
        <v>0</v>
      </c>
      <c r="N154" s="106">
        <v>0</v>
      </c>
      <c r="O154" s="106">
        <v>0</v>
      </c>
      <c r="P154" s="106">
        <f t="shared" si="17"/>
        <v>0</v>
      </c>
    </row>
    <row r="155" ht="36" customHeight="1" spans="1:16">
      <c r="A155" s="114">
        <v>20125</v>
      </c>
      <c r="B155" s="18" t="s">
        <v>257</v>
      </c>
      <c r="C155" s="19">
        <v>68</v>
      </c>
      <c r="D155" s="19">
        <f>SUM(D156:D162)</f>
        <v>0</v>
      </c>
      <c r="E155" s="19"/>
      <c r="F155" s="112" t="str">
        <f t="shared" si="12"/>
        <v>是</v>
      </c>
      <c r="G155" s="106" t="str">
        <f t="shared" si="13"/>
        <v>款</v>
      </c>
      <c r="H155" s="113">
        <f>SUM(H156:H162)</f>
        <v>0</v>
      </c>
      <c r="I155" s="121">
        <v>0</v>
      </c>
      <c r="J155" s="106">
        <v>0</v>
      </c>
      <c r="K155" s="120">
        <f t="shared" si="14"/>
        <v>0</v>
      </c>
      <c r="L155" s="107">
        <f t="shared" si="15"/>
        <v>0</v>
      </c>
      <c r="M155" s="106">
        <f t="shared" si="16"/>
        <v>0</v>
      </c>
      <c r="N155" s="106">
        <v>0</v>
      </c>
      <c r="O155" s="106">
        <v>0</v>
      </c>
      <c r="P155" s="106">
        <f t="shared" si="17"/>
        <v>0</v>
      </c>
    </row>
    <row r="156" s="103" customFormat="1" ht="36" customHeight="1" spans="1:16">
      <c r="A156" s="114">
        <v>2012501</v>
      </c>
      <c r="B156" s="23" t="s">
        <v>163</v>
      </c>
      <c r="C156" s="24">
        <v>0</v>
      </c>
      <c r="D156" s="19">
        <v>0</v>
      </c>
      <c r="E156" s="24"/>
      <c r="F156" s="112" t="str">
        <f t="shared" si="12"/>
        <v>否</v>
      </c>
      <c r="G156" s="103" t="str">
        <f t="shared" si="13"/>
        <v>项</v>
      </c>
      <c r="H156" s="106"/>
      <c r="I156" s="121">
        <v>0</v>
      </c>
      <c r="J156" s="106">
        <v>0</v>
      </c>
      <c r="K156" s="120">
        <f t="shared" si="14"/>
        <v>0</v>
      </c>
      <c r="L156" s="107">
        <f t="shared" si="15"/>
        <v>0</v>
      </c>
      <c r="M156" s="106">
        <f t="shared" si="16"/>
        <v>0</v>
      </c>
      <c r="N156" s="106">
        <v>0</v>
      </c>
      <c r="O156" s="106">
        <v>0</v>
      </c>
      <c r="P156" s="106">
        <f t="shared" si="17"/>
        <v>0</v>
      </c>
    </row>
    <row r="157" s="103" customFormat="1" ht="36" customHeight="1" spans="1:16">
      <c r="A157" s="114">
        <v>2012502</v>
      </c>
      <c r="B157" s="23" t="s">
        <v>164</v>
      </c>
      <c r="C157" s="24">
        <v>0</v>
      </c>
      <c r="D157" s="19">
        <v>0</v>
      </c>
      <c r="E157" s="24"/>
      <c r="F157" s="112" t="str">
        <f t="shared" si="12"/>
        <v>否</v>
      </c>
      <c r="G157" s="103" t="str">
        <f t="shared" si="13"/>
        <v>项</v>
      </c>
      <c r="H157" s="106"/>
      <c r="I157" s="121">
        <v>0</v>
      </c>
      <c r="J157" s="106">
        <v>0</v>
      </c>
      <c r="K157" s="120">
        <f t="shared" si="14"/>
        <v>0</v>
      </c>
      <c r="L157" s="107">
        <f t="shared" si="15"/>
        <v>0</v>
      </c>
      <c r="M157" s="106">
        <f t="shared" si="16"/>
        <v>0</v>
      </c>
      <c r="N157" s="106">
        <v>0</v>
      </c>
      <c r="O157" s="106">
        <v>0</v>
      </c>
      <c r="P157" s="106">
        <f t="shared" si="17"/>
        <v>0</v>
      </c>
    </row>
    <row r="158" s="103" customFormat="1" ht="36" customHeight="1" spans="1:16">
      <c r="A158" s="114">
        <v>2012503</v>
      </c>
      <c r="B158" s="23" t="s">
        <v>165</v>
      </c>
      <c r="C158" s="24">
        <v>0</v>
      </c>
      <c r="D158" s="19">
        <v>0</v>
      </c>
      <c r="E158" s="24"/>
      <c r="F158" s="112" t="str">
        <f t="shared" si="12"/>
        <v>否</v>
      </c>
      <c r="G158" s="103" t="str">
        <f t="shared" si="13"/>
        <v>项</v>
      </c>
      <c r="H158" s="106"/>
      <c r="I158" s="121">
        <v>0</v>
      </c>
      <c r="J158" s="106">
        <v>0</v>
      </c>
      <c r="K158" s="120">
        <f t="shared" si="14"/>
        <v>0</v>
      </c>
      <c r="L158" s="107">
        <f t="shared" si="15"/>
        <v>0</v>
      </c>
      <c r="M158" s="106">
        <f t="shared" si="16"/>
        <v>0</v>
      </c>
      <c r="N158" s="106">
        <v>0</v>
      </c>
      <c r="O158" s="106">
        <v>0</v>
      </c>
      <c r="P158" s="106">
        <f t="shared" si="17"/>
        <v>0</v>
      </c>
    </row>
    <row r="159" s="103" customFormat="1" ht="36" customHeight="1" spans="1:16">
      <c r="A159" s="114">
        <v>2012504</v>
      </c>
      <c r="B159" s="23" t="s">
        <v>258</v>
      </c>
      <c r="C159" s="24">
        <v>0</v>
      </c>
      <c r="D159" s="19">
        <v>0</v>
      </c>
      <c r="E159" s="24"/>
      <c r="F159" s="112" t="str">
        <f t="shared" si="12"/>
        <v>否</v>
      </c>
      <c r="G159" s="103" t="str">
        <f t="shared" si="13"/>
        <v>项</v>
      </c>
      <c r="H159" s="106"/>
      <c r="I159" s="121">
        <v>0</v>
      </c>
      <c r="J159" s="106">
        <v>0</v>
      </c>
      <c r="K159" s="120">
        <f t="shared" si="14"/>
        <v>0</v>
      </c>
      <c r="L159" s="107">
        <f t="shared" si="15"/>
        <v>0</v>
      </c>
      <c r="M159" s="106">
        <f t="shared" si="16"/>
        <v>0</v>
      </c>
      <c r="N159" s="106">
        <v>0</v>
      </c>
      <c r="O159" s="106">
        <v>0</v>
      </c>
      <c r="P159" s="106">
        <f t="shared" si="17"/>
        <v>0</v>
      </c>
    </row>
    <row r="160" s="103" customFormat="1" ht="36" customHeight="1" spans="1:16">
      <c r="A160" s="114">
        <v>2012505</v>
      </c>
      <c r="B160" s="23" t="s">
        <v>259</v>
      </c>
      <c r="C160" s="24">
        <v>0</v>
      </c>
      <c r="D160" s="19">
        <v>0</v>
      </c>
      <c r="E160" s="24"/>
      <c r="F160" s="112" t="str">
        <f t="shared" si="12"/>
        <v>否</v>
      </c>
      <c r="G160" s="103" t="str">
        <f t="shared" si="13"/>
        <v>项</v>
      </c>
      <c r="H160" s="106"/>
      <c r="I160" s="121">
        <v>0</v>
      </c>
      <c r="J160" s="106">
        <v>0</v>
      </c>
      <c r="K160" s="120">
        <f t="shared" si="14"/>
        <v>0</v>
      </c>
      <c r="L160" s="107">
        <f t="shared" si="15"/>
        <v>0</v>
      </c>
      <c r="M160" s="106">
        <f t="shared" si="16"/>
        <v>0</v>
      </c>
      <c r="N160" s="106">
        <v>0</v>
      </c>
      <c r="O160" s="106">
        <v>0</v>
      </c>
      <c r="P160" s="106">
        <f t="shared" si="17"/>
        <v>0</v>
      </c>
    </row>
    <row r="161" s="103" customFormat="1" ht="36" customHeight="1" spans="1:16">
      <c r="A161" s="114">
        <v>2012550</v>
      </c>
      <c r="B161" s="23" t="s">
        <v>172</v>
      </c>
      <c r="C161" s="24">
        <v>0</v>
      </c>
      <c r="D161" s="19">
        <v>0</v>
      </c>
      <c r="E161" s="24"/>
      <c r="F161" s="112" t="str">
        <f t="shared" si="12"/>
        <v>否</v>
      </c>
      <c r="G161" s="103" t="str">
        <f t="shared" si="13"/>
        <v>项</v>
      </c>
      <c r="H161" s="106"/>
      <c r="I161" s="121">
        <v>0</v>
      </c>
      <c r="J161" s="106">
        <v>0</v>
      </c>
      <c r="K161" s="120">
        <f t="shared" si="14"/>
        <v>0</v>
      </c>
      <c r="L161" s="107">
        <f t="shared" si="15"/>
        <v>0</v>
      </c>
      <c r="M161" s="106">
        <f t="shared" si="16"/>
        <v>0</v>
      </c>
      <c r="N161" s="106">
        <v>0</v>
      </c>
      <c r="O161" s="106">
        <v>0</v>
      </c>
      <c r="P161" s="106">
        <f t="shared" si="17"/>
        <v>0</v>
      </c>
    </row>
    <row r="162" s="103" customFormat="1" ht="36" customHeight="1" spans="1:16">
      <c r="A162" s="114">
        <v>2012599</v>
      </c>
      <c r="B162" s="23" t="s">
        <v>260</v>
      </c>
      <c r="C162" s="24">
        <v>68</v>
      </c>
      <c r="D162" s="19">
        <v>0</v>
      </c>
      <c r="E162" s="24"/>
      <c r="F162" s="112" t="str">
        <f t="shared" si="12"/>
        <v>是</v>
      </c>
      <c r="G162" s="103" t="str">
        <f t="shared" si="13"/>
        <v>项</v>
      </c>
      <c r="H162" s="106"/>
      <c r="I162" s="121">
        <v>0</v>
      </c>
      <c r="J162" s="106">
        <v>0</v>
      </c>
      <c r="K162" s="120">
        <f t="shared" si="14"/>
        <v>0</v>
      </c>
      <c r="L162" s="107">
        <f t="shared" si="15"/>
        <v>0</v>
      </c>
      <c r="M162" s="106">
        <f t="shared" si="16"/>
        <v>0</v>
      </c>
      <c r="N162" s="106">
        <v>0</v>
      </c>
      <c r="O162" s="106">
        <v>0</v>
      </c>
      <c r="P162" s="106">
        <f t="shared" si="17"/>
        <v>0</v>
      </c>
    </row>
    <row r="163" ht="36" customHeight="1" spans="1:16">
      <c r="A163" s="114">
        <v>20126</v>
      </c>
      <c r="B163" s="18" t="s">
        <v>261</v>
      </c>
      <c r="C163" s="19">
        <v>218</v>
      </c>
      <c r="D163" s="19">
        <f>SUM(D164:D168)</f>
        <v>5</v>
      </c>
      <c r="E163" s="19"/>
      <c r="F163" s="112" t="str">
        <f t="shared" si="12"/>
        <v>是</v>
      </c>
      <c r="G163" s="106" t="str">
        <f t="shared" si="13"/>
        <v>款</v>
      </c>
      <c r="H163" s="113">
        <f>SUM(H164:H168)</f>
        <v>0</v>
      </c>
      <c r="I163" s="121">
        <v>0</v>
      </c>
      <c r="J163" s="106">
        <v>0</v>
      </c>
      <c r="K163" s="120">
        <f t="shared" si="14"/>
        <v>0</v>
      </c>
      <c r="L163" s="107">
        <f t="shared" si="15"/>
        <v>0</v>
      </c>
      <c r="M163" s="106">
        <f t="shared" si="16"/>
        <v>0</v>
      </c>
      <c r="N163" s="106">
        <v>0</v>
      </c>
      <c r="O163" s="106">
        <v>0</v>
      </c>
      <c r="P163" s="106">
        <f t="shared" si="17"/>
        <v>0</v>
      </c>
    </row>
    <row r="164" s="103" customFormat="1" ht="36" customHeight="1" spans="1:16">
      <c r="A164" s="114">
        <v>2012601</v>
      </c>
      <c r="B164" s="23" t="s">
        <v>163</v>
      </c>
      <c r="C164" s="24">
        <v>88</v>
      </c>
      <c r="D164" s="19">
        <v>5</v>
      </c>
      <c r="E164" s="24"/>
      <c r="F164" s="112" t="str">
        <f t="shared" si="12"/>
        <v>是</v>
      </c>
      <c r="G164" s="103" t="str">
        <f t="shared" si="13"/>
        <v>项</v>
      </c>
      <c r="H164" s="106"/>
      <c r="I164" s="121">
        <v>52397.33</v>
      </c>
      <c r="J164" s="106">
        <v>0</v>
      </c>
      <c r="K164" s="120">
        <f t="shared" si="14"/>
        <v>52397.33</v>
      </c>
      <c r="L164" s="107">
        <f t="shared" si="15"/>
        <v>5</v>
      </c>
      <c r="M164" s="106">
        <f t="shared" si="16"/>
        <v>0</v>
      </c>
      <c r="N164" s="106">
        <v>0</v>
      </c>
      <c r="O164" s="106">
        <v>0</v>
      </c>
      <c r="P164" s="106">
        <f t="shared" si="17"/>
        <v>0</v>
      </c>
    </row>
    <row r="165" s="103" customFormat="1" ht="36" customHeight="1" spans="1:16">
      <c r="A165" s="114">
        <v>2012602</v>
      </c>
      <c r="B165" s="23" t="s">
        <v>164</v>
      </c>
      <c r="C165" s="24">
        <v>0</v>
      </c>
      <c r="D165" s="19">
        <v>0</v>
      </c>
      <c r="E165" s="24"/>
      <c r="F165" s="112" t="str">
        <f t="shared" si="12"/>
        <v>否</v>
      </c>
      <c r="G165" s="103" t="str">
        <f t="shared" si="13"/>
        <v>项</v>
      </c>
      <c r="H165" s="106"/>
      <c r="I165" s="121">
        <v>0</v>
      </c>
      <c r="J165" s="106">
        <v>0</v>
      </c>
      <c r="K165" s="120">
        <f t="shared" si="14"/>
        <v>0</v>
      </c>
      <c r="L165" s="107">
        <f t="shared" si="15"/>
        <v>0</v>
      </c>
      <c r="M165" s="106">
        <f t="shared" si="16"/>
        <v>0</v>
      </c>
      <c r="N165" s="106">
        <v>0</v>
      </c>
      <c r="O165" s="106">
        <v>0</v>
      </c>
      <c r="P165" s="106">
        <f t="shared" si="17"/>
        <v>0</v>
      </c>
    </row>
    <row r="166" s="103" customFormat="1" ht="36" customHeight="1" spans="1:16">
      <c r="A166" s="114">
        <v>2012603</v>
      </c>
      <c r="B166" s="23" t="s">
        <v>165</v>
      </c>
      <c r="C166" s="24">
        <v>0</v>
      </c>
      <c r="D166" s="19">
        <v>0</v>
      </c>
      <c r="E166" s="24"/>
      <c r="F166" s="112" t="str">
        <f t="shared" si="12"/>
        <v>否</v>
      </c>
      <c r="G166" s="103" t="str">
        <f t="shared" si="13"/>
        <v>项</v>
      </c>
      <c r="H166" s="106"/>
      <c r="I166" s="121">
        <v>0</v>
      </c>
      <c r="J166" s="106">
        <v>0</v>
      </c>
      <c r="K166" s="120">
        <f t="shared" si="14"/>
        <v>0</v>
      </c>
      <c r="L166" s="107">
        <f t="shared" si="15"/>
        <v>0</v>
      </c>
      <c r="M166" s="106">
        <f t="shared" si="16"/>
        <v>0</v>
      </c>
      <c r="N166" s="106">
        <v>0</v>
      </c>
      <c r="O166" s="106">
        <v>0</v>
      </c>
      <c r="P166" s="106">
        <f t="shared" si="17"/>
        <v>0</v>
      </c>
    </row>
    <row r="167" s="103" customFormat="1" ht="36" customHeight="1" spans="1:16">
      <c r="A167" s="114">
        <v>2012604</v>
      </c>
      <c r="B167" s="23" t="s">
        <v>262</v>
      </c>
      <c r="C167" s="24">
        <v>130</v>
      </c>
      <c r="D167" s="19">
        <v>0</v>
      </c>
      <c r="E167" s="24"/>
      <c r="F167" s="112" t="str">
        <f t="shared" si="12"/>
        <v>是</v>
      </c>
      <c r="G167" s="103" t="str">
        <f t="shared" si="13"/>
        <v>项</v>
      </c>
      <c r="H167" s="106"/>
      <c r="I167" s="121">
        <v>0</v>
      </c>
      <c r="J167" s="106">
        <v>0</v>
      </c>
      <c r="K167" s="120">
        <f t="shared" si="14"/>
        <v>0</v>
      </c>
      <c r="L167" s="107">
        <f t="shared" si="15"/>
        <v>0</v>
      </c>
      <c r="M167" s="106">
        <f t="shared" si="16"/>
        <v>0</v>
      </c>
      <c r="N167" s="106">
        <v>0</v>
      </c>
      <c r="O167" s="106">
        <v>0</v>
      </c>
      <c r="P167" s="106">
        <f t="shared" si="17"/>
        <v>0</v>
      </c>
    </row>
    <row r="168" s="103" customFormat="1" ht="36" customHeight="1" spans="1:16">
      <c r="A168" s="114">
        <v>2012699</v>
      </c>
      <c r="B168" s="23" t="s">
        <v>263</v>
      </c>
      <c r="C168" s="24">
        <v>0</v>
      </c>
      <c r="D168" s="19">
        <v>0</v>
      </c>
      <c r="E168" s="24"/>
      <c r="F168" s="112" t="str">
        <f t="shared" si="12"/>
        <v>否</v>
      </c>
      <c r="G168" s="103" t="str">
        <f t="shared" si="13"/>
        <v>项</v>
      </c>
      <c r="H168" s="106"/>
      <c r="I168" s="121">
        <v>0</v>
      </c>
      <c r="J168" s="106">
        <v>0</v>
      </c>
      <c r="K168" s="120">
        <f t="shared" si="14"/>
        <v>0</v>
      </c>
      <c r="L168" s="107">
        <f t="shared" si="15"/>
        <v>0</v>
      </c>
      <c r="M168" s="106">
        <f t="shared" si="16"/>
        <v>0</v>
      </c>
      <c r="N168" s="106">
        <v>0</v>
      </c>
      <c r="O168" s="106">
        <v>0</v>
      </c>
      <c r="P168" s="106">
        <f t="shared" si="17"/>
        <v>0</v>
      </c>
    </row>
    <row r="169" ht="36" customHeight="1" spans="1:16">
      <c r="A169" s="114">
        <v>20128</v>
      </c>
      <c r="B169" s="18" t="s">
        <v>264</v>
      </c>
      <c r="C169" s="19">
        <v>147</v>
      </c>
      <c r="D169" s="19">
        <f>SUM(D170:D175)</f>
        <v>0</v>
      </c>
      <c r="E169" s="19"/>
      <c r="F169" s="112" t="str">
        <f t="shared" si="12"/>
        <v>是</v>
      </c>
      <c r="G169" s="106" t="str">
        <f t="shared" si="13"/>
        <v>款</v>
      </c>
      <c r="H169" s="113">
        <f>SUM(H170:H175)</f>
        <v>0</v>
      </c>
      <c r="I169" s="121">
        <v>0</v>
      </c>
      <c r="J169" s="106">
        <v>0</v>
      </c>
      <c r="K169" s="120">
        <f t="shared" si="14"/>
        <v>0</v>
      </c>
      <c r="L169" s="107">
        <f t="shared" si="15"/>
        <v>0</v>
      </c>
      <c r="M169" s="106">
        <f t="shared" si="16"/>
        <v>0</v>
      </c>
      <c r="N169" s="106">
        <v>0</v>
      </c>
      <c r="O169" s="106">
        <v>0</v>
      </c>
      <c r="P169" s="106">
        <f t="shared" si="17"/>
        <v>0</v>
      </c>
    </row>
    <row r="170" s="103" customFormat="1" ht="36" customHeight="1" spans="1:16">
      <c r="A170" s="114">
        <v>2012801</v>
      </c>
      <c r="B170" s="23" t="s">
        <v>163</v>
      </c>
      <c r="C170" s="24">
        <v>124</v>
      </c>
      <c r="D170" s="19">
        <v>0</v>
      </c>
      <c r="E170" s="24"/>
      <c r="F170" s="112" t="str">
        <f t="shared" si="12"/>
        <v>是</v>
      </c>
      <c r="G170" s="103" t="str">
        <f t="shared" si="13"/>
        <v>项</v>
      </c>
      <c r="H170" s="106"/>
      <c r="I170" s="121">
        <v>0</v>
      </c>
      <c r="J170" s="106">
        <v>0</v>
      </c>
      <c r="K170" s="120">
        <f t="shared" si="14"/>
        <v>0</v>
      </c>
      <c r="L170" s="107">
        <f t="shared" si="15"/>
        <v>0</v>
      </c>
      <c r="M170" s="106">
        <f t="shared" si="16"/>
        <v>0</v>
      </c>
      <c r="N170" s="106">
        <v>0</v>
      </c>
      <c r="O170" s="106">
        <v>0</v>
      </c>
      <c r="P170" s="106">
        <f t="shared" si="17"/>
        <v>0</v>
      </c>
    </row>
    <row r="171" s="103" customFormat="1" ht="36" customHeight="1" spans="1:16">
      <c r="A171" s="114">
        <v>2012802</v>
      </c>
      <c r="B171" s="23" t="s">
        <v>164</v>
      </c>
      <c r="C171" s="24">
        <v>8</v>
      </c>
      <c r="D171" s="19">
        <v>0</v>
      </c>
      <c r="E171" s="24"/>
      <c r="F171" s="112" t="str">
        <f t="shared" si="12"/>
        <v>是</v>
      </c>
      <c r="G171" s="103" t="str">
        <f t="shared" si="13"/>
        <v>项</v>
      </c>
      <c r="H171" s="106"/>
      <c r="I171" s="121">
        <v>0</v>
      </c>
      <c r="J171" s="106">
        <v>0</v>
      </c>
      <c r="K171" s="120">
        <f t="shared" si="14"/>
        <v>0</v>
      </c>
      <c r="L171" s="107">
        <f t="shared" si="15"/>
        <v>0</v>
      </c>
      <c r="M171" s="106">
        <f t="shared" si="16"/>
        <v>0</v>
      </c>
      <c r="N171" s="106">
        <v>0</v>
      </c>
      <c r="O171" s="106">
        <v>0</v>
      </c>
      <c r="P171" s="106">
        <f t="shared" si="17"/>
        <v>0</v>
      </c>
    </row>
    <row r="172" s="103" customFormat="1" ht="36" customHeight="1" spans="1:16">
      <c r="A172" s="114">
        <v>2012803</v>
      </c>
      <c r="B172" s="23" t="s">
        <v>165</v>
      </c>
      <c r="C172" s="24">
        <v>10</v>
      </c>
      <c r="D172" s="19">
        <v>0</v>
      </c>
      <c r="E172" s="24"/>
      <c r="F172" s="112" t="str">
        <f t="shared" si="12"/>
        <v>是</v>
      </c>
      <c r="G172" s="103" t="str">
        <f t="shared" si="13"/>
        <v>项</v>
      </c>
      <c r="H172" s="106"/>
      <c r="I172" s="121">
        <v>0</v>
      </c>
      <c r="J172" s="106">
        <v>0</v>
      </c>
      <c r="K172" s="120">
        <f t="shared" si="14"/>
        <v>0</v>
      </c>
      <c r="L172" s="107">
        <f t="shared" si="15"/>
        <v>0</v>
      </c>
      <c r="M172" s="106">
        <f t="shared" si="16"/>
        <v>0</v>
      </c>
      <c r="N172" s="106">
        <v>0</v>
      </c>
      <c r="O172" s="106">
        <v>0</v>
      </c>
      <c r="P172" s="106">
        <f t="shared" si="17"/>
        <v>0</v>
      </c>
    </row>
    <row r="173" s="103" customFormat="1" ht="36" customHeight="1" spans="1:16">
      <c r="A173" s="114">
        <v>2012804</v>
      </c>
      <c r="B173" s="23" t="s">
        <v>177</v>
      </c>
      <c r="C173" s="24">
        <v>5</v>
      </c>
      <c r="D173" s="19">
        <v>0</v>
      </c>
      <c r="E173" s="24"/>
      <c r="F173" s="112" t="str">
        <f t="shared" si="12"/>
        <v>是</v>
      </c>
      <c r="G173" s="103" t="str">
        <f t="shared" si="13"/>
        <v>项</v>
      </c>
      <c r="H173" s="106"/>
      <c r="I173" s="121">
        <v>0</v>
      </c>
      <c r="J173" s="106">
        <v>0</v>
      </c>
      <c r="K173" s="120">
        <f t="shared" si="14"/>
        <v>0</v>
      </c>
      <c r="L173" s="107">
        <f t="shared" si="15"/>
        <v>0</v>
      </c>
      <c r="M173" s="106">
        <f t="shared" si="16"/>
        <v>0</v>
      </c>
      <c r="N173" s="106">
        <v>0</v>
      </c>
      <c r="O173" s="106">
        <v>0</v>
      </c>
      <c r="P173" s="106">
        <f t="shared" si="17"/>
        <v>0</v>
      </c>
    </row>
    <row r="174" s="103" customFormat="1" ht="36" customHeight="1" spans="1:16">
      <c r="A174" s="114">
        <v>2012850</v>
      </c>
      <c r="B174" s="23" t="s">
        <v>172</v>
      </c>
      <c r="C174" s="24">
        <v>0</v>
      </c>
      <c r="D174" s="19">
        <v>0</v>
      </c>
      <c r="E174" s="24"/>
      <c r="F174" s="112" t="str">
        <f t="shared" si="12"/>
        <v>否</v>
      </c>
      <c r="G174" s="103" t="str">
        <f t="shared" si="13"/>
        <v>项</v>
      </c>
      <c r="H174" s="106"/>
      <c r="I174" s="121">
        <v>0</v>
      </c>
      <c r="J174" s="106">
        <v>0</v>
      </c>
      <c r="K174" s="120">
        <f t="shared" si="14"/>
        <v>0</v>
      </c>
      <c r="L174" s="107">
        <f t="shared" si="15"/>
        <v>0</v>
      </c>
      <c r="M174" s="106">
        <f t="shared" si="16"/>
        <v>0</v>
      </c>
      <c r="N174" s="106">
        <v>0</v>
      </c>
      <c r="O174" s="106">
        <v>0</v>
      </c>
      <c r="P174" s="106">
        <f t="shared" si="17"/>
        <v>0</v>
      </c>
    </row>
    <row r="175" s="103" customFormat="1" ht="36" customHeight="1" spans="1:16">
      <c r="A175" s="114">
        <v>2012899</v>
      </c>
      <c r="B175" s="23" t="s">
        <v>265</v>
      </c>
      <c r="C175" s="24">
        <v>0</v>
      </c>
      <c r="D175" s="19">
        <v>0</v>
      </c>
      <c r="E175" s="24"/>
      <c r="F175" s="112" t="str">
        <f t="shared" si="12"/>
        <v>否</v>
      </c>
      <c r="G175" s="103" t="str">
        <f t="shared" si="13"/>
        <v>项</v>
      </c>
      <c r="H175" s="106"/>
      <c r="I175" s="121">
        <v>0</v>
      </c>
      <c r="J175" s="106">
        <v>0</v>
      </c>
      <c r="K175" s="120">
        <f t="shared" si="14"/>
        <v>0</v>
      </c>
      <c r="L175" s="107">
        <f t="shared" si="15"/>
        <v>0</v>
      </c>
      <c r="M175" s="106">
        <f t="shared" si="16"/>
        <v>0</v>
      </c>
      <c r="N175" s="106">
        <v>0</v>
      </c>
      <c r="O175" s="106">
        <v>0</v>
      </c>
      <c r="P175" s="106">
        <f t="shared" si="17"/>
        <v>0</v>
      </c>
    </row>
    <row r="176" ht="36" customHeight="1" spans="1:16">
      <c r="A176" s="114">
        <v>20129</v>
      </c>
      <c r="B176" s="18" t="s">
        <v>266</v>
      </c>
      <c r="C176" s="19">
        <v>1341</v>
      </c>
      <c r="D176" s="19">
        <f>SUM(D177:D182)</f>
        <v>17</v>
      </c>
      <c r="E176" s="19"/>
      <c r="F176" s="112" t="str">
        <f t="shared" si="12"/>
        <v>是</v>
      </c>
      <c r="G176" s="106" t="str">
        <f t="shared" si="13"/>
        <v>款</v>
      </c>
      <c r="H176" s="113">
        <f>SUM(H177:H182)</f>
        <v>0</v>
      </c>
      <c r="I176" s="121">
        <v>0</v>
      </c>
      <c r="J176" s="106">
        <v>0</v>
      </c>
      <c r="K176" s="120">
        <f t="shared" si="14"/>
        <v>0</v>
      </c>
      <c r="L176" s="107">
        <f t="shared" si="15"/>
        <v>0</v>
      </c>
      <c r="M176" s="106">
        <f t="shared" si="16"/>
        <v>0</v>
      </c>
      <c r="N176" s="106">
        <v>0</v>
      </c>
      <c r="O176" s="106">
        <v>0</v>
      </c>
      <c r="P176" s="106">
        <f t="shared" si="17"/>
        <v>0</v>
      </c>
    </row>
    <row r="177" s="103" customFormat="1" ht="36" customHeight="1" spans="1:16">
      <c r="A177" s="114">
        <v>2012901</v>
      </c>
      <c r="B177" s="23" t="s">
        <v>163</v>
      </c>
      <c r="C177" s="24">
        <v>560</v>
      </c>
      <c r="D177" s="19">
        <v>17</v>
      </c>
      <c r="E177" s="24"/>
      <c r="F177" s="112" t="str">
        <f t="shared" si="12"/>
        <v>是</v>
      </c>
      <c r="G177" s="103" t="str">
        <f t="shared" si="13"/>
        <v>项</v>
      </c>
      <c r="H177" s="106"/>
      <c r="I177" s="121">
        <v>173288.7</v>
      </c>
      <c r="J177" s="106">
        <v>0</v>
      </c>
      <c r="K177" s="120">
        <f t="shared" si="14"/>
        <v>173288.7</v>
      </c>
      <c r="L177" s="107">
        <f t="shared" si="15"/>
        <v>17</v>
      </c>
      <c r="M177" s="106">
        <f t="shared" si="16"/>
        <v>0</v>
      </c>
      <c r="N177" s="106">
        <v>0</v>
      </c>
      <c r="O177" s="106">
        <v>0</v>
      </c>
      <c r="P177" s="106">
        <f t="shared" si="17"/>
        <v>0</v>
      </c>
    </row>
    <row r="178" s="103" customFormat="1" ht="36" customHeight="1" spans="1:16">
      <c r="A178" s="114">
        <v>2012902</v>
      </c>
      <c r="B178" s="23" t="s">
        <v>164</v>
      </c>
      <c r="C178" s="24">
        <v>606</v>
      </c>
      <c r="D178" s="19">
        <v>0</v>
      </c>
      <c r="E178" s="24"/>
      <c r="F178" s="112" t="str">
        <f t="shared" si="12"/>
        <v>是</v>
      </c>
      <c r="G178" s="103" t="str">
        <f t="shared" si="13"/>
        <v>项</v>
      </c>
      <c r="H178" s="106"/>
      <c r="I178" s="121">
        <v>0</v>
      </c>
      <c r="J178" s="106">
        <v>0</v>
      </c>
      <c r="K178" s="120">
        <f t="shared" si="14"/>
        <v>0</v>
      </c>
      <c r="L178" s="107">
        <f t="shared" si="15"/>
        <v>0</v>
      </c>
      <c r="M178" s="106">
        <f t="shared" si="16"/>
        <v>0</v>
      </c>
      <c r="N178" s="106">
        <v>0</v>
      </c>
      <c r="O178" s="106">
        <v>0</v>
      </c>
      <c r="P178" s="106">
        <f t="shared" si="17"/>
        <v>0</v>
      </c>
    </row>
    <row r="179" s="103" customFormat="1" ht="36" customHeight="1" spans="1:16">
      <c r="A179" s="114">
        <v>2012903</v>
      </c>
      <c r="B179" s="23" t="s">
        <v>165</v>
      </c>
      <c r="C179" s="24">
        <v>0</v>
      </c>
      <c r="D179" s="19">
        <v>0</v>
      </c>
      <c r="E179" s="24"/>
      <c r="F179" s="112" t="str">
        <f t="shared" si="12"/>
        <v>否</v>
      </c>
      <c r="G179" s="103" t="str">
        <f t="shared" si="13"/>
        <v>项</v>
      </c>
      <c r="H179" s="106"/>
      <c r="I179" s="121">
        <v>0</v>
      </c>
      <c r="J179" s="106">
        <v>0</v>
      </c>
      <c r="K179" s="120">
        <f t="shared" si="14"/>
        <v>0</v>
      </c>
      <c r="L179" s="107">
        <f t="shared" si="15"/>
        <v>0</v>
      </c>
      <c r="M179" s="106">
        <f t="shared" si="16"/>
        <v>0</v>
      </c>
      <c r="N179" s="106">
        <v>0</v>
      </c>
      <c r="O179" s="106">
        <v>0</v>
      </c>
      <c r="P179" s="106">
        <f t="shared" si="17"/>
        <v>0</v>
      </c>
    </row>
    <row r="180" s="103" customFormat="1" ht="36" customHeight="1" spans="1:16">
      <c r="A180" s="114">
        <v>2012906</v>
      </c>
      <c r="B180" s="23" t="s">
        <v>267</v>
      </c>
      <c r="C180" s="24">
        <v>0</v>
      </c>
      <c r="D180" s="19">
        <v>0</v>
      </c>
      <c r="E180" s="24"/>
      <c r="F180" s="112" t="str">
        <f t="shared" si="12"/>
        <v>否</v>
      </c>
      <c r="G180" s="103" t="str">
        <f t="shared" si="13"/>
        <v>项</v>
      </c>
      <c r="H180" s="106"/>
      <c r="I180" s="121">
        <v>0</v>
      </c>
      <c r="J180" s="106">
        <v>0</v>
      </c>
      <c r="K180" s="120">
        <f t="shared" si="14"/>
        <v>0</v>
      </c>
      <c r="L180" s="107">
        <f t="shared" si="15"/>
        <v>0</v>
      </c>
      <c r="M180" s="106">
        <f t="shared" si="16"/>
        <v>0</v>
      </c>
      <c r="N180" s="106">
        <v>0</v>
      </c>
      <c r="O180" s="106">
        <v>0</v>
      </c>
      <c r="P180" s="106">
        <f t="shared" si="17"/>
        <v>0</v>
      </c>
    </row>
    <row r="181" s="103" customFormat="1" ht="36" customHeight="1" spans="1:16">
      <c r="A181" s="114">
        <v>2012950</v>
      </c>
      <c r="B181" s="23" t="s">
        <v>172</v>
      </c>
      <c r="C181" s="24">
        <v>0</v>
      </c>
      <c r="D181" s="19">
        <v>0</v>
      </c>
      <c r="E181" s="24"/>
      <c r="F181" s="112" t="str">
        <f t="shared" si="12"/>
        <v>否</v>
      </c>
      <c r="G181" s="103" t="str">
        <f t="shared" si="13"/>
        <v>项</v>
      </c>
      <c r="H181" s="106"/>
      <c r="I181" s="121">
        <v>0</v>
      </c>
      <c r="J181" s="106">
        <v>0</v>
      </c>
      <c r="K181" s="120">
        <f t="shared" si="14"/>
        <v>0</v>
      </c>
      <c r="L181" s="107">
        <f t="shared" si="15"/>
        <v>0</v>
      </c>
      <c r="M181" s="106">
        <f t="shared" si="16"/>
        <v>0</v>
      </c>
      <c r="N181" s="106">
        <v>0</v>
      </c>
      <c r="O181" s="106">
        <v>0</v>
      </c>
      <c r="P181" s="106">
        <f t="shared" si="17"/>
        <v>0</v>
      </c>
    </row>
    <row r="182" s="103" customFormat="1" ht="36" customHeight="1" spans="1:16">
      <c r="A182" s="114">
        <v>2012999</v>
      </c>
      <c r="B182" s="23" t="s">
        <v>268</v>
      </c>
      <c r="C182" s="24">
        <v>175</v>
      </c>
      <c r="D182" s="19">
        <v>0</v>
      </c>
      <c r="E182" s="24"/>
      <c r="F182" s="112" t="str">
        <f t="shared" si="12"/>
        <v>是</v>
      </c>
      <c r="G182" s="103" t="str">
        <f t="shared" si="13"/>
        <v>项</v>
      </c>
      <c r="H182" s="106"/>
      <c r="I182" s="121">
        <v>0</v>
      </c>
      <c r="J182" s="106">
        <v>0</v>
      </c>
      <c r="K182" s="120">
        <f t="shared" si="14"/>
        <v>0</v>
      </c>
      <c r="L182" s="107">
        <f t="shared" si="15"/>
        <v>0</v>
      </c>
      <c r="M182" s="106">
        <f t="shared" si="16"/>
        <v>0</v>
      </c>
      <c r="N182" s="106">
        <v>0</v>
      </c>
      <c r="O182" s="106">
        <v>0</v>
      </c>
      <c r="P182" s="106">
        <f t="shared" si="17"/>
        <v>0</v>
      </c>
    </row>
    <row r="183" ht="36" customHeight="1" spans="1:16">
      <c r="A183" s="114">
        <v>20131</v>
      </c>
      <c r="B183" s="18" t="s">
        <v>269</v>
      </c>
      <c r="C183" s="19">
        <v>4814</v>
      </c>
      <c r="D183" s="19">
        <f>SUM(D184:D189)</f>
        <v>1580</v>
      </c>
      <c r="E183" s="19"/>
      <c r="F183" s="112" t="str">
        <f t="shared" si="12"/>
        <v>是</v>
      </c>
      <c r="G183" s="106" t="str">
        <f t="shared" si="13"/>
        <v>款</v>
      </c>
      <c r="H183" s="113">
        <f>SUM(H184:H189)</f>
        <v>0</v>
      </c>
      <c r="I183" s="121">
        <v>0</v>
      </c>
      <c r="J183" s="106">
        <v>0</v>
      </c>
      <c r="K183" s="120">
        <f t="shared" si="14"/>
        <v>0</v>
      </c>
      <c r="L183" s="107">
        <f t="shared" si="15"/>
        <v>0</v>
      </c>
      <c r="M183" s="106">
        <f t="shared" si="16"/>
        <v>0</v>
      </c>
      <c r="N183" s="106">
        <v>0</v>
      </c>
      <c r="O183" s="106">
        <v>0</v>
      </c>
      <c r="P183" s="106">
        <f t="shared" si="17"/>
        <v>0</v>
      </c>
    </row>
    <row r="184" s="103" customFormat="1" ht="36" customHeight="1" spans="1:16">
      <c r="A184" s="114">
        <v>2013101</v>
      </c>
      <c r="B184" s="23" t="s">
        <v>163</v>
      </c>
      <c r="C184" s="24">
        <v>2581</v>
      </c>
      <c r="D184" s="19">
        <v>-20</v>
      </c>
      <c r="E184" s="24"/>
      <c r="F184" s="112" t="str">
        <f t="shared" si="12"/>
        <v>是</v>
      </c>
      <c r="G184" s="103" t="str">
        <f t="shared" si="13"/>
        <v>项</v>
      </c>
      <c r="H184" s="106"/>
      <c r="I184" s="121">
        <v>-201526.83</v>
      </c>
      <c r="J184" s="106">
        <v>0</v>
      </c>
      <c r="K184" s="120">
        <f t="shared" si="14"/>
        <v>-201526.83</v>
      </c>
      <c r="L184" s="107">
        <f t="shared" si="15"/>
        <v>-20</v>
      </c>
      <c r="M184" s="106">
        <f t="shared" si="16"/>
        <v>0</v>
      </c>
      <c r="N184" s="106">
        <v>0</v>
      </c>
      <c r="O184" s="106">
        <v>0</v>
      </c>
      <c r="P184" s="106">
        <f t="shared" si="17"/>
        <v>0</v>
      </c>
    </row>
    <row r="185" s="103" customFormat="1" ht="36" customHeight="1" spans="1:16">
      <c r="A185" s="114">
        <v>2013102</v>
      </c>
      <c r="B185" s="23" t="s">
        <v>164</v>
      </c>
      <c r="C185" s="24">
        <v>1269</v>
      </c>
      <c r="D185" s="19">
        <v>1540</v>
      </c>
      <c r="E185" s="24"/>
      <c r="F185" s="112" t="str">
        <f t="shared" si="12"/>
        <v>是</v>
      </c>
      <c r="G185" s="103" t="str">
        <f t="shared" si="13"/>
        <v>项</v>
      </c>
      <c r="H185" s="106"/>
      <c r="I185" s="121">
        <v>0</v>
      </c>
      <c r="J185" s="106">
        <v>0</v>
      </c>
      <c r="K185" s="120">
        <f t="shared" si="14"/>
        <v>0</v>
      </c>
      <c r="L185" s="107">
        <f t="shared" si="15"/>
        <v>0</v>
      </c>
      <c r="M185" s="106">
        <f t="shared" si="16"/>
        <v>1540.4</v>
      </c>
      <c r="N185" s="106">
        <v>610.4</v>
      </c>
      <c r="O185" s="106">
        <v>930</v>
      </c>
      <c r="P185" s="106">
        <f t="shared" si="17"/>
        <v>1540</v>
      </c>
    </row>
    <row r="186" s="103" customFormat="1" ht="36" customHeight="1" spans="1:16">
      <c r="A186" s="114">
        <v>2013103</v>
      </c>
      <c r="B186" s="23" t="s">
        <v>165</v>
      </c>
      <c r="C186" s="24">
        <v>0</v>
      </c>
      <c r="D186" s="19">
        <v>0</v>
      </c>
      <c r="E186" s="24"/>
      <c r="F186" s="112" t="str">
        <f t="shared" si="12"/>
        <v>否</v>
      </c>
      <c r="G186" s="103" t="str">
        <f t="shared" si="13"/>
        <v>项</v>
      </c>
      <c r="H186" s="106"/>
      <c r="I186" s="121">
        <v>0</v>
      </c>
      <c r="J186" s="106">
        <v>0</v>
      </c>
      <c r="K186" s="120">
        <f t="shared" si="14"/>
        <v>0</v>
      </c>
      <c r="L186" s="107">
        <f t="shared" si="15"/>
        <v>0</v>
      </c>
      <c r="M186" s="106">
        <f t="shared" si="16"/>
        <v>0</v>
      </c>
      <c r="N186" s="106">
        <v>0</v>
      </c>
      <c r="O186" s="106">
        <v>0</v>
      </c>
      <c r="P186" s="106">
        <f t="shared" si="17"/>
        <v>0</v>
      </c>
    </row>
    <row r="187" s="103" customFormat="1" ht="36" customHeight="1" spans="1:16">
      <c r="A187" s="114">
        <v>2013105</v>
      </c>
      <c r="B187" s="23" t="s">
        <v>270</v>
      </c>
      <c r="C187" s="24">
        <v>0</v>
      </c>
      <c r="D187" s="19">
        <v>0</v>
      </c>
      <c r="E187" s="24"/>
      <c r="F187" s="112" t="str">
        <f t="shared" si="12"/>
        <v>否</v>
      </c>
      <c r="G187" s="103" t="str">
        <f t="shared" si="13"/>
        <v>项</v>
      </c>
      <c r="H187" s="106"/>
      <c r="I187" s="121">
        <v>0</v>
      </c>
      <c r="J187" s="106">
        <v>0</v>
      </c>
      <c r="K187" s="120">
        <f t="shared" si="14"/>
        <v>0</v>
      </c>
      <c r="L187" s="107">
        <f t="shared" si="15"/>
        <v>0</v>
      </c>
      <c r="M187" s="106">
        <f t="shared" si="16"/>
        <v>0</v>
      </c>
      <c r="N187" s="106">
        <v>0</v>
      </c>
      <c r="O187" s="106">
        <v>0</v>
      </c>
      <c r="P187" s="106">
        <f t="shared" si="17"/>
        <v>0</v>
      </c>
    </row>
    <row r="188" s="103" customFormat="1" ht="36" customHeight="1" spans="1:16">
      <c r="A188" s="114">
        <v>2013150</v>
      </c>
      <c r="B188" s="23" t="s">
        <v>172</v>
      </c>
      <c r="C188" s="24">
        <v>123</v>
      </c>
      <c r="D188" s="19">
        <v>0</v>
      </c>
      <c r="E188" s="24"/>
      <c r="F188" s="112" t="str">
        <f t="shared" si="12"/>
        <v>是</v>
      </c>
      <c r="G188" s="103" t="str">
        <f t="shared" si="13"/>
        <v>项</v>
      </c>
      <c r="H188" s="106"/>
      <c r="I188" s="121">
        <v>0</v>
      </c>
      <c r="J188" s="106">
        <v>0</v>
      </c>
      <c r="K188" s="120">
        <f t="shared" si="14"/>
        <v>0</v>
      </c>
      <c r="L188" s="107">
        <f t="shared" si="15"/>
        <v>0</v>
      </c>
      <c r="M188" s="106">
        <f t="shared" si="16"/>
        <v>0</v>
      </c>
      <c r="N188" s="106">
        <v>0</v>
      </c>
      <c r="O188" s="106">
        <v>0</v>
      </c>
      <c r="P188" s="106">
        <f t="shared" si="17"/>
        <v>0</v>
      </c>
    </row>
    <row r="189" s="103" customFormat="1" ht="36" customHeight="1" spans="1:16">
      <c r="A189" s="114">
        <v>2013199</v>
      </c>
      <c r="B189" s="23" t="s">
        <v>271</v>
      </c>
      <c r="C189" s="24">
        <v>841</v>
      </c>
      <c r="D189" s="19">
        <v>60</v>
      </c>
      <c r="E189" s="24"/>
      <c r="F189" s="112" t="str">
        <f t="shared" si="12"/>
        <v>是</v>
      </c>
      <c r="G189" s="103" t="str">
        <f t="shared" si="13"/>
        <v>项</v>
      </c>
      <c r="H189" s="106"/>
      <c r="I189" s="121">
        <v>0</v>
      </c>
      <c r="J189" s="106">
        <v>0</v>
      </c>
      <c r="K189" s="120">
        <f t="shared" si="14"/>
        <v>0</v>
      </c>
      <c r="L189" s="107">
        <f t="shared" si="15"/>
        <v>0</v>
      </c>
      <c r="M189" s="106">
        <f t="shared" si="16"/>
        <v>60</v>
      </c>
      <c r="N189" s="106">
        <v>60</v>
      </c>
      <c r="O189" s="106">
        <v>0</v>
      </c>
      <c r="P189" s="106">
        <f t="shared" si="17"/>
        <v>60</v>
      </c>
    </row>
    <row r="190" ht="36" customHeight="1" spans="1:16">
      <c r="A190" s="114">
        <v>20132</v>
      </c>
      <c r="B190" s="18" t="s">
        <v>272</v>
      </c>
      <c r="C190" s="19">
        <v>2307</v>
      </c>
      <c r="D190" s="19">
        <f>SUM(D191:D196)</f>
        <v>46</v>
      </c>
      <c r="E190" s="19"/>
      <c r="F190" s="112" t="str">
        <f t="shared" si="12"/>
        <v>是</v>
      </c>
      <c r="G190" s="106" t="str">
        <f t="shared" si="13"/>
        <v>款</v>
      </c>
      <c r="H190" s="113">
        <f>SUM(H191:H196)</f>
        <v>0</v>
      </c>
      <c r="I190" s="121">
        <v>0</v>
      </c>
      <c r="J190" s="106">
        <v>0</v>
      </c>
      <c r="K190" s="120">
        <f t="shared" si="14"/>
        <v>0</v>
      </c>
      <c r="L190" s="107">
        <f t="shared" si="15"/>
        <v>0</v>
      </c>
      <c r="M190" s="106">
        <f t="shared" si="16"/>
        <v>0</v>
      </c>
      <c r="N190" s="106">
        <v>0</v>
      </c>
      <c r="O190" s="106">
        <v>0</v>
      </c>
      <c r="P190" s="106">
        <f t="shared" si="17"/>
        <v>0</v>
      </c>
    </row>
    <row r="191" s="103" customFormat="1" ht="36" customHeight="1" spans="1:16">
      <c r="A191" s="114">
        <v>2013201</v>
      </c>
      <c r="B191" s="23" t="s">
        <v>163</v>
      </c>
      <c r="C191" s="24">
        <v>619</v>
      </c>
      <c r="D191" s="19">
        <v>6</v>
      </c>
      <c r="E191" s="24"/>
      <c r="F191" s="112" t="str">
        <f t="shared" si="12"/>
        <v>是</v>
      </c>
      <c r="G191" s="103" t="str">
        <f t="shared" si="13"/>
        <v>项</v>
      </c>
      <c r="H191" s="106"/>
      <c r="I191" s="121">
        <v>55558.69</v>
      </c>
      <c r="J191" s="106">
        <v>0</v>
      </c>
      <c r="K191" s="120">
        <f t="shared" si="14"/>
        <v>55558.69</v>
      </c>
      <c r="L191" s="107">
        <f t="shared" si="15"/>
        <v>6</v>
      </c>
      <c r="M191" s="106">
        <f t="shared" si="16"/>
        <v>0</v>
      </c>
      <c r="N191" s="106">
        <v>0</v>
      </c>
      <c r="O191" s="106">
        <v>0</v>
      </c>
      <c r="P191" s="106">
        <f t="shared" si="17"/>
        <v>0</v>
      </c>
    </row>
    <row r="192" s="103" customFormat="1" ht="36" customHeight="1" spans="1:16">
      <c r="A192" s="114">
        <v>2013202</v>
      </c>
      <c r="B192" s="23" t="s">
        <v>164</v>
      </c>
      <c r="C192" s="24">
        <v>1688</v>
      </c>
      <c r="D192" s="19">
        <v>0</v>
      </c>
      <c r="E192" s="24"/>
      <c r="F192" s="112" t="str">
        <f t="shared" si="12"/>
        <v>是</v>
      </c>
      <c r="G192" s="103" t="str">
        <f t="shared" si="13"/>
        <v>项</v>
      </c>
      <c r="H192" s="106"/>
      <c r="I192" s="121">
        <v>0</v>
      </c>
      <c r="J192" s="106">
        <v>0</v>
      </c>
      <c r="K192" s="120">
        <f t="shared" si="14"/>
        <v>0</v>
      </c>
      <c r="L192" s="107">
        <f t="shared" si="15"/>
        <v>0</v>
      </c>
      <c r="M192" s="106">
        <f t="shared" si="16"/>
        <v>0</v>
      </c>
      <c r="N192" s="106">
        <v>0</v>
      </c>
      <c r="O192" s="106">
        <v>0</v>
      </c>
      <c r="P192" s="106">
        <f t="shared" si="17"/>
        <v>0</v>
      </c>
    </row>
    <row r="193" s="103" customFormat="1" ht="36" customHeight="1" spans="1:16">
      <c r="A193" s="114">
        <v>2013203</v>
      </c>
      <c r="B193" s="23" t="s">
        <v>165</v>
      </c>
      <c r="C193" s="24">
        <v>0</v>
      </c>
      <c r="D193" s="19">
        <v>0</v>
      </c>
      <c r="E193" s="24"/>
      <c r="F193" s="112" t="str">
        <f t="shared" si="12"/>
        <v>否</v>
      </c>
      <c r="G193" s="103" t="str">
        <f t="shared" si="13"/>
        <v>项</v>
      </c>
      <c r="H193" s="106"/>
      <c r="I193" s="121">
        <v>0</v>
      </c>
      <c r="J193" s="106">
        <v>0</v>
      </c>
      <c r="K193" s="120">
        <f t="shared" si="14"/>
        <v>0</v>
      </c>
      <c r="L193" s="107">
        <f t="shared" si="15"/>
        <v>0</v>
      </c>
      <c r="M193" s="106">
        <f t="shared" si="16"/>
        <v>0</v>
      </c>
      <c r="N193" s="106">
        <v>0</v>
      </c>
      <c r="O193" s="106">
        <v>0</v>
      </c>
      <c r="P193" s="106">
        <f t="shared" si="17"/>
        <v>0</v>
      </c>
    </row>
    <row r="194" s="103" customFormat="1" ht="36" customHeight="1" spans="1:16">
      <c r="A194" s="114">
        <v>2013204</v>
      </c>
      <c r="B194" s="23" t="s">
        <v>273</v>
      </c>
      <c r="C194" s="24">
        <v>0</v>
      </c>
      <c r="D194" s="19">
        <v>40</v>
      </c>
      <c r="E194" s="24"/>
      <c r="F194" s="112" t="str">
        <f t="shared" si="12"/>
        <v>否</v>
      </c>
      <c r="G194" s="103" t="str">
        <f t="shared" si="13"/>
        <v>项</v>
      </c>
      <c r="H194" s="106"/>
      <c r="I194" s="121">
        <v>0</v>
      </c>
      <c r="J194" s="106">
        <v>0</v>
      </c>
      <c r="K194" s="120">
        <f t="shared" si="14"/>
        <v>0</v>
      </c>
      <c r="L194" s="107">
        <f t="shared" si="15"/>
        <v>0</v>
      </c>
      <c r="M194" s="106">
        <f t="shared" si="16"/>
        <v>40</v>
      </c>
      <c r="N194" s="106">
        <v>0</v>
      </c>
      <c r="O194" s="106">
        <v>40</v>
      </c>
      <c r="P194" s="106">
        <f t="shared" si="17"/>
        <v>40</v>
      </c>
    </row>
    <row r="195" s="103" customFormat="1" ht="36" customHeight="1" spans="1:16">
      <c r="A195" s="114">
        <v>2013250</v>
      </c>
      <c r="B195" s="23" t="s">
        <v>172</v>
      </c>
      <c r="C195" s="24">
        <v>0</v>
      </c>
      <c r="D195" s="19">
        <v>0</v>
      </c>
      <c r="E195" s="24"/>
      <c r="F195" s="112" t="str">
        <f t="shared" si="12"/>
        <v>否</v>
      </c>
      <c r="G195" s="103" t="str">
        <f t="shared" si="13"/>
        <v>项</v>
      </c>
      <c r="H195" s="106"/>
      <c r="I195" s="121">
        <v>0</v>
      </c>
      <c r="J195" s="106">
        <v>0</v>
      </c>
      <c r="K195" s="120">
        <f t="shared" si="14"/>
        <v>0</v>
      </c>
      <c r="L195" s="107">
        <f t="shared" si="15"/>
        <v>0</v>
      </c>
      <c r="M195" s="106">
        <f t="shared" si="16"/>
        <v>0</v>
      </c>
      <c r="N195" s="106">
        <v>0</v>
      </c>
      <c r="O195" s="106">
        <v>0</v>
      </c>
      <c r="P195" s="106">
        <f t="shared" si="17"/>
        <v>0</v>
      </c>
    </row>
    <row r="196" s="103" customFormat="1" ht="36" customHeight="1" spans="1:16">
      <c r="A196" s="114">
        <v>2013299</v>
      </c>
      <c r="B196" s="23" t="s">
        <v>274</v>
      </c>
      <c r="C196" s="24">
        <v>0</v>
      </c>
      <c r="D196" s="19">
        <v>0</v>
      </c>
      <c r="E196" s="24"/>
      <c r="F196" s="112" t="str">
        <f t="shared" ref="F196:F259" si="18">IF(LEN(A196)=3,"是",IF(B196&lt;&gt;"",IF(SUM(C196:C196)&lt;&gt;0,"是","否"),"是"))</f>
        <v>否</v>
      </c>
      <c r="G196" s="103" t="str">
        <f t="shared" si="13"/>
        <v>项</v>
      </c>
      <c r="H196" s="106"/>
      <c r="I196" s="121">
        <v>0</v>
      </c>
      <c r="J196" s="106">
        <v>0</v>
      </c>
      <c r="K196" s="120">
        <f t="shared" si="14"/>
        <v>0</v>
      </c>
      <c r="L196" s="107">
        <f t="shared" si="15"/>
        <v>0</v>
      </c>
      <c r="M196" s="106">
        <f t="shared" si="16"/>
        <v>0</v>
      </c>
      <c r="N196" s="106">
        <v>0</v>
      </c>
      <c r="O196" s="106">
        <v>0</v>
      </c>
      <c r="P196" s="106">
        <f t="shared" si="17"/>
        <v>0</v>
      </c>
    </row>
    <row r="197" ht="36" customHeight="1" spans="1:16">
      <c r="A197" s="114">
        <v>20133</v>
      </c>
      <c r="B197" s="18" t="s">
        <v>275</v>
      </c>
      <c r="C197" s="19">
        <v>1583</v>
      </c>
      <c r="D197" s="19">
        <f>SUM(D198:D203)</f>
        <v>76</v>
      </c>
      <c r="E197" s="19"/>
      <c r="F197" s="112" t="str">
        <f t="shared" si="18"/>
        <v>是</v>
      </c>
      <c r="G197" s="106" t="str">
        <f t="shared" ref="G197:G260" si="19">IF(LEN(A197)=3,"类",IF(LEN(A197)=5,"款","项"))</f>
        <v>款</v>
      </c>
      <c r="H197" s="113">
        <f>SUM(H198:H203)</f>
        <v>0</v>
      </c>
      <c r="I197" s="121">
        <v>0</v>
      </c>
      <c r="J197" s="106">
        <v>0</v>
      </c>
      <c r="K197" s="120">
        <f t="shared" ref="K197:K260" si="20">SUM(I197:J197)</f>
        <v>0</v>
      </c>
      <c r="L197" s="107">
        <f t="shared" ref="L197:L260" si="21">ROUND(K197/10000,0)</f>
        <v>0</v>
      </c>
      <c r="M197" s="106">
        <f t="shared" ref="M197:M260" si="22">SUM(N197:O197)</f>
        <v>0</v>
      </c>
      <c r="N197" s="106">
        <v>0</v>
      </c>
      <c r="O197" s="106">
        <v>0</v>
      </c>
      <c r="P197" s="106">
        <f t="shared" ref="P197:P260" si="23">ROUND(M197,0)</f>
        <v>0</v>
      </c>
    </row>
    <row r="198" s="103" customFormat="1" ht="36" customHeight="1" spans="1:16">
      <c r="A198" s="114">
        <v>2013301</v>
      </c>
      <c r="B198" s="23" t="s">
        <v>163</v>
      </c>
      <c r="C198" s="24">
        <v>876</v>
      </c>
      <c r="D198" s="19">
        <v>39</v>
      </c>
      <c r="E198" s="24"/>
      <c r="F198" s="112" t="str">
        <f t="shared" si="18"/>
        <v>是</v>
      </c>
      <c r="G198" s="103" t="str">
        <f t="shared" si="19"/>
        <v>项</v>
      </c>
      <c r="H198" s="106"/>
      <c r="I198" s="121">
        <v>389276</v>
      </c>
      <c r="J198" s="106">
        <v>0</v>
      </c>
      <c r="K198" s="120">
        <f t="shared" si="20"/>
        <v>389276</v>
      </c>
      <c r="L198" s="107">
        <f t="shared" si="21"/>
        <v>39</v>
      </c>
      <c r="M198" s="106">
        <f t="shared" si="22"/>
        <v>0</v>
      </c>
      <c r="N198" s="106">
        <v>0</v>
      </c>
      <c r="O198" s="106">
        <v>0</v>
      </c>
      <c r="P198" s="106">
        <f t="shared" si="23"/>
        <v>0</v>
      </c>
    </row>
    <row r="199" s="103" customFormat="1" ht="36" customHeight="1" spans="1:16">
      <c r="A199" s="114">
        <v>2013302</v>
      </c>
      <c r="B199" s="23" t="s">
        <v>164</v>
      </c>
      <c r="C199" s="24">
        <v>707</v>
      </c>
      <c r="D199" s="19">
        <v>37</v>
      </c>
      <c r="E199" s="24"/>
      <c r="F199" s="112" t="str">
        <f t="shared" si="18"/>
        <v>是</v>
      </c>
      <c r="G199" s="103" t="str">
        <f t="shared" si="19"/>
        <v>项</v>
      </c>
      <c r="H199" s="106"/>
      <c r="I199" s="121">
        <v>0</v>
      </c>
      <c r="J199" s="106">
        <v>0</v>
      </c>
      <c r="K199" s="120">
        <f t="shared" si="20"/>
        <v>0</v>
      </c>
      <c r="L199" s="107">
        <f t="shared" si="21"/>
        <v>0</v>
      </c>
      <c r="M199" s="106">
        <f t="shared" si="22"/>
        <v>37</v>
      </c>
      <c r="N199" s="106">
        <v>37</v>
      </c>
      <c r="O199" s="106">
        <v>0</v>
      </c>
      <c r="P199" s="106">
        <f t="shared" si="23"/>
        <v>37</v>
      </c>
    </row>
    <row r="200" s="103" customFormat="1" ht="36" customHeight="1" spans="1:16">
      <c r="A200" s="114">
        <v>2013303</v>
      </c>
      <c r="B200" s="23" t="s">
        <v>165</v>
      </c>
      <c r="C200" s="24">
        <v>0</v>
      </c>
      <c r="D200" s="19">
        <v>0</v>
      </c>
      <c r="E200" s="24"/>
      <c r="F200" s="112" t="str">
        <f t="shared" si="18"/>
        <v>否</v>
      </c>
      <c r="G200" s="103" t="str">
        <f t="shared" si="19"/>
        <v>项</v>
      </c>
      <c r="H200" s="106"/>
      <c r="I200" s="121">
        <v>0</v>
      </c>
      <c r="J200" s="106">
        <v>0</v>
      </c>
      <c r="K200" s="120">
        <f t="shared" si="20"/>
        <v>0</v>
      </c>
      <c r="L200" s="107">
        <f t="shared" si="21"/>
        <v>0</v>
      </c>
      <c r="M200" s="106">
        <f t="shared" si="22"/>
        <v>0</v>
      </c>
      <c r="N200" s="106">
        <v>0</v>
      </c>
      <c r="O200" s="106">
        <v>0</v>
      </c>
      <c r="P200" s="106">
        <f t="shared" si="23"/>
        <v>0</v>
      </c>
    </row>
    <row r="201" s="103" customFormat="1" ht="36" customHeight="1" spans="1:16">
      <c r="A201" s="114">
        <v>2013304</v>
      </c>
      <c r="B201" s="23" t="s">
        <v>276</v>
      </c>
      <c r="C201" s="24">
        <v>0</v>
      </c>
      <c r="D201" s="19">
        <v>0</v>
      </c>
      <c r="E201" s="24"/>
      <c r="F201" s="112" t="str">
        <f t="shared" si="18"/>
        <v>否</v>
      </c>
      <c r="G201" s="103" t="str">
        <f t="shared" si="19"/>
        <v>项</v>
      </c>
      <c r="H201" s="106"/>
      <c r="I201" s="121">
        <v>0</v>
      </c>
      <c r="J201" s="106">
        <v>0</v>
      </c>
      <c r="K201" s="120">
        <f t="shared" si="20"/>
        <v>0</v>
      </c>
      <c r="L201" s="107">
        <f t="shared" si="21"/>
        <v>0</v>
      </c>
      <c r="M201" s="106">
        <f t="shared" si="22"/>
        <v>0</v>
      </c>
      <c r="N201" s="106">
        <v>0</v>
      </c>
      <c r="O201" s="106">
        <v>0</v>
      </c>
      <c r="P201" s="106">
        <f t="shared" si="23"/>
        <v>0</v>
      </c>
    </row>
    <row r="202" s="103" customFormat="1" ht="36" customHeight="1" spans="1:16">
      <c r="A202" s="114">
        <v>2013350</v>
      </c>
      <c r="B202" s="23" t="s">
        <v>172</v>
      </c>
      <c r="C202" s="24">
        <v>0</v>
      </c>
      <c r="D202" s="19">
        <v>0</v>
      </c>
      <c r="E202" s="24"/>
      <c r="F202" s="112" t="str">
        <f t="shared" si="18"/>
        <v>否</v>
      </c>
      <c r="G202" s="103" t="str">
        <f t="shared" si="19"/>
        <v>项</v>
      </c>
      <c r="H202" s="106"/>
      <c r="I202" s="121">
        <v>0</v>
      </c>
      <c r="J202" s="106">
        <v>0</v>
      </c>
      <c r="K202" s="120">
        <f t="shared" si="20"/>
        <v>0</v>
      </c>
      <c r="L202" s="107">
        <f t="shared" si="21"/>
        <v>0</v>
      </c>
      <c r="M202" s="106">
        <f t="shared" si="22"/>
        <v>0</v>
      </c>
      <c r="N202" s="106">
        <v>0</v>
      </c>
      <c r="O202" s="106">
        <v>0</v>
      </c>
      <c r="P202" s="106">
        <f t="shared" si="23"/>
        <v>0</v>
      </c>
    </row>
    <row r="203" s="103" customFormat="1" ht="36" customHeight="1" spans="1:16">
      <c r="A203" s="114">
        <v>2013399</v>
      </c>
      <c r="B203" s="23" t="s">
        <v>277</v>
      </c>
      <c r="C203" s="24">
        <v>0</v>
      </c>
      <c r="D203" s="19">
        <v>0</v>
      </c>
      <c r="E203" s="24"/>
      <c r="F203" s="112" t="str">
        <f t="shared" si="18"/>
        <v>否</v>
      </c>
      <c r="G203" s="103" t="str">
        <f t="shared" si="19"/>
        <v>项</v>
      </c>
      <c r="H203" s="106"/>
      <c r="I203" s="121">
        <v>0</v>
      </c>
      <c r="J203" s="106">
        <v>0</v>
      </c>
      <c r="K203" s="120">
        <f t="shared" si="20"/>
        <v>0</v>
      </c>
      <c r="L203" s="107">
        <f t="shared" si="21"/>
        <v>0</v>
      </c>
      <c r="M203" s="106">
        <f t="shared" si="22"/>
        <v>0</v>
      </c>
      <c r="N203" s="106">
        <v>0</v>
      </c>
      <c r="O203" s="106">
        <v>0</v>
      </c>
      <c r="P203" s="106">
        <f t="shared" si="23"/>
        <v>0</v>
      </c>
    </row>
    <row r="204" ht="36" customHeight="1" spans="1:16">
      <c r="A204" s="114">
        <v>20134</v>
      </c>
      <c r="B204" s="18" t="s">
        <v>278</v>
      </c>
      <c r="C204" s="19">
        <v>588</v>
      </c>
      <c r="D204" s="19">
        <f>SUM(D205:D211)</f>
        <v>30</v>
      </c>
      <c r="E204" s="19"/>
      <c r="F204" s="112" t="str">
        <f t="shared" si="18"/>
        <v>是</v>
      </c>
      <c r="G204" s="106" t="str">
        <f t="shared" si="19"/>
        <v>款</v>
      </c>
      <c r="H204" s="113">
        <f>SUM(H205:H211)</f>
        <v>0</v>
      </c>
      <c r="I204" s="121">
        <v>0</v>
      </c>
      <c r="J204" s="106">
        <v>0</v>
      </c>
      <c r="K204" s="120">
        <f t="shared" si="20"/>
        <v>0</v>
      </c>
      <c r="L204" s="107">
        <f t="shared" si="21"/>
        <v>0</v>
      </c>
      <c r="M204" s="106">
        <f t="shared" si="22"/>
        <v>0</v>
      </c>
      <c r="N204" s="106">
        <v>0</v>
      </c>
      <c r="O204" s="106">
        <v>0</v>
      </c>
      <c r="P204" s="106">
        <f t="shared" si="23"/>
        <v>0</v>
      </c>
    </row>
    <row r="205" s="103" customFormat="1" ht="36" customHeight="1" spans="1:16">
      <c r="A205" s="114">
        <v>2013401</v>
      </c>
      <c r="B205" s="23" t="s">
        <v>163</v>
      </c>
      <c r="C205" s="24">
        <v>303</v>
      </c>
      <c r="D205" s="19">
        <v>15</v>
      </c>
      <c r="E205" s="24"/>
      <c r="F205" s="112" t="str">
        <f t="shared" si="18"/>
        <v>是</v>
      </c>
      <c r="G205" s="103" t="str">
        <f t="shared" si="19"/>
        <v>项</v>
      </c>
      <c r="H205" s="106"/>
      <c r="I205" s="121">
        <v>146252.94</v>
      </c>
      <c r="J205" s="106">
        <v>0</v>
      </c>
      <c r="K205" s="120">
        <f t="shared" si="20"/>
        <v>146252.94</v>
      </c>
      <c r="L205" s="107">
        <f t="shared" si="21"/>
        <v>15</v>
      </c>
      <c r="M205" s="106">
        <f t="shared" si="22"/>
        <v>0</v>
      </c>
      <c r="N205" s="106">
        <v>0</v>
      </c>
      <c r="O205" s="106">
        <v>0</v>
      </c>
      <c r="P205" s="106">
        <f t="shared" si="23"/>
        <v>0</v>
      </c>
    </row>
    <row r="206" s="103" customFormat="1" ht="36" customHeight="1" spans="1:16">
      <c r="A206" s="114">
        <v>2013402</v>
      </c>
      <c r="B206" s="23" t="s">
        <v>164</v>
      </c>
      <c r="C206" s="24">
        <v>30</v>
      </c>
      <c r="D206" s="19">
        <v>0</v>
      </c>
      <c r="E206" s="24"/>
      <c r="F206" s="112" t="str">
        <f t="shared" si="18"/>
        <v>是</v>
      </c>
      <c r="G206" s="103" t="str">
        <f t="shared" si="19"/>
        <v>项</v>
      </c>
      <c r="H206" s="106"/>
      <c r="I206" s="121">
        <v>0</v>
      </c>
      <c r="J206" s="106">
        <v>0</v>
      </c>
      <c r="K206" s="120">
        <f t="shared" si="20"/>
        <v>0</v>
      </c>
      <c r="L206" s="107">
        <f t="shared" si="21"/>
        <v>0</v>
      </c>
      <c r="M206" s="106">
        <f t="shared" si="22"/>
        <v>0</v>
      </c>
      <c r="N206" s="106">
        <v>0</v>
      </c>
      <c r="O206" s="106">
        <v>0</v>
      </c>
      <c r="P206" s="106">
        <f t="shared" si="23"/>
        <v>0</v>
      </c>
    </row>
    <row r="207" s="103" customFormat="1" ht="36" customHeight="1" spans="1:16">
      <c r="A207" s="114">
        <v>2013403</v>
      </c>
      <c r="B207" s="23" t="s">
        <v>165</v>
      </c>
      <c r="C207" s="24">
        <v>0</v>
      </c>
      <c r="D207" s="19">
        <v>0</v>
      </c>
      <c r="E207" s="24"/>
      <c r="F207" s="112" t="str">
        <f t="shared" si="18"/>
        <v>否</v>
      </c>
      <c r="G207" s="103" t="str">
        <f t="shared" si="19"/>
        <v>项</v>
      </c>
      <c r="H207" s="106"/>
      <c r="I207" s="121">
        <v>0</v>
      </c>
      <c r="J207" s="106">
        <v>0</v>
      </c>
      <c r="K207" s="120">
        <f t="shared" si="20"/>
        <v>0</v>
      </c>
      <c r="L207" s="107">
        <f t="shared" si="21"/>
        <v>0</v>
      </c>
      <c r="M207" s="106">
        <f t="shared" si="22"/>
        <v>0</v>
      </c>
      <c r="N207" s="106">
        <v>0</v>
      </c>
      <c r="O207" s="106">
        <v>0</v>
      </c>
      <c r="P207" s="106">
        <f t="shared" si="23"/>
        <v>0</v>
      </c>
    </row>
    <row r="208" s="103" customFormat="1" ht="36" customHeight="1" spans="1:16">
      <c r="A208" s="114">
        <v>2013404</v>
      </c>
      <c r="B208" s="23" t="s">
        <v>279</v>
      </c>
      <c r="C208" s="24">
        <v>93</v>
      </c>
      <c r="D208" s="19">
        <v>0</v>
      </c>
      <c r="E208" s="24"/>
      <c r="F208" s="112" t="str">
        <f t="shared" si="18"/>
        <v>是</v>
      </c>
      <c r="G208" s="103" t="str">
        <f t="shared" si="19"/>
        <v>项</v>
      </c>
      <c r="H208" s="106"/>
      <c r="I208" s="121">
        <v>0</v>
      </c>
      <c r="J208" s="106">
        <v>0</v>
      </c>
      <c r="K208" s="120">
        <f t="shared" si="20"/>
        <v>0</v>
      </c>
      <c r="L208" s="107">
        <f t="shared" si="21"/>
        <v>0</v>
      </c>
      <c r="M208" s="106">
        <f t="shared" si="22"/>
        <v>0</v>
      </c>
      <c r="N208" s="106">
        <v>0</v>
      </c>
      <c r="O208" s="106">
        <v>0</v>
      </c>
      <c r="P208" s="106">
        <f t="shared" si="23"/>
        <v>0</v>
      </c>
    </row>
    <row r="209" s="103" customFormat="1" ht="36" customHeight="1" spans="1:16">
      <c r="A209" s="114">
        <v>2013405</v>
      </c>
      <c r="B209" s="23" t="s">
        <v>280</v>
      </c>
      <c r="C209" s="24">
        <v>162</v>
      </c>
      <c r="D209" s="19">
        <v>15</v>
      </c>
      <c r="E209" s="24"/>
      <c r="F209" s="112" t="str">
        <f t="shared" si="18"/>
        <v>是</v>
      </c>
      <c r="G209" s="103" t="str">
        <f t="shared" si="19"/>
        <v>项</v>
      </c>
      <c r="H209" s="106"/>
      <c r="I209" s="121">
        <v>151104.13</v>
      </c>
      <c r="J209" s="106">
        <v>0</v>
      </c>
      <c r="K209" s="120">
        <f t="shared" si="20"/>
        <v>151104.13</v>
      </c>
      <c r="L209" s="107">
        <f t="shared" si="21"/>
        <v>15</v>
      </c>
      <c r="M209" s="106">
        <f t="shared" si="22"/>
        <v>0</v>
      </c>
      <c r="N209" s="106">
        <v>0</v>
      </c>
      <c r="O209" s="106">
        <v>0</v>
      </c>
      <c r="P209" s="106">
        <f t="shared" si="23"/>
        <v>0</v>
      </c>
    </row>
    <row r="210" s="103" customFormat="1" ht="36" customHeight="1" spans="1:16">
      <c r="A210" s="114">
        <v>2013450</v>
      </c>
      <c r="B210" s="23" t="s">
        <v>172</v>
      </c>
      <c r="C210" s="24">
        <v>0</v>
      </c>
      <c r="D210" s="19">
        <v>0</v>
      </c>
      <c r="E210" s="24"/>
      <c r="F210" s="112" t="str">
        <f t="shared" si="18"/>
        <v>否</v>
      </c>
      <c r="G210" s="103" t="str">
        <f t="shared" si="19"/>
        <v>项</v>
      </c>
      <c r="H210" s="106"/>
      <c r="I210" s="121">
        <v>0</v>
      </c>
      <c r="J210" s="106">
        <v>0</v>
      </c>
      <c r="K210" s="120">
        <f t="shared" si="20"/>
        <v>0</v>
      </c>
      <c r="L210" s="107">
        <f t="shared" si="21"/>
        <v>0</v>
      </c>
      <c r="M210" s="106">
        <f t="shared" si="22"/>
        <v>0</v>
      </c>
      <c r="N210" s="106">
        <v>0</v>
      </c>
      <c r="O210" s="106">
        <v>0</v>
      </c>
      <c r="P210" s="106">
        <f t="shared" si="23"/>
        <v>0</v>
      </c>
    </row>
    <row r="211" s="103" customFormat="1" ht="36" customHeight="1" spans="1:16">
      <c r="A211" s="114">
        <v>2013499</v>
      </c>
      <c r="B211" s="23" t="s">
        <v>281</v>
      </c>
      <c r="C211" s="24">
        <v>0</v>
      </c>
      <c r="D211" s="19">
        <v>0</v>
      </c>
      <c r="E211" s="24"/>
      <c r="F211" s="112" t="str">
        <f t="shared" si="18"/>
        <v>否</v>
      </c>
      <c r="G211" s="103" t="str">
        <f t="shared" si="19"/>
        <v>项</v>
      </c>
      <c r="H211" s="106"/>
      <c r="I211" s="121">
        <v>0</v>
      </c>
      <c r="J211" s="106">
        <v>0</v>
      </c>
      <c r="K211" s="120">
        <f t="shared" si="20"/>
        <v>0</v>
      </c>
      <c r="L211" s="107">
        <f t="shared" si="21"/>
        <v>0</v>
      </c>
      <c r="M211" s="106">
        <f t="shared" si="22"/>
        <v>0</v>
      </c>
      <c r="N211" s="106">
        <v>0</v>
      </c>
      <c r="O211" s="106">
        <v>0</v>
      </c>
      <c r="P211" s="106">
        <f t="shared" si="23"/>
        <v>0</v>
      </c>
    </row>
    <row r="212" ht="36" customHeight="1" spans="1:16">
      <c r="A212" s="114">
        <v>20135</v>
      </c>
      <c r="B212" s="18" t="s">
        <v>282</v>
      </c>
      <c r="C212" s="19">
        <v>0</v>
      </c>
      <c r="D212" s="19">
        <f>SUM(D213:D217)</f>
        <v>0</v>
      </c>
      <c r="E212" s="19"/>
      <c r="F212" s="112" t="str">
        <f t="shared" si="18"/>
        <v>否</v>
      </c>
      <c r="G212" s="106" t="str">
        <f t="shared" si="19"/>
        <v>款</v>
      </c>
      <c r="H212" s="113">
        <f>SUM(H213:H217)</f>
        <v>0</v>
      </c>
      <c r="I212" s="121">
        <v>0</v>
      </c>
      <c r="J212" s="106">
        <v>0</v>
      </c>
      <c r="K212" s="120">
        <f t="shared" si="20"/>
        <v>0</v>
      </c>
      <c r="L212" s="107">
        <f t="shared" si="21"/>
        <v>0</v>
      </c>
      <c r="M212" s="106">
        <f t="shared" si="22"/>
        <v>0</v>
      </c>
      <c r="N212" s="106">
        <v>0</v>
      </c>
      <c r="O212" s="106">
        <v>0</v>
      </c>
      <c r="P212" s="106">
        <f t="shared" si="23"/>
        <v>0</v>
      </c>
    </row>
    <row r="213" s="103" customFormat="1" ht="36" customHeight="1" spans="1:16">
      <c r="A213" s="114">
        <v>2013501</v>
      </c>
      <c r="B213" s="23" t="s">
        <v>163</v>
      </c>
      <c r="C213" s="24">
        <v>0</v>
      </c>
      <c r="D213" s="19">
        <v>0</v>
      </c>
      <c r="E213" s="24"/>
      <c r="F213" s="112" t="str">
        <f t="shared" si="18"/>
        <v>否</v>
      </c>
      <c r="G213" s="103" t="str">
        <f t="shared" si="19"/>
        <v>项</v>
      </c>
      <c r="H213" s="106"/>
      <c r="I213" s="121">
        <v>0</v>
      </c>
      <c r="J213" s="106">
        <v>0</v>
      </c>
      <c r="K213" s="120">
        <f t="shared" si="20"/>
        <v>0</v>
      </c>
      <c r="L213" s="107">
        <f t="shared" si="21"/>
        <v>0</v>
      </c>
      <c r="M213" s="106">
        <f t="shared" si="22"/>
        <v>0</v>
      </c>
      <c r="N213" s="106">
        <v>0</v>
      </c>
      <c r="O213" s="106">
        <v>0</v>
      </c>
      <c r="P213" s="106">
        <f t="shared" si="23"/>
        <v>0</v>
      </c>
    </row>
    <row r="214" s="103" customFormat="1" ht="36" customHeight="1" spans="1:16">
      <c r="A214" s="114">
        <v>2013502</v>
      </c>
      <c r="B214" s="23" t="s">
        <v>164</v>
      </c>
      <c r="C214" s="24">
        <v>0</v>
      </c>
      <c r="D214" s="19">
        <v>0</v>
      </c>
      <c r="E214" s="24"/>
      <c r="F214" s="112" t="str">
        <f t="shared" si="18"/>
        <v>否</v>
      </c>
      <c r="G214" s="103" t="str">
        <f t="shared" si="19"/>
        <v>项</v>
      </c>
      <c r="H214" s="106"/>
      <c r="I214" s="121">
        <v>0</v>
      </c>
      <c r="J214" s="106">
        <v>0</v>
      </c>
      <c r="K214" s="120">
        <f t="shared" si="20"/>
        <v>0</v>
      </c>
      <c r="L214" s="107">
        <f t="shared" si="21"/>
        <v>0</v>
      </c>
      <c r="M214" s="106">
        <f t="shared" si="22"/>
        <v>0</v>
      </c>
      <c r="N214" s="106">
        <v>0</v>
      </c>
      <c r="O214" s="106">
        <v>0</v>
      </c>
      <c r="P214" s="106">
        <f t="shared" si="23"/>
        <v>0</v>
      </c>
    </row>
    <row r="215" s="103" customFormat="1" ht="36" customHeight="1" spans="1:16">
      <c r="A215" s="114">
        <v>2013503</v>
      </c>
      <c r="B215" s="23" t="s">
        <v>165</v>
      </c>
      <c r="C215" s="24">
        <v>0</v>
      </c>
      <c r="D215" s="19">
        <v>0</v>
      </c>
      <c r="E215" s="24"/>
      <c r="F215" s="112" t="str">
        <f t="shared" si="18"/>
        <v>否</v>
      </c>
      <c r="G215" s="103" t="str">
        <f t="shared" si="19"/>
        <v>项</v>
      </c>
      <c r="H215" s="106"/>
      <c r="I215" s="121">
        <v>0</v>
      </c>
      <c r="J215" s="106">
        <v>0</v>
      </c>
      <c r="K215" s="120">
        <f t="shared" si="20"/>
        <v>0</v>
      </c>
      <c r="L215" s="107">
        <f t="shared" si="21"/>
        <v>0</v>
      </c>
      <c r="M215" s="106">
        <f t="shared" si="22"/>
        <v>0</v>
      </c>
      <c r="N215" s="106">
        <v>0</v>
      </c>
      <c r="O215" s="106">
        <v>0</v>
      </c>
      <c r="P215" s="106">
        <f t="shared" si="23"/>
        <v>0</v>
      </c>
    </row>
    <row r="216" s="103" customFormat="1" ht="36" customHeight="1" spans="1:16">
      <c r="A216" s="114">
        <v>2013550</v>
      </c>
      <c r="B216" s="23" t="s">
        <v>172</v>
      </c>
      <c r="C216" s="24">
        <v>0</v>
      </c>
      <c r="D216" s="19">
        <v>0</v>
      </c>
      <c r="E216" s="24"/>
      <c r="F216" s="112" t="str">
        <f t="shared" si="18"/>
        <v>否</v>
      </c>
      <c r="G216" s="103" t="str">
        <f t="shared" si="19"/>
        <v>项</v>
      </c>
      <c r="H216" s="106"/>
      <c r="I216" s="121">
        <v>0</v>
      </c>
      <c r="J216" s="106">
        <v>0</v>
      </c>
      <c r="K216" s="120">
        <f t="shared" si="20"/>
        <v>0</v>
      </c>
      <c r="L216" s="107">
        <f t="shared" si="21"/>
        <v>0</v>
      </c>
      <c r="M216" s="106">
        <f t="shared" si="22"/>
        <v>0</v>
      </c>
      <c r="N216" s="106">
        <v>0</v>
      </c>
      <c r="O216" s="106">
        <v>0</v>
      </c>
      <c r="P216" s="106">
        <f t="shared" si="23"/>
        <v>0</v>
      </c>
    </row>
    <row r="217" s="103" customFormat="1" ht="36" customHeight="1" spans="1:16">
      <c r="A217" s="114">
        <v>2013599</v>
      </c>
      <c r="B217" s="23" t="s">
        <v>283</v>
      </c>
      <c r="C217" s="24">
        <v>0</v>
      </c>
      <c r="D217" s="19">
        <v>0</v>
      </c>
      <c r="E217" s="24"/>
      <c r="F217" s="112" t="str">
        <f t="shared" si="18"/>
        <v>否</v>
      </c>
      <c r="G217" s="103" t="str">
        <f t="shared" si="19"/>
        <v>项</v>
      </c>
      <c r="H217" s="106"/>
      <c r="I217" s="121">
        <v>0</v>
      </c>
      <c r="J217" s="106">
        <v>0</v>
      </c>
      <c r="K217" s="120">
        <f t="shared" si="20"/>
        <v>0</v>
      </c>
      <c r="L217" s="107">
        <f t="shared" si="21"/>
        <v>0</v>
      </c>
      <c r="M217" s="106">
        <f t="shared" si="22"/>
        <v>0</v>
      </c>
      <c r="N217" s="106">
        <v>0</v>
      </c>
      <c r="O217" s="106">
        <v>0</v>
      </c>
      <c r="P217" s="106">
        <f t="shared" si="23"/>
        <v>0</v>
      </c>
    </row>
    <row r="218" ht="36" customHeight="1" spans="1:16">
      <c r="A218" s="114">
        <v>20136</v>
      </c>
      <c r="B218" s="18" t="s">
        <v>284</v>
      </c>
      <c r="C218" s="19">
        <v>874</v>
      </c>
      <c r="D218" s="19">
        <f>SUM(D219:D223)</f>
        <v>45</v>
      </c>
      <c r="E218" s="19"/>
      <c r="F218" s="112" t="str">
        <f t="shared" si="18"/>
        <v>是</v>
      </c>
      <c r="G218" s="106" t="str">
        <f t="shared" si="19"/>
        <v>款</v>
      </c>
      <c r="H218" s="113">
        <f>SUM(H219:H223)</f>
        <v>0</v>
      </c>
      <c r="I218" s="121">
        <v>0</v>
      </c>
      <c r="J218" s="106">
        <v>0</v>
      </c>
      <c r="K218" s="120">
        <f t="shared" si="20"/>
        <v>0</v>
      </c>
      <c r="L218" s="107">
        <f t="shared" si="21"/>
        <v>0</v>
      </c>
      <c r="M218" s="106">
        <f t="shared" si="22"/>
        <v>0</v>
      </c>
      <c r="N218" s="106">
        <v>0</v>
      </c>
      <c r="O218" s="106">
        <v>0</v>
      </c>
      <c r="P218" s="106">
        <f t="shared" si="23"/>
        <v>0</v>
      </c>
    </row>
    <row r="219" s="103" customFormat="1" ht="36" customHeight="1" spans="1:16">
      <c r="A219" s="114">
        <v>2013601</v>
      </c>
      <c r="B219" s="23" t="s">
        <v>163</v>
      </c>
      <c r="C219" s="24">
        <v>806</v>
      </c>
      <c r="D219" s="19">
        <v>11</v>
      </c>
      <c r="E219" s="24"/>
      <c r="F219" s="112" t="str">
        <f t="shared" si="18"/>
        <v>是</v>
      </c>
      <c r="G219" s="103" t="str">
        <f t="shared" si="19"/>
        <v>项</v>
      </c>
      <c r="H219" s="106"/>
      <c r="I219" s="121">
        <v>113466.3</v>
      </c>
      <c r="J219" s="106">
        <v>0</v>
      </c>
      <c r="K219" s="120">
        <f t="shared" si="20"/>
        <v>113466.3</v>
      </c>
      <c r="L219" s="107">
        <f t="shared" si="21"/>
        <v>11</v>
      </c>
      <c r="M219" s="106">
        <f t="shared" si="22"/>
        <v>0</v>
      </c>
      <c r="N219" s="106">
        <v>0</v>
      </c>
      <c r="O219" s="106">
        <v>0</v>
      </c>
      <c r="P219" s="106">
        <f t="shared" si="23"/>
        <v>0</v>
      </c>
    </row>
    <row r="220" s="103" customFormat="1" ht="36" customHeight="1" spans="1:16">
      <c r="A220" s="114">
        <v>2013602</v>
      </c>
      <c r="B220" s="23" t="s">
        <v>164</v>
      </c>
      <c r="C220" s="24">
        <v>53</v>
      </c>
      <c r="D220" s="19">
        <v>0</v>
      </c>
      <c r="E220" s="24"/>
      <c r="F220" s="112" t="str">
        <f t="shared" si="18"/>
        <v>是</v>
      </c>
      <c r="G220" s="103" t="str">
        <f t="shared" si="19"/>
        <v>项</v>
      </c>
      <c r="H220" s="106"/>
      <c r="I220" s="121">
        <v>0</v>
      </c>
      <c r="J220" s="106">
        <v>0</v>
      </c>
      <c r="K220" s="120">
        <f t="shared" si="20"/>
        <v>0</v>
      </c>
      <c r="L220" s="107">
        <f t="shared" si="21"/>
        <v>0</v>
      </c>
      <c r="M220" s="106">
        <f t="shared" si="22"/>
        <v>0</v>
      </c>
      <c r="N220" s="106">
        <v>0</v>
      </c>
      <c r="O220" s="106">
        <v>0</v>
      </c>
      <c r="P220" s="106">
        <f t="shared" si="23"/>
        <v>0</v>
      </c>
    </row>
    <row r="221" s="103" customFormat="1" ht="36" customHeight="1" spans="1:16">
      <c r="A221" s="114">
        <v>2013603</v>
      </c>
      <c r="B221" s="23" t="s">
        <v>165</v>
      </c>
      <c r="C221" s="24">
        <v>0</v>
      </c>
      <c r="D221" s="19">
        <v>0</v>
      </c>
      <c r="E221" s="24"/>
      <c r="F221" s="112" t="str">
        <f t="shared" si="18"/>
        <v>否</v>
      </c>
      <c r="G221" s="103" t="str">
        <f t="shared" si="19"/>
        <v>项</v>
      </c>
      <c r="H221" s="106"/>
      <c r="I221" s="121">
        <v>0</v>
      </c>
      <c r="J221" s="106">
        <v>0</v>
      </c>
      <c r="K221" s="120">
        <f t="shared" si="20"/>
        <v>0</v>
      </c>
      <c r="L221" s="107">
        <f t="shared" si="21"/>
        <v>0</v>
      </c>
      <c r="M221" s="106">
        <f t="shared" si="22"/>
        <v>0</v>
      </c>
      <c r="N221" s="106">
        <v>0</v>
      </c>
      <c r="O221" s="106">
        <v>0</v>
      </c>
      <c r="P221" s="106">
        <f t="shared" si="23"/>
        <v>0</v>
      </c>
    </row>
    <row r="222" s="103" customFormat="1" ht="36" customHeight="1" spans="1:16">
      <c r="A222" s="114">
        <v>2013650</v>
      </c>
      <c r="B222" s="23" t="s">
        <v>172</v>
      </c>
      <c r="C222" s="24">
        <v>0</v>
      </c>
      <c r="D222" s="19">
        <v>0</v>
      </c>
      <c r="E222" s="24"/>
      <c r="F222" s="112" t="str">
        <f t="shared" si="18"/>
        <v>否</v>
      </c>
      <c r="G222" s="103" t="str">
        <f t="shared" si="19"/>
        <v>项</v>
      </c>
      <c r="H222" s="106"/>
      <c r="I222" s="121">
        <v>0</v>
      </c>
      <c r="J222" s="106">
        <v>0</v>
      </c>
      <c r="K222" s="120">
        <f t="shared" si="20"/>
        <v>0</v>
      </c>
      <c r="L222" s="107">
        <f t="shared" si="21"/>
        <v>0</v>
      </c>
      <c r="M222" s="106">
        <f t="shared" si="22"/>
        <v>0</v>
      </c>
      <c r="N222" s="106">
        <v>0</v>
      </c>
      <c r="O222" s="106">
        <v>0</v>
      </c>
      <c r="P222" s="106">
        <f t="shared" si="23"/>
        <v>0</v>
      </c>
    </row>
    <row r="223" s="103" customFormat="1" ht="36" customHeight="1" spans="1:16">
      <c r="A223" s="114">
        <v>2013699</v>
      </c>
      <c r="B223" s="23" t="s">
        <v>285</v>
      </c>
      <c r="C223" s="24">
        <v>15</v>
      </c>
      <c r="D223" s="19">
        <v>34</v>
      </c>
      <c r="E223" s="24"/>
      <c r="F223" s="112" t="str">
        <f t="shared" si="18"/>
        <v>是</v>
      </c>
      <c r="G223" s="103" t="str">
        <f t="shared" si="19"/>
        <v>项</v>
      </c>
      <c r="H223" s="106"/>
      <c r="I223" s="121">
        <v>0</v>
      </c>
      <c r="J223" s="106">
        <v>0</v>
      </c>
      <c r="K223" s="120">
        <f t="shared" si="20"/>
        <v>0</v>
      </c>
      <c r="L223" s="107">
        <f t="shared" si="21"/>
        <v>0</v>
      </c>
      <c r="M223" s="106">
        <f t="shared" si="22"/>
        <v>33.6</v>
      </c>
      <c r="N223" s="106">
        <v>33.6</v>
      </c>
      <c r="O223" s="106">
        <v>0</v>
      </c>
      <c r="P223" s="106">
        <f t="shared" si="23"/>
        <v>34</v>
      </c>
    </row>
    <row r="224" ht="36" customHeight="1" spans="1:16">
      <c r="A224" s="114">
        <v>20137</v>
      </c>
      <c r="B224" s="18" t="s">
        <v>286</v>
      </c>
      <c r="C224" s="19">
        <v>324</v>
      </c>
      <c r="D224" s="19">
        <f>SUM(D225:D230)</f>
        <v>3</v>
      </c>
      <c r="E224" s="19"/>
      <c r="F224" s="112" t="str">
        <f t="shared" si="18"/>
        <v>是</v>
      </c>
      <c r="G224" s="106" t="str">
        <f t="shared" si="19"/>
        <v>款</v>
      </c>
      <c r="H224" s="113">
        <f>SUM(H225:H230)</f>
        <v>0</v>
      </c>
      <c r="I224" s="121">
        <v>0</v>
      </c>
      <c r="J224" s="106">
        <v>0</v>
      </c>
      <c r="K224" s="120">
        <f t="shared" si="20"/>
        <v>0</v>
      </c>
      <c r="L224" s="107">
        <f t="shared" si="21"/>
        <v>0</v>
      </c>
      <c r="M224" s="106">
        <f t="shared" si="22"/>
        <v>0</v>
      </c>
      <c r="N224" s="106">
        <v>0</v>
      </c>
      <c r="O224" s="106">
        <v>0</v>
      </c>
      <c r="P224" s="106">
        <f t="shared" si="23"/>
        <v>0</v>
      </c>
    </row>
    <row r="225" s="103" customFormat="1" ht="36" customHeight="1" spans="1:16">
      <c r="A225" s="114">
        <v>2013701</v>
      </c>
      <c r="B225" s="23" t="s">
        <v>163</v>
      </c>
      <c r="C225" s="24">
        <v>234</v>
      </c>
      <c r="D225" s="19">
        <v>3</v>
      </c>
      <c r="E225" s="24"/>
      <c r="F225" s="112" t="str">
        <f t="shared" si="18"/>
        <v>是</v>
      </c>
      <c r="G225" s="103" t="str">
        <f t="shared" si="19"/>
        <v>项</v>
      </c>
      <c r="H225" s="106"/>
      <c r="I225" s="121">
        <v>26792</v>
      </c>
      <c r="J225" s="106">
        <v>0</v>
      </c>
      <c r="K225" s="120">
        <f t="shared" si="20"/>
        <v>26792</v>
      </c>
      <c r="L225" s="107">
        <f t="shared" si="21"/>
        <v>3</v>
      </c>
      <c r="M225" s="106">
        <f t="shared" si="22"/>
        <v>0</v>
      </c>
      <c r="N225" s="106">
        <v>0</v>
      </c>
      <c r="O225" s="106">
        <v>0</v>
      </c>
      <c r="P225" s="106">
        <f t="shared" si="23"/>
        <v>0</v>
      </c>
    </row>
    <row r="226" s="103" customFormat="1" ht="36" customHeight="1" spans="1:16">
      <c r="A226" s="114">
        <v>2013702</v>
      </c>
      <c r="B226" s="23" t="s">
        <v>164</v>
      </c>
      <c r="C226" s="24">
        <v>33</v>
      </c>
      <c r="D226" s="19">
        <v>0</v>
      </c>
      <c r="E226" s="24"/>
      <c r="F226" s="112" t="str">
        <f t="shared" si="18"/>
        <v>是</v>
      </c>
      <c r="G226" s="103" t="str">
        <f t="shared" si="19"/>
        <v>项</v>
      </c>
      <c r="H226" s="106"/>
      <c r="I226" s="121">
        <v>0</v>
      </c>
      <c r="J226" s="106">
        <v>0</v>
      </c>
      <c r="K226" s="120">
        <f t="shared" si="20"/>
        <v>0</v>
      </c>
      <c r="L226" s="107">
        <f t="shared" si="21"/>
        <v>0</v>
      </c>
      <c r="M226" s="106">
        <f t="shared" si="22"/>
        <v>0</v>
      </c>
      <c r="N226" s="106">
        <v>0</v>
      </c>
      <c r="O226" s="106">
        <v>0</v>
      </c>
      <c r="P226" s="106">
        <f t="shared" si="23"/>
        <v>0</v>
      </c>
    </row>
    <row r="227" s="103" customFormat="1" ht="36" customHeight="1" spans="1:16">
      <c r="A227" s="114">
        <v>2013703</v>
      </c>
      <c r="B227" s="23" t="s">
        <v>165</v>
      </c>
      <c r="C227" s="24">
        <v>0</v>
      </c>
      <c r="D227" s="19">
        <v>0</v>
      </c>
      <c r="E227" s="24"/>
      <c r="F227" s="112" t="str">
        <f t="shared" si="18"/>
        <v>否</v>
      </c>
      <c r="G227" s="103" t="str">
        <f t="shared" si="19"/>
        <v>项</v>
      </c>
      <c r="H227" s="106"/>
      <c r="I227" s="121">
        <v>0</v>
      </c>
      <c r="J227" s="106">
        <v>0</v>
      </c>
      <c r="K227" s="120">
        <f t="shared" si="20"/>
        <v>0</v>
      </c>
      <c r="L227" s="107">
        <f t="shared" si="21"/>
        <v>0</v>
      </c>
      <c r="M227" s="106">
        <f t="shared" si="22"/>
        <v>0</v>
      </c>
      <c r="N227" s="106">
        <v>0</v>
      </c>
      <c r="O227" s="106">
        <v>0</v>
      </c>
      <c r="P227" s="106">
        <f t="shared" si="23"/>
        <v>0</v>
      </c>
    </row>
    <row r="228" s="103" customFormat="1" ht="36" customHeight="1" spans="1:16">
      <c r="A228" s="114">
        <v>2013704</v>
      </c>
      <c r="B228" s="23" t="s">
        <v>287</v>
      </c>
      <c r="C228" s="24">
        <v>57</v>
      </c>
      <c r="D228" s="19">
        <v>0</v>
      </c>
      <c r="E228" s="24"/>
      <c r="F228" s="112" t="str">
        <f t="shared" si="18"/>
        <v>是</v>
      </c>
      <c r="G228" s="103" t="str">
        <f t="shared" si="19"/>
        <v>项</v>
      </c>
      <c r="H228" s="106"/>
      <c r="I228" s="121">
        <v>0</v>
      </c>
      <c r="J228" s="106">
        <v>0</v>
      </c>
      <c r="K228" s="120">
        <f t="shared" si="20"/>
        <v>0</v>
      </c>
      <c r="L228" s="107">
        <f t="shared" si="21"/>
        <v>0</v>
      </c>
      <c r="M228" s="106">
        <f t="shared" si="22"/>
        <v>0</v>
      </c>
      <c r="N228" s="106">
        <v>0</v>
      </c>
      <c r="O228" s="106">
        <v>0</v>
      </c>
      <c r="P228" s="106">
        <f t="shared" si="23"/>
        <v>0</v>
      </c>
    </row>
    <row r="229" s="103" customFormat="1" ht="36" customHeight="1" spans="1:16">
      <c r="A229" s="114">
        <v>2013750</v>
      </c>
      <c r="B229" s="23" t="s">
        <v>172</v>
      </c>
      <c r="C229" s="24">
        <v>0</v>
      </c>
      <c r="D229" s="19">
        <v>0</v>
      </c>
      <c r="E229" s="24"/>
      <c r="F229" s="112" t="str">
        <f t="shared" si="18"/>
        <v>否</v>
      </c>
      <c r="G229" s="103" t="str">
        <f t="shared" si="19"/>
        <v>项</v>
      </c>
      <c r="H229" s="106"/>
      <c r="I229" s="121">
        <v>0</v>
      </c>
      <c r="J229" s="106">
        <v>0</v>
      </c>
      <c r="K229" s="120">
        <f t="shared" si="20"/>
        <v>0</v>
      </c>
      <c r="L229" s="107">
        <f t="shared" si="21"/>
        <v>0</v>
      </c>
      <c r="M229" s="106">
        <f t="shared" si="22"/>
        <v>0</v>
      </c>
      <c r="N229" s="106">
        <v>0</v>
      </c>
      <c r="O229" s="106">
        <v>0</v>
      </c>
      <c r="P229" s="106">
        <f t="shared" si="23"/>
        <v>0</v>
      </c>
    </row>
    <row r="230" s="103" customFormat="1" ht="36" customHeight="1" spans="1:16">
      <c r="A230" s="114">
        <v>2013799</v>
      </c>
      <c r="B230" s="23" t="s">
        <v>288</v>
      </c>
      <c r="C230" s="24">
        <v>0</v>
      </c>
      <c r="D230" s="19">
        <v>0</v>
      </c>
      <c r="E230" s="24"/>
      <c r="F230" s="112" t="str">
        <f t="shared" si="18"/>
        <v>否</v>
      </c>
      <c r="G230" s="103" t="str">
        <f t="shared" si="19"/>
        <v>项</v>
      </c>
      <c r="H230" s="106"/>
      <c r="I230" s="121">
        <v>0</v>
      </c>
      <c r="J230" s="106">
        <v>0</v>
      </c>
      <c r="K230" s="120">
        <f t="shared" si="20"/>
        <v>0</v>
      </c>
      <c r="L230" s="107">
        <f t="shared" si="21"/>
        <v>0</v>
      </c>
      <c r="M230" s="106">
        <f t="shared" si="22"/>
        <v>0</v>
      </c>
      <c r="N230" s="106">
        <v>0</v>
      </c>
      <c r="O230" s="106">
        <v>0</v>
      </c>
      <c r="P230" s="106">
        <f t="shared" si="23"/>
        <v>0</v>
      </c>
    </row>
    <row r="231" ht="36" customHeight="1" spans="1:16">
      <c r="A231" s="114">
        <v>20138</v>
      </c>
      <c r="B231" s="18" t="s">
        <v>289</v>
      </c>
      <c r="C231" s="19">
        <v>2976</v>
      </c>
      <c r="D231" s="19">
        <f>SUM(D232:D245)</f>
        <v>35</v>
      </c>
      <c r="E231" s="19"/>
      <c r="F231" s="112" t="str">
        <f t="shared" si="18"/>
        <v>是</v>
      </c>
      <c r="G231" s="106" t="str">
        <f t="shared" si="19"/>
        <v>款</v>
      </c>
      <c r="H231" s="113">
        <f>SUM(H232:H245)</f>
        <v>0</v>
      </c>
      <c r="I231" s="121">
        <v>0</v>
      </c>
      <c r="J231" s="106">
        <v>0</v>
      </c>
      <c r="K231" s="120">
        <f t="shared" si="20"/>
        <v>0</v>
      </c>
      <c r="L231" s="107">
        <f t="shared" si="21"/>
        <v>0</v>
      </c>
      <c r="M231" s="106">
        <f t="shared" si="22"/>
        <v>0</v>
      </c>
      <c r="N231" s="106">
        <v>0</v>
      </c>
      <c r="O231" s="106">
        <v>0</v>
      </c>
      <c r="P231" s="106">
        <f t="shared" si="23"/>
        <v>0</v>
      </c>
    </row>
    <row r="232" s="103" customFormat="1" ht="36" customHeight="1" spans="1:16">
      <c r="A232" s="114">
        <v>2013801</v>
      </c>
      <c r="B232" s="23" t="s">
        <v>163</v>
      </c>
      <c r="C232" s="24">
        <v>1627</v>
      </c>
      <c r="D232" s="19">
        <v>-47</v>
      </c>
      <c r="E232" s="24"/>
      <c r="F232" s="112" t="str">
        <f t="shared" si="18"/>
        <v>是</v>
      </c>
      <c r="G232" s="103" t="str">
        <f t="shared" si="19"/>
        <v>项</v>
      </c>
      <c r="H232" s="106"/>
      <c r="I232" s="121">
        <v>-474899.01</v>
      </c>
      <c r="J232" s="106">
        <v>0</v>
      </c>
      <c r="K232" s="120">
        <f t="shared" si="20"/>
        <v>-474899.01</v>
      </c>
      <c r="L232" s="107">
        <f t="shared" si="21"/>
        <v>-47</v>
      </c>
      <c r="M232" s="106">
        <f t="shared" si="22"/>
        <v>0</v>
      </c>
      <c r="N232" s="106">
        <v>0</v>
      </c>
      <c r="O232" s="106">
        <v>0</v>
      </c>
      <c r="P232" s="106">
        <f t="shared" si="23"/>
        <v>0</v>
      </c>
    </row>
    <row r="233" s="103" customFormat="1" ht="36" customHeight="1" spans="1:16">
      <c r="A233" s="114">
        <v>2013802</v>
      </c>
      <c r="B233" s="23" t="s">
        <v>164</v>
      </c>
      <c r="C233" s="24">
        <v>0</v>
      </c>
      <c r="D233" s="19">
        <v>0</v>
      </c>
      <c r="E233" s="24"/>
      <c r="F233" s="112" t="str">
        <f t="shared" si="18"/>
        <v>否</v>
      </c>
      <c r="G233" s="103" t="str">
        <f t="shared" si="19"/>
        <v>项</v>
      </c>
      <c r="H233" s="106"/>
      <c r="I233" s="121">
        <v>0</v>
      </c>
      <c r="J233" s="106">
        <v>0</v>
      </c>
      <c r="K233" s="120">
        <f t="shared" si="20"/>
        <v>0</v>
      </c>
      <c r="L233" s="107">
        <f t="shared" si="21"/>
        <v>0</v>
      </c>
      <c r="M233" s="106">
        <f t="shared" si="22"/>
        <v>0</v>
      </c>
      <c r="N233" s="106">
        <v>0</v>
      </c>
      <c r="O233" s="106">
        <v>0</v>
      </c>
      <c r="P233" s="106">
        <f t="shared" si="23"/>
        <v>0</v>
      </c>
    </row>
    <row r="234" s="103" customFormat="1" ht="36" customHeight="1" spans="1:16">
      <c r="A234" s="114">
        <v>2013803</v>
      </c>
      <c r="B234" s="23" t="s">
        <v>165</v>
      </c>
      <c r="C234" s="24">
        <v>0</v>
      </c>
      <c r="D234" s="19">
        <v>0</v>
      </c>
      <c r="E234" s="24"/>
      <c r="F234" s="112" t="str">
        <f t="shared" si="18"/>
        <v>否</v>
      </c>
      <c r="G234" s="103" t="str">
        <f t="shared" si="19"/>
        <v>项</v>
      </c>
      <c r="H234" s="106"/>
      <c r="I234" s="121">
        <v>0</v>
      </c>
      <c r="J234" s="106">
        <v>0</v>
      </c>
      <c r="K234" s="120">
        <f t="shared" si="20"/>
        <v>0</v>
      </c>
      <c r="L234" s="107">
        <f t="shared" si="21"/>
        <v>0</v>
      </c>
      <c r="M234" s="106">
        <f t="shared" si="22"/>
        <v>0</v>
      </c>
      <c r="N234" s="106">
        <v>0</v>
      </c>
      <c r="O234" s="106">
        <v>0</v>
      </c>
      <c r="P234" s="106">
        <f t="shared" si="23"/>
        <v>0</v>
      </c>
    </row>
    <row r="235" s="103" customFormat="1" ht="36" customHeight="1" spans="1:16">
      <c r="A235" s="114">
        <v>2013804</v>
      </c>
      <c r="B235" s="23" t="s">
        <v>290</v>
      </c>
      <c r="C235" s="24">
        <v>15</v>
      </c>
      <c r="D235" s="19">
        <v>0</v>
      </c>
      <c r="E235" s="24"/>
      <c r="F235" s="112" t="str">
        <f t="shared" si="18"/>
        <v>是</v>
      </c>
      <c r="G235" s="103" t="str">
        <f t="shared" si="19"/>
        <v>项</v>
      </c>
      <c r="H235" s="106"/>
      <c r="I235" s="121">
        <v>0</v>
      </c>
      <c r="J235" s="106">
        <v>0</v>
      </c>
      <c r="K235" s="120">
        <f t="shared" si="20"/>
        <v>0</v>
      </c>
      <c r="L235" s="107">
        <f t="shared" si="21"/>
        <v>0</v>
      </c>
      <c r="M235" s="106">
        <f t="shared" si="22"/>
        <v>0</v>
      </c>
      <c r="N235" s="106">
        <v>0</v>
      </c>
      <c r="O235" s="106">
        <v>0</v>
      </c>
      <c r="P235" s="106">
        <f t="shared" si="23"/>
        <v>0</v>
      </c>
    </row>
    <row r="236" s="103" customFormat="1" ht="36" customHeight="1" spans="1:16">
      <c r="A236" s="114">
        <v>2013805</v>
      </c>
      <c r="B236" s="23" t="s">
        <v>291</v>
      </c>
      <c r="C236" s="24">
        <v>84</v>
      </c>
      <c r="D236" s="19">
        <v>0</v>
      </c>
      <c r="E236" s="24"/>
      <c r="F236" s="112" t="str">
        <f t="shared" si="18"/>
        <v>是</v>
      </c>
      <c r="G236" s="103" t="str">
        <f t="shared" si="19"/>
        <v>项</v>
      </c>
      <c r="H236" s="106"/>
      <c r="I236" s="121">
        <v>0</v>
      </c>
      <c r="J236" s="106">
        <v>0</v>
      </c>
      <c r="K236" s="120">
        <f t="shared" si="20"/>
        <v>0</v>
      </c>
      <c r="L236" s="107">
        <f t="shared" si="21"/>
        <v>0</v>
      </c>
      <c r="M236" s="106">
        <f t="shared" si="22"/>
        <v>0</v>
      </c>
      <c r="N236" s="106">
        <v>0</v>
      </c>
      <c r="O236" s="106">
        <v>0</v>
      </c>
      <c r="P236" s="106">
        <f t="shared" si="23"/>
        <v>0</v>
      </c>
    </row>
    <row r="237" s="103" customFormat="1" ht="36" customHeight="1" spans="1:16">
      <c r="A237" s="114">
        <v>2013808</v>
      </c>
      <c r="B237" s="23" t="s">
        <v>204</v>
      </c>
      <c r="C237" s="24">
        <v>0</v>
      </c>
      <c r="D237" s="19">
        <v>0</v>
      </c>
      <c r="E237" s="24"/>
      <c r="F237" s="112" t="str">
        <f t="shared" si="18"/>
        <v>否</v>
      </c>
      <c r="G237" s="103" t="str">
        <f t="shared" si="19"/>
        <v>项</v>
      </c>
      <c r="H237" s="106"/>
      <c r="I237" s="121">
        <v>0</v>
      </c>
      <c r="J237" s="106">
        <v>0</v>
      </c>
      <c r="K237" s="120">
        <f t="shared" si="20"/>
        <v>0</v>
      </c>
      <c r="L237" s="107">
        <f t="shared" si="21"/>
        <v>0</v>
      </c>
      <c r="M237" s="106">
        <f t="shared" si="22"/>
        <v>0</v>
      </c>
      <c r="N237" s="106">
        <v>0</v>
      </c>
      <c r="O237" s="106">
        <v>0</v>
      </c>
      <c r="P237" s="106">
        <f t="shared" si="23"/>
        <v>0</v>
      </c>
    </row>
    <row r="238" s="103" customFormat="1" ht="36" customHeight="1" spans="1:16">
      <c r="A238" s="114">
        <v>2013810</v>
      </c>
      <c r="B238" s="23" t="s">
        <v>292</v>
      </c>
      <c r="C238" s="24">
        <v>317</v>
      </c>
      <c r="D238" s="19">
        <v>0</v>
      </c>
      <c r="E238" s="24"/>
      <c r="F238" s="112" t="str">
        <f t="shared" si="18"/>
        <v>是</v>
      </c>
      <c r="G238" s="103" t="str">
        <f t="shared" si="19"/>
        <v>项</v>
      </c>
      <c r="H238" s="106"/>
      <c r="I238" s="121">
        <v>0</v>
      </c>
      <c r="J238" s="106">
        <v>0</v>
      </c>
      <c r="K238" s="120">
        <f t="shared" si="20"/>
        <v>0</v>
      </c>
      <c r="L238" s="107">
        <f t="shared" si="21"/>
        <v>0</v>
      </c>
      <c r="M238" s="106">
        <f t="shared" si="22"/>
        <v>0</v>
      </c>
      <c r="N238" s="106">
        <v>0</v>
      </c>
      <c r="O238" s="106">
        <v>0</v>
      </c>
      <c r="P238" s="106">
        <f t="shared" si="23"/>
        <v>0</v>
      </c>
    </row>
    <row r="239" s="103" customFormat="1" ht="36" customHeight="1" spans="1:16">
      <c r="A239" s="114">
        <v>2013812</v>
      </c>
      <c r="B239" s="23" t="s">
        <v>293</v>
      </c>
      <c r="C239" s="24">
        <v>15</v>
      </c>
      <c r="D239" s="19">
        <v>0</v>
      </c>
      <c r="E239" s="24"/>
      <c r="F239" s="112" t="str">
        <f t="shared" si="18"/>
        <v>是</v>
      </c>
      <c r="G239" s="103" t="str">
        <f t="shared" si="19"/>
        <v>项</v>
      </c>
      <c r="H239" s="106"/>
      <c r="I239" s="121">
        <v>0</v>
      </c>
      <c r="J239" s="106">
        <v>0</v>
      </c>
      <c r="K239" s="120">
        <f t="shared" si="20"/>
        <v>0</v>
      </c>
      <c r="L239" s="107">
        <f t="shared" si="21"/>
        <v>0</v>
      </c>
      <c r="M239" s="106">
        <f t="shared" si="22"/>
        <v>0</v>
      </c>
      <c r="N239" s="106">
        <v>0</v>
      </c>
      <c r="O239" s="106">
        <v>0</v>
      </c>
      <c r="P239" s="106">
        <f t="shared" si="23"/>
        <v>0</v>
      </c>
    </row>
    <row r="240" s="103" customFormat="1" ht="36" customHeight="1" spans="1:16">
      <c r="A240" s="114">
        <v>2013813</v>
      </c>
      <c r="B240" s="23" t="s">
        <v>294</v>
      </c>
      <c r="C240" s="24">
        <v>5</v>
      </c>
      <c r="D240" s="19">
        <v>0</v>
      </c>
      <c r="E240" s="24"/>
      <c r="F240" s="112" t="str">
        <f t="shared" si="18"/>
        <v>是</v>
      </c>
      <c r="G240" s="103" t="str">
        <f t="shared" si="19"/>
        <v>项</v>
      </c>
      <c r="H240" s="106"/>
      <c r="I240" s="121">
        <v>0</v>
      </c>
      <c r="J240" s="106">
        <v>0</v>
      </c>
      <c r="K240" s="120">
        <f t="shared" si="20"/>
        <v>0</v>
      </c>
      <c r="L240" s="107">
        <f t="shared" si="21"/>
        <v>0</v>
      </c>
      <c r="M240" s="106">
        <f t="shared" si="22"/>
        <v>0</v>
      </c>
      <c r="N240" s="106">
        <v>0</v>
      </c>
      <c r="O240" s="106">
        <v>0</v>
      </c>
      <c r="P240" s="106">
        <f t="shared" si="23"/>
        <v>0</v>
      </c>
    </row>
    <row r="241" s="103" customFormat="1" ht="36" customHeight="1" spans="1:16">
      <c r="A241" s="114">
        <v>2013814</v>
      </c>
      <c r="B241" s="23" t="s">
        <v>295</v>
      </c>
      <c r="C241" s="24">
        <v>5</v>
      </c>
      <c r="D241" s="19">
        <v>0</v>
      </c>
      <c r="E241" s="24"/>
      <c r="F241" s="112" t="str">
        <f t="shared" si="18"/>
        <v>是</v>
      </c>
      <c r="G241" s="103" t="str">
        <f t="shared" si="19"/>
        <v>项</v>
      </c>
      <c r="H241" s="106"/>
      <c r="I241" s="121">
        <v>0</v>
      </c>
      <c r="J241" s="106">
        <v>0</v>
      </c>
      <c r="K241" s="120">
        <f t="shared" si="20"/>
        <v>0</v>
      </c>
      <c r="L241" s="107">
        <f t="shared" si="21"/>
        <v>0</v>
      </c>
      <c r="M241" s="106">
        <f t="shared" si="22"/>
        <v>0</v>
      </c>
      <c r="N241" s="106">
        <v>0</v>
      </c>
      <c r="O241" s="106">
        <v>0</v>
      </c>
      <c r="P241" s="106">
        <f t="shared" si="23"/>
        <v>0</v>
      </c>
    </row>
    <row r="242" s="103" customFormat="1" ht="36" customHeight="1" spans="1:16">
      <c r="A242" s="114">
        <v>2013815</v>
      </c>
      <c r="B242" s="23" t="s">
        <v>296</v>
      </c>
      <c r="C242" s="24">
        <v>15</v>
      </c>
      <c r="D242" s="19">
        <v>0</v>
      </c>
      <c r="E242" s="24"/>
      <c r="F242" s="112" t="str">
        <f t="shared" si="18"/>
        <v>是</v>
      </c>
      <c r="G242" s="103" t="str">
        <f t="shared" si="19"/>
        <v>项</v>
      </c>
      <c r="H242" s="106"/>
      <c r="I242" s="121">
        <v>0</v>
      </c>
      <c r="J242" s="106">
        <v>0</v>
      </c>
      <c r="K242" s="120">
        <f t="shared" si="20"/>
        <v>0</v>
      </c>
      <c r="L242" s="107">
        <f t="shared" si="21"/>
        <v>0</v>
      </c>
      <c r="M242" s="106">
        <f t="shared" si="22"/>
        <v>0</v>
      </c>
      <c r="N242" s="106">
        <v>0</v>
      </c>
      <c r="O242" s="106">
        <v>0</v>
      </c>
      <c r="P242" s="106">
        <f t="shared" si="23"/>
        <v>0</v>
      </c>
    </row>
    <row r="243" s="103" customFormat="1" ht="36" customHeight="1" spans="1:16">
      <c r="A243" s="114">
        <v>2013816</v>
      </c>
      <c r="B243" s="23" t="s">
        <v>297</v>
      </c>
      <c r="C243" s="24">
        <v>26</v>
      </c>
      <c r="D243" s="19">
        <v>0</v>
      </c>
      <c r="E243" s="24"/>
      <c r="F243" s="112" t="str">
        <f t="shared" si="18"/>
        <v>是</v>
      </c>
      <c r="G243" s="103" t="str">
        <f t="shared" si="19"/>
        <v>项</v>
      </c>
      <c r="H243" s="106"/>
      <c r="I243" s="121">
        <v>0</v>
      </c>
      <c r="J243" s="106">
        <v>0</v>
      </c>
      <c r="K243" s="120">
        <f t="shared" si="20"/>
        <v>0</v>
      </c>
      <c r="L243" s="107">
        <f t="shared" si="21"/>
        <v>0</v>
      </c>
      <c r="M243" s="106">
        <f t="shared" si="22"/>
        <v>0</v>
      </c>
      <c r="N243" s="106">
        <v>0</v>
      </c>
      <c r="O243" s="106">
        <v>0</v>
      </c>
      <c r="P243" s="106">
        <f t="shared" si="23"/>
        <v>0</v>
      </c>
    </row>
    <row r="244" s="103" customFormat="1" ht="36" customHeight="1" spans="1:16">
      <c r="A244" s="114">
        <v>2013850</v>
      </c>
      <c r="B244" s="23" t="s">
        <v>172</v>
      </c>
      <c r="C244" s="24">
        <v>829</v>
      </c>
      <c r="D244" s="19">
        <v>32</v>
      </c>
      <c r="E244" s="24"/>
      <c r="F244" s="112" t="str">
        <f t="shared" si="18"/>
        <v>是</v>
      </c>
      <c r="G244" s="103" t="str">
        <f t="shared" si="19"/>
        <v>项</v>
      </c>
      <c r="H244" s="106"/>
      <c r="I244" s="121">
        <v>319015.54</v>
      </c>
      <c r="J244" s="106">
        <v>0</v>
      </c>
      <c r="K244" s="120">
        <f t="shared" si="20"/>
        <v>319015.54</v>
      </c>
      <c r="L244" s="107">
        <f t="shared" si="21"/>
        <v>32</v>
      </c>
      <c r="M244" s="106">
        <f t="shared" si="22"/>
        <v>0</v>
      </c>
      <c r="N244" s="106">
        <v>0</v>
      </c>
      <c r="O244" s="106">
        <v>0</v>
      </c>
      <c r="P244" s="106">
        <f t="shared" si="23"/>
        <v>0</v>
      </c>
    </row>
    <row r="245" s="103" customFormat="1" ht="36" customHeight="1" spans="1:16">
      <c r="A245" s="114">
        <v>2013899</v>
      </c>
      <c r="B245" s="23" t="s">
        <v>298</v>
      </c>
      <c r="C245" s="24">
        <v>38</v>
      </c>
      <c r="D245" s="19">
        <v>50</v>
      </c>
      <c r="E245" s="24"/>
      <c r="F245" s="112" t="str">
        <f t="shared" si="18"/>
        <v>是</v>
      </c>
      <c r="G245" s="103" t="str">
        <f t="shared" si="19"/>
        <v>项</v>
      </c>
      <c r="H245" s="106"/>
      <c r="I245" s="121">
        <v>0</v>
      </c>
      <c r="J245" s="106">
        <v>0</v>
      </c>
      <c r="K245" s="120">
        <f t="shared" si="20"/>
        <v>0</v>
      </c>
      <c r="L245" s="107">
        <f t="shared" si="21"/>
        <v>0</v>
      </c>
      <c r="M245" s="106">
        <f t="shared" si="22"/>
        <v>50</v>
      </c>
      <c r="N245" s="106">
        <v>50</v>
      </c>
      <c r="O245" s="106">
        <v>0</v>
      </c>
      <c r="P245" s="106">
        <f t="shared" si="23"/>
        <v>50</v>
      </c>
    </row>
    <row r="246" ht="36" customHeight="1" spans="1:16">
      <c r="A246" s="114">
        <v>20199</v>
      </c>
      <c r="B246" s="18" t="s">
        <v>299</v>
      </c>
      <c r="C246" s="19">
        <v>1605</v>
      </c>
      <c r="D246" s="19">
        <f>SUM(D247:D248)</f>
        <v>0</v>
      </c>
      <c r="E246" s="19"/>
      <c r="F246" s="112" t="str">
        <f t="shared" si="18"/>
        <v>是</v>
      </c>
      <c r="G246" s="106" t="str">
        <f t="shared" si="19"/>
        <v>款</v>
      </c>
      <c r="H246" s="113">
        <f>SUM(H247:H248)</f>
        <v>0</v>
      </c>
      <c r="I246" s="121">
        <v>0</v>
      </c>
      <c r="J246" s="106">
        <v>0</v>
      </c>
      <c r="K246" s="120">
        <f t="shared" si="20"/>
        <v>0</v>
      </c>
      <c r="L246" s="107">
        <f t="shared" si="21"/>
        <v>0</v>
      </c>
      <c r="M246" s="106">
        <f t="shared" si="22"/>
        <v>0</v>
      </c>
      <c r="N246" s="106">
        <v>0</v>
      </c>
      <c r="O246" s="106">
        <v>0</v>
      </c>
      <c r="P246" s="106">
        <f t="shared" si="23"/>
        <v>0</v>
      </c>
    </row>
    <row r="247" s="103" customFormat="1" ht="36" customHeight="1" spans="1:16">
      <c r="A247" s="114">
        <v>2019901</v>
      </c>
      <c r="B247" s="23" t="s">
        <v>300</v>
      </c>
      <c r="C247" s="24">
        <v>0</v>
      </c>
      <c r="D247" s="19">
        <v>0</v>
      </c>
      <c r="E247" s="24"/>
      <c r="F247" s="112" t="str">
        <f t="shared" si="18"/>
        <v>否</v>
      </c>
      <c r="G247" s="103" t="str">
        <f t="shared" si="19"/>
        <v>项</v>
      </c>
      <c r="H247" s="106"/>
      <c r="I247" s="121">
        <v>0</v>
      </c>
      <c r="J247" s="106">
        <v>0</v>
      </c>
      <c r="K247" s="120">
        <f t="shared" si="20"/>
        <v>0</v>
      </c>
      <c r="L247" s="107">
        <f t="shared" si="21"/>
        <v>0</v>
      </c>
      <c r="M247" s="106">
        <f t="shared" si="22"/>
        <v>0</v>
      </c>
      <c r="N247" s="106">
        <v>0</v>
      </c>
      <c r="O247" s="106">
        <v>0</v>
      </c>
      <c r="P247" s="106">
        <f t="shared" si="23"/>
        <v>0</v>
      </c>
    </row>
    <row r="248" s="103" customFormat="1" ht="36" customHeight="1" spans="1:16">
      <c r="A248" s="114">
        <v>2019999</v>
      </c>
      <c r="B248" s="23" t="s">
        <v>301</v>
      </c>
      <c r="C248" s="24">
        <v>1605</v>
      </c>
      <c r="D248" s="19">
        <v>0</v>
      </c>
      <c r="E248" s="24"/>
      <c r="F248" s="112" t="str">
        <f t="shared" si="18"/>
        <v>是</v>
      </c>
      <c r="G248" s="103" t="str">
        <f t="shared" si="19"/>
        <v>项</v>
      </c>
      <c r="H248" s="106"/>
      <c r="I248" s="121">
        <v>0</v>
      </c>
      <c r="J248" s="106">
        <v>0</v>
      </c>
      <c r="K248" s="120">
        <f t="shared" si="20"/>
        <v>0</v>
      </c>
      <c r="L248" s="107">
        <f t="shared" si="21"/>
        <v>0</v>
      </c>
      <c r="M248" s="106">
        <f t="shared" si="22"/>
        <v>0</v>
      </c>
      <c r="N248" s="106">
        <v>0</v>
      </c>
      <c r="O248" s="106">
        <v>0</v>
      </c>
      <c r="P248" s="106">
        <f t="shared" si="23"/>
        <v>0</v>
      </c>
    </row>
    <row r="249" ht="36" customHeight="1" spans="1:16">
      <c r="A249" s="111">
        <v>202</v>
      </c>
      <c r="B249" s="18" t="s">
        <v>88</v>
      </c>
      <c r="C249" s="19">
        <v>0</v>
      </c>
      <c r="D249" s="19">
        <f>SUM(D250,D251)</f>
        <v>0</v>
      </c>
      <c r="E249" s="19"/>
      <c r="F249" s="112" t="str">
        <f t="shared" si="18"/>
        <v>是</v>
      </c>
      <c r="G249" s="106" t="str">
        <f t="shared" si="19"/>
        <v>类</v>
      </c>
      <c r="H249" s="113">
        <f>SUM(H250,H251)</f>
        <v>0</v>
      </c>
      <c r="I249" s="121">
        <v>0</v>
      </c>
      <c r="J249" s="106">
        <v>0</v>
      </c>
      <c r="K249" s="120">
        <f t="shared" si="20"/>
        <v>0</v>
      </c>
      <c r="L249" s="107">
        <f t="shared" si="21"/>
        <v>0</v>
      </c>
      <c r="M249" s="106">
        <f t="shared" si="22"/>
        <v>0</v>
      </c>
      <c r="N249" s="106">
        <v>0</v>
      </c>
      <c r="O249" s="106">
        <v>0</v>
      </c>
      <c r="P249" s="106">
        <f t="shared" si="23"/>
        <v>0</v>
      </c>
    </row>
    <row r="250" ht="36" customHeight="1" spans="1:16">
      <c r="A250" s="114">
        <v>20205</v>
      </c>
      <c r="B250" s="23" t="s">
        <v>302</v>
      </c>
      <c r="C250" s="24">
        <v>0</v>
      </c>
      <c r="D250" s="19">
        <v>0</v>
      </c>
      <c r="E250" s="24"/>
      <c r="F250" s="112" t="str">
        <f t="shared" si="18"/>
        <v>否</v>
      </c>
      <c r="G250" s="106" t="str">
        <f t="shared" si="19"/>
        <v>款</v>
      </c>
      <c r="H250" s="105">
        <v>0</v>
      </c>
      <c r="I250" s="121">
        <v>0</v>
      </c>
      <c r="J250" s="106">
        <v>0</v>
      </c>
      <c r="K250" s="120">
        <f t="shared" si="20"/>
        <v>0</v>
      </c>
      <c r="L250" s="107">
        <f t="shared" si="21"/>
        <v>0</v>
      </c>
      <c r="M250" s="106">
        <f t="shared" si="22"/>
        <v>0</v>
      </c>
      <c r="N250" s="106">
        <v>0</v>
      </c>
      <c r="O250" s="106">
        <v>0</v>
      </c>
      <c r="P250" s="106">
        <f t="shared" si="23"/>
        <v>0</v>
      </c>
    </row>
    <row r="251" ht="36" customHeight="1" spans="1:16">
      <c r="A251" s="114">
        <v>20299</v>
      </c>
      <c r="B251" s="23" t="s">
        <v>303</v>
      </c>
      <c r="C251" s="24">
        <v>0</v>
      </c>
      <c r="D251" s="19">
        <v>0</v>
      </c>
      <c r="E251" s="24"/>
      <c r="F251" s="112" t="str">
        <f t="shared" si="18"/>
        <v>否</v>
      </c>
      <c r="G251" s="106" t="str">
        <f t="shared" si="19"/>
        <v>款</v>
      </c>
      <c r="H251" s="105">
        <v>0</v>
      </c>
      <c r="I251" s="121">
        <v>0</v>
      </c>
      <c r="J251" s="106">
        <v>0</v>
      </c>
      <c r="K251" s="120">
        <f t="shared" si="20"/>
        <v>0</v>
      </c>
      <c r="L251" s="107">
        <f t="shared" si="21"/>
        <v>0</v>
      </c>
      <c r="M251" s="106">
        <f t="shared" si="22"/>
        <v>0</v>
      </c>
      <c r="N251" s="106">
        <v>0</v>
      </c>
      <c r="O251" s="106">
        <v>0</v>
      </c>
      <c r="P251" s="106">
        <f t="shared" si="23"/>
        <v>0</v>
      </c>
    </row>
    <row r="252" ht="36" customHeight="1" spans="1:16">
      <c r="A252" s="122">
        <v>203</v>
      </c>
      <c r="B252" s="18" t="s">
        <v>90</v>
      </c>
      <c r="C252" s="19">
        <v>989</v>
      </c>
      <c r="D252" s="19">
        <f>SUM(D253,D255,D257,D259,D269)</f>
        <v>500</v>
      </c>
      <c r="E252" s="19"/>
      <c r="F252" s="112" t="str">
        <f t="shared" si="18"/>
        <v>是</v>
      </c>
      <c r="G252" s="106" t="str">
        <f t="shared" si="19"/>
        <v>类</v>
      </c>
      <c r="H252" s="113">
        <f>SUM(H253,H255,H257,H259,H269)</f>
        <v>0</v>
      </c>
      <c r="I252" s="121">
        <v>0</v>
      </c>
      <c r="J252" s="106">
        <v>0</v>
      </c>
      <c r="K252" s="120">
        <f t="shared" si="20"/>
        <v>0</v>
      </c>
      <c r="L252" s="107">
        <f t="shared" si="21"/>
        <v>0</v>
      </c>
      <c r="M252" s="106">
        <f t="shared" si="22"/>
        <v>0</v>
      </c>
      <c r="N252" s="106">
        <v>0</v>
      </c>
      <c r="O252" s="106">
        <v>0</v>
      </c>
      <c r="P252" s="106">
        <f t="shared" si="23"/>
        <v>0</v>
      </c>
    </row>
    <row r="253" ht="36" customHeight="1" spans="1:16">
      <c r="A253" s="123">
        <v>20301</v>
      </c>
      <c r="B253" s="18" t="s">
        <v>304</v>
      </c>
      <c r="C253" s="19">
        <v>0</v>
      </c>
      <c r="D253" s="19">
        <f>SUM(D254)</f>
        <v>0</v>
      </c>
      <c r="E253" s="19"/>
      <c r="F253" s="112" t="str">
        <f t="shared" si="18"/>
        <v>否</v>
      </c>
      <c r="G253" s="106" t="str">
        <f t="shared" si="19"/>
        <v>款</v>
      </c>
      <c r="H253" s="113">
        <f>SUM(H254)</f>
        <v>0</v>
      </c>
      <c r="I253" s="121">
        <v>0</v>
      </c>
      <c r="J253" s="106">
        <v>0</v>
      </c>
      <c r="K253" s="120">
        <f t="shared" si="20"/>
        <v>0</v>
      </c>
      <c r="L253" s="107">
        <f t="shared" si="21"/>
        <v>0</v>
      </c>
      <c r="M253" s="106">
        <f t="shared" si="22"/>
        <v>0</v>
      </c>
      <c r="N253" s="106">
        <v>0</v>
      </c>
      <c r="O253" s="106">
        <v>0</v>
      </c>
      <c r="P253" s="106">
        <f t="shared" si="23"/>
        <v>0</v>
      </c>
    </row>
    <row r="254" s="103" customFormat="1" ht="36" customHeight="1" spans="1:16">
      <c r="A254" s="124">
        <v>2030101</v>
      </c>
      <c r="B254" s="23" t="s">
        <v>305</v>
      </c>
      <c r="C254" s="24">
        <v>0</v>
      </c>
      <c r="D254" s="19">
        <v>0</v>
      </c>
      <c r="E254" s="24"/>
      <c r="F254" s="112" t="str">
        <f t="shared" si="18"/>
        <v>否</v>
      </c>
      <c r="G254" s="103" t="str">
        <f t="shared" si="19"/>
        <v>项</v>
      </c>
      <c r="H254" s="106"/>
      <c r="I254" s="121">
        <v>0</v>
      </c>
      <c r="J254" s="106">
        <v>0</v>
      </c>
      <c r="K254" s="120">
        <f t="shared" si="20"/>
        <v>0</v>
      </c>
      <c r="L254" s="107">
        <f t="shared" si="21"/>
        <v>0</v>
      </c>
      <c r="M254" s="106">
        <f t="shared" si="22"/>
        <v>0</v>
      </c>
      <c r="N254" s="106">
        <v>0</v>
      </c>
      <c r="O254" s="106">
        <v>0</v>
      </c>
      <c r="P254" s="106">
        <f t="shared" si="23"/>
        <v>0</v>
      </c>
    </row>
    <row r="255" ht="36" customHeight="1" spans="1:16">
      <c r="A255" s="123">
        <v>20304</v>
      </c>
      <c r="B255" s="18" t="s">
        <v>306</v>
      </c>
      <c r="C255" s="19">
        <v>0</v>
      </c>
      <c r="D255" s="19">
        <f>SUM(D256)</f>
        <v>0</v>
      </c>
      <c r="E255" s="19"/>
      <c r="F255" s="112" t="str">
        <f t="shared" si="18"/>
        <v>否</v>
      </c>
      <c r="G255" s="106" t="str">
        <f t="shared" si="19"/>
        <v>款</v>
      </c>
      <c r="H255" s="106">
        <f>SUM(H256)</f>
        <v>0</v>
      </c>
      <c r="I255" s="121">
        <v>0</v>
      </c>
      <c r="J255" s="106">
        <v>0</v>
      </c>
      <c r="K255" s="120">
        <f t="shared" si="20"/>
        <v>0</v>
      </c>
      <c r="L255" s="107">
        <f t="shared" si="21"/>
        <v>0</v>
      </c>
      <c r="M255" s="106">
        <f t="shared" si="22"/>
        <v>0</v>
      </c>
      <c r="N255" s="106">
        <v>0</v>
      </c>
      <c r="O255" s="106">
        <v>0</v>
      </c>
      <c r="P255" s="106">
        <f t="shared" si="23"/>
        <v>0</v>
      </c>
    </row>
    <row r="256" s="103" customFormat="1" ht="36" customHeight="1" spans="1:16">
      <c r="A256" s="124">
        <v>2030401</v>
      </c>
      <c r="B256" s="23" t="s">
        <v>307</v>
      </c>
      <c r="C256" s="24">
        <v>0</v>
      </c>
      <c r="D256" s="19">
        <v>0</v>
      </c>
      <c r="E256" s="24"/>
      <c r="F256" s="112" t="str">
        <f t="shared" si="18"/>
        <v>否</v>
      </c>
      <c r="G256" s="103" t="str">
        <f t="shared" si="19"/>
        <v>项</v>
      </c>
      <c r="H256" s="106"/>
      <c r="I256" s="121">
        <v>0</v>
      </c>
      <c r="J256" s="106">
        <v>0</v>
      </c>
      <c r="K256" s="120">
        <f t="shared" si="20"/>
        <v>0</v>
      </c>
      <c r="L256" s="107">
        <f t="shared" si="21"/>
        <v>0</v>
      </c>
      <c r="M256" s="106">
        <f t="shared" si="22"/>
        <v>0</v>
      </c>
      <c r="N256" s="106">
        <v>0</v>
      </c>
      <c r="O256" s="106">
        <v>0</v>
      </c>
      <c r="P256" s="106">
        <f t="shared" si="23"/>
        <v>0</v>
      </c>
    </row>
    <row r="257" ht="36" customHeight="1" spans="1:16">
      <c r="A257" s="123">
        <v>20305</v>
      </c>
      <c r="B257" s="18" t="s">
        <v>308</v>
      </c>
      <c r="C257" s="19">
        <v>50</v>
      </c>
      <c r="D257" s="19">
        <f>SUM(D258)</f>
        <v>0</v>
      </c>
      <c r="E257" s="19"/>
      <c r="F257" s="112" t="str">
        <f t="shared" si="18"/>
        <v>是</v>
      </c>
      <c r="G257" s="106" t="str">
        <f t="shared" si="19"/>
        <v>款</v>
      </c>
      <c r="H257" s="105">
        <f>SUM(H258)</f>
        <v>0</v>
      </c>
      <c r="I257" s="121">
        <v>0</v>
      </c>
      <c r="J257" s="106">
        <v>0</v>
      </c>
      <c r="K257" s="120">
        <f t="shared" si="20"/>
        <v>0</v>
      </c>
      <c r="L257" s="107">
        <f t="shared" si="21"/>
        <v>0</v>
      </c>
      <c r="M257" s="106">
        <f t="shared" si="22"/>
        <v>0</v>
      </c>
      <c r="N257" s="106">
        <v>0</v>
      </c>
      <c r="O257" s="106">
        <v>0</v>
      </c>
      <c r="P257" s="106">
        <f t="shared" si="23"/>
        <v>0</v>
      </c>
    </row>
    <row r="258" s="103" customFormat="1" ht="36" customHeight="1" spans="1:16">
      <c r="A258" s="124">
        <v>2030501</v>
      </c>
      <c r="B258" s="23" t="s">
        <v>309</v>
      </c>
      <c r="C258" s="24">
        <v>50</v>
      </c>
      <c r="D258" s="19">
        <v>0</v>
      </c>
      <c r="E258" s="24"/>
      <c r="F258" s="112" t="str">
        <f t="shared" si="18"/>
        <v>是</v>
      </c>
      <c r="G258" s="103" t="str">
        <f t="shared" si="19"/>
        <v>项</v>
      </c>
      <c r="H258" s="106"/>
      <c r="I258" s="121">
        <v>0</v>
      </c>
      <c r="J258" s="106">
        <v>0</v>
      </c>
      <c r="K258" s="120">
        <f t="shared" si="20"/>
        <v>0</v>
      </c>
      <c r="L258" s="107">
        <f t="shared" si="21"/>
        <v>0</v>
      </c>
      <c r="M258" s="106">
        <f t="shared" si="22"/>
        <v>0</v>
      </c>
      <c r="N258" s="106">
        <v>0</v>
      </c>
      <c r="O258" s="106">
        <v>0</v>
      </c>
      <c r="P258" s="106">
        <f t="shared" si="23"/>
        <v>0</v>
      </c>
    </row>
    <row r="259" ht="36" customHeight="1" spans="1:16">
      <c r="A259" s="111">
        <v>20306</v>
      </c>
      <c r="B259" s="18" t="s">
        <v>310</v>
      </c>
      <c r="C259" s="19">
        <v>707</v>
      </c>
      <c r="D259" s="19">
        <f>SUM(D260:D268)</f>
        <v>500</v>
      </c>
      <c r="E259" s="19"/>
      <c r="F259" s="112" t="str">
        <f t="shared" si="18"/>
        <v>是</v>
      </c>
      <c r="G259" s="106" t="str">
        <f t="shared" si="19"/>
        <v>款</v>
      </c>
      <c r="H259" s="105">
        <f>SUM(H260:H268)</f>
        <v>0</v>
      </c>
      <c r="I259" s="121">
        <v>0</v>
      </c>
      <c r="J259" s="106">
        <v>0</v>
      </c>
      <c r="K259" s="120">
        <f t="shared" si="20"/>
        <v>0</v>
      </c>
      <c r="L259" s="107">
        <f t="shared" si="21"/>
        <v>0</v>
      </c>
      <c r="M259" s="106">
        <f t="shared" si="22"/>
        <v>0</v>
      </c>
      <c r="N259" s="106">
        <v>0</v>
      </c>
      <c r="O259" s="106">
        <v>0</v>
      </c>
      <c r="P259" s="106">
        <f t="shared" si="23"/>
        <v>0</v>
      </c>
    </row>
    <row r="260" s="103" customFormat="1" ht="36" customHeight="1" spans="1:16">
      <c r="A260" s="114">
        <v>2030601</v>
      </c>
      <c r="B260" s="23" t="s">
        <v>311</v>
      </c>
      <c r="C260" s="24">
        <v>0</v>
      </c>
      <c r="D260" s="19">
        <v>0</v>
      </c>
      <c r="E260" s="24"/>
      <c r="F260" s="112" t="str">
        <f t="shared" ref="F260:F323" si="24">IF(LEN(A260)=3,"是",IF(B260&lt;&gt;"",IF(SUM(C260:C260)&lt;&gt;0,"是","否"),"是"))</f>
        <v>否</v>
      </c>
      <c r="G260" s="103" t="str">
        <f t="shared" si="19"/>
        <v>项</v>
      </c>
      <c r="H260" s="106"/>
      <c r="I260" s="121">
        <v>0</v>
      </c>
      <c r="J260" s="106">
        <v>0</v>
      </c>
      <c r="K260" s="120">
        <f t="shared" si="20"/>
        <v>0</v>
      </c>
      <c r="L260" s="107">
        <f t="shared" si="21"/>
        <v>0</v>
      </c>
      <c r="M260" s="106">
        <f t="shared" si="22"/>
        <v>0</v>
      </c>
      <c r="N260" s="106">
        <v>0</v>
      </c>
      <c r="O260" s="106">
        <v>0</v>
      </c>
      <c r="P260" s="106">
        <f t="shared" si="23"/>
        <v>0</v>
      </c>
    </row>
    <row r="261" s="103" customFormat="1" ht="36" customHeight="1" spans="1:16">
      <c r="A261" s="114">
        <v>2030602</v>
      </c>
      <c r="B261" s="23" t="s">
        <v>312</v>
      </c>
      <c r="C261" s="24">
        <v>0</v>
      </c>
      <c r="D261" s="19">
        <v>0</v>
      </c>
      <c r="E261" s="24"/>
      <c r="F261" s="112" t="str">
        <f t="shared" si="24"/>
        <v>否</v>
      </c>
      <c r="G261" s="103" t="str">
        <f t="shared" ref="G261:G324" si="25">IF(LEN(A261)=3,"类",IF(LEN(A261)=5,"款","项"))</f>
        <v>项</v>
      </c>
      <c r="H261" s="113"/>
      <c r="I261" s="121">
        <v>0</v>
      </c>
      <c r="J261" s="106">
        <v>0</v>
      </c>
      <c r="K261" s="120">
        <f t="shared" ref="K261:K324" si="26">SUM(I261:J261)</f>
        <v>0</v>
      </c>
      <c r="L261" s="107">
        <f t="shared" ref="L261:L324" si="27">ROUND(K261/10000,0)</f>
        <v>0</v>
      </c>
      <c r="M261" s="106">
        <f t="shared" ref="M261:M324" si="28">SUM(N261:O261)</f>
        <v>0</v>
      </c>
      <c r="N261" s="106">
        <v>0</v>
      </c>
      <c r="O261" s="106">
        <v>0</v>
      </c>
      <c r="P261" s="106">
        <f t="shared" ref="P261:P324" si="29">ROUND(M261,0)</f>
        <v>0</v>
      </c>
    </row>
    <row r="262" s="103" customFormat="1" ht="36" customHeight="1" spans="1:16">
      <c r="A262" s="114">
        <v>2030603</v>
      </c>
      <c r="B262" s="23" t="s">
        <v>313</v>
      </c>
      <c r="C262" s="24">
        <v>707</v>
      </c>
      <c r="D262" s="19">
        <v>500</v>
      </c>
      <c r="E262" s="24"/>
      <c r="F262" s="112" t="str">
        <f t="shared" si="24"/>
        <v>是</v>
      </c>
      <c r="G262" s="103" t="str">
        <f t="shared" si="25"/>
        <v>项</v>
      </c>
      <c r="H262" s="106"/>
      <c r="I262" s="121">
        <v>0</v>
      </c>
      <c r="J262" s="106">
        <v>0</v>
      </c>
      <c r="K262" s="120">
        <f t="shared" si="26"/>
        <v>0</v>
      </c>
      <c r="L262" s="107">
        <f t="shared" si="27"/>
        <v>0</v>
      </c>
      <c r="M262" s="106">
        <f t="shared" si="28"/>
        <v>500</v>
      </c>
      <c r="N262" s="106">
        <v>0</v>
      </c>
      <c r="O262" s="106">
        <v>500</v>
      </c>
      <c r="P262" s="106">
        <f t="shared" si="29"/>
        <v>500</v>
      </c>
    </row>
    <row r="263" s="103" customFormat="1" ht="36" customHeight="1" spans="1:16">
      <c r="A263" s="114">
        <v>2030604</v>
      </c>
      <c r="B263" s="23" t="s">
        <v>314</v>
      </c>
      <c r="C263" s="24">
        <v>0</v>
      </c>
      <c r="D263" s="19">
        <v>0</v>
      </c>
      <c r="E263" s="24"/>
      <c r="F263" s="112" t="str">
        <f t="shared" si="24"/>
        <v>否</v>
      </c>
      <c r="G263" s="103" t="str">
        <f t="shared" si="25"/>
        <v>项</v>
      </c>
      <c r="H263" s="106"/>
      <c r="I263" s="121">
        <v>0</v>
      </c>
      <c r="J263" s="106">
        <v>0</v>
      </c>
      <c r="K263" s="120">
        <f t="shared" si="26"/>
        <v>0</v>
      </c>
      <c r="L263" s="107">
        <f t="shared" si="27"/>
        <v>0</v>
      </c>
      <c r="M263" s="106">
        <f t="shared" si="28"/>
        <v>0</v>
      </c>
      <c r="N263" s="106">
        <v>0</v>
      </c>
      <c r="O263" s="106">
        <v>0</v>
      </c>
      <c r="P263" s="106">
        <f t="shared" si="29"/>
        <v>0</v>
      </c>
    </row>
    <row r="264" s="103" customFormat="1" ht="36" customHeight="1" spans="1:16">
      <c r="A264" s="114">
        <v>2030605</v>
      </c>
      <c r="B264" s="23" t="s">
        <v>315</v>
      </c>
      <c r="C264" s="24">
        <v>0</v>
      </c>
      <c r="D264" s="19">
        <v>0</v>
      </c>
      <c r="E264" s="24"/>
      <c r="F264" s="112" t="str">
        <f t="shared" si="24"/>
        <v>否</v>
      </c>
      <c r="G264" s="103" t="str">
        <f t="shared" si="25"/>
        <v>项</v>
      </c>
      <c r="H264" s="106"/>
      <c r="I264" s="121">
        <v>0</v>
      </c>
      <c r="J264" s="106">
        <v>0</v>
      </c>
      <c r="K264" s="120">
        <f t="shared" si="26"/>
        <v>0</v>
      </c>
      <c r="L264" s="107">
        <f t="shared" si="27"/>
        <v>0</v>
      </c>
      <c r="M264" s="106">
        <f t="shared" si="28"/>
        <v>0</v>
      </c>
      <c r="N264" s="106">
        <v>0</v>
      </c>
      <c r="O264" s="106">
        <v>0</v>
      </c>
      <c r="P264" s="106">
        <f t="shared" si="29"/>
        <v>0</v>
      </c>
    </row>
    <row r="265" s="103" customFormat="1" ht="36" customHeight="1" spans="1:16">
      <c r="A265" s="114">
        <v>2030606</v>
      </c>
      <c r="B265" s="23" t="s">
        <v>316</v>
      </c>
      <c r="C265" s="24">
        <v>0</v>
      </c>
      <c r="D265" s="19">
        <v>0</v>
      </c>
      <c r="E265" s="24"/>
      <c r="F265" s="112" t="str">
        <f t="shared" si="24"/>
        <v>否</v>
      </c>
      <c r="G265" s="103" t="str">
        <f t="shared" si="25"/>
        <v>项</v>
      </c>
      <c r="H265" s="106"/>
      <c r="I265" s="121">
        <v>0</v>
      </c>
      <c r="J265" s="106">
        <v>0</v>
      </c>
      <c r="K265" s="120">
        <f t="shared" si="26"/>
        <v>0</v>
      </c>
      <c r="L265" s="107">
        <f t="shared" si="27"/>
        <v>0</v>
      </c>
      <c r="M265" s="106">
        <f t="shared" si="28"/>
        <v>0</v>
      </c>
      <c r="N265" s="106">
        <v>0</v>
      </c>
      <c r="O265" s="106">
        <v>0</v>
      </c>
      <c r="P265" s="106">
        <f t="shared" si="29"/>
        <v>0</v>
      </c>
    </row>
    <row r="266" s="103" customFormat="1" ht="36" customHeight="1" spans="1:16">
      <c r="A266" s="114">
        <v>2030607</v>
      </c>
      <c r="B266" s="23" t="s">
        <v>317</v>
      </c>
      <c r="C266" s="24">
        <v>0</v>
      </c>
      <c r="D266" s="19">
        <v>0</v>
      </c>
      <c r="E266" s="24"/>
      <c r="F266" s="112" t="str">
        <f t="shared" si="24"/>
        <v>否</v>
      </c>
      <c r="G266" s="103" t="str">
        <f t="shared" si="25"/>
        <v>项</v>
      </c>
      <c r="H266" s="106"/>
      <c r="I266" s="121">
        <v>0</v>
      </c>
      <c r="J266" s="106">
        <v>0</v>
      </c>
      <c r="K266" s="120">
        <f t="shared" si="26"/>
        <v>0</v>
      </c>
      <c r="L266" s="107">
        <f t="shared" si="27"/>
        <v>0</v>
      </c>
      <c r="M266" s="106">
        <f t="shared" si="28"/>
        <v>0</v>
      </c>
      <c r="N266" s="106">
        <v>0</v>
      </c>
      <c r="O266" s="106">
        <v>0</v>
      </c>
      <c r="P266" s="106">
        <f t="shared" si="29"/>
        <v>0</v>
      </c>
    </row>
    <row r="267" s="103" customFormat="1" ht="36" customHeight="1" spans="1:16">
      <c r="A267" s="114">
        <v>2030608</v>
      </c>
      <c r="B267" s="23" t="s">
        <v>318</v>
      </c>
      <c r="C267" s="24">
        <v>0</v>
      </c>
      <c r="D267" s="19">
        <v>0</v>
      </c>
      <c r="E267" s="24"/>
      <c r="F267" s="112" t="str">
        <f t="shared" si="24"/>
        <v>否</v>
      </c>
      <c r="G267" s="103" t="str">
        <f t="shared" si="25"/>
        <v>项</v>
      </c>
      <c r="H267" s="106"/>
      <c r="I267" s="121">
        <v>0</v>
      </c>
      <c r="J267" s="106">
        <v>0</v>
      </c>
      <c r="K267" s="120">
        <f t="shared" si="26"/>
        <v>0</v>
      </c>
      <c r="L267" s="107">
        <f t="shared" si="27"/>
        <v>0</v>
      </c>
      <c r="M267" s="106">
        <f t="shared" si="28"/>
        <v>0</v>
      </c>
      <c r="N267" s="106">
        <v>0</v>
      </c>
      <c r="O267" s="106">
        <v>0</v>
      </c>
      <c r="P267" s="106">
        <f t="shared" si="29"/>
        <v>0</v>
      </c>
    </row>
    <row r="268" s="103" customFormat="1" ht="36" customHeight="1" spans="1:16">
      <c r="A268" s="114">
        <v>2030699</v>
      </c>
      <c r="B268" s="23" t="s">
        <v>319</v>
      </c>
      <c r="C268" s="24">
        <v>0</v>
      </c>
      <c r="D268" s="19">
        <v>0</v>
      </c>
      <c r="E268" s="24"/>
      <c r="F268" s="112" t="str">
        <f t="shared" si="24"/>
        <v>否</v>
      </c>
      <c r="G268" s="103" t="str">
        <f t="shared" si="25"/>
        <v>项</v>
      </c>
      <c r="H268" s="106"/>
      <c r="I268" s="121">
        <v>0</v>
      </c>
      <c r="J268" s="106">
        <v>0</v>
      </c>
      <c r="K268" s="120">
        <f t="shared" si="26"/>
        <v>0</v>
      </c>
      <c r="L268" s="107">
        <f t="shared" si="27"/>
        <v>0</v>
      </c>
      <c r="M268" s="106">
        <f t="shared" si="28"/>
        <v>0</v>
      </c>
      <c r="N268" s="106">
        <v>0</v>
      </c>
      <c r="O268" s="106">
        <v>0</v>
      </c>
      <c r="P268" s="106">
        <f t="shared" si="29"/>
        <v>0</v>
      </c>
    </row>
    <row r="269" ht="36" customHeight="1" spans="1:16">
      <c r="A269" s="111">
        <v>20399</v>
      </c>
      <c r="B269" s="18" t="s">
        <v>320</v>
      </c>
      <c r="C269" s="19">
        <v>232</v>
      </c>
      <c r="D269" s="19">
        <f>SUM(D270)</f>
        <v>0</v>
      </c>
      <c r="E269" s="19"/>
      <c r="F269" s="112" t="str">
        <f t="shared" si="24"/>
        <v>是</v>
      </c>
      <c r="G269" s="106" t="str">
        <f t="shared" si="25"/>
        <v>款</v>
      </c>
      <c r="H269" s="106">
        <f>SUM(H270)</f>
        <v>0</v>
      </c>
      <c r="I269" s="121">
        <v>0</v>
      </c>
      <c r="J269" s="106">
        <v>0</v>
      </c>
      <c r="K269" s="120">
        <f t="shared" si="26"/>
        <v>0</v>
      </c>
      <c r="L269" s="107">
        <f t="shared" si="27"/>
        <v>0</v>
      </c>
      <c r="M269" s="106">
        <f t="shared" si="28"/>
        <v>0</v>
      </c>
      <c r="N269" s="106">
        <v>0</v>
      </c>
      <c r="O269" s="106">
        <v>0</v>
      </c>
      <c r="P269" s="106">
        <f t="shared" si="29"/>
        <v>0</v>
      </c>
    </row>
    <row r="270" s="103" customFormat="1" ht="36" customHeight="1" spans="1:16">
      <c r="A270" s="114">
        <v>2039999</v>
      </c>
      <c r="B270" s="23" t="s">
        <v>321</v>
      </c>
      <c r="C270" s="24">
        <v>232</v>
      </c>
      <c r="D270" s="19">
        <v>0</v>
      </c>
      <c r="E270" s="24"/>
      <c r="F270" s="112" t="str">
        <f t="shared" si="24"/>
        <v>是</v>
      </c>
      <c r="G270" s="103" t="str">
        <f t="shared" si="25"/>
        <v>项</v>
      </c>
      <c r="H270" s="106"/>
      <c r="I270" s="121">
        <v>0</v>
      </c>
      <c r="J270" s="106">
        <v>0</v>
      </c>
      <c r="K270" s="120">
        <f t="shared" si="26"/>
        <v>0</v>
      </c>
      <c r="L270" s="107">
        <f t="shared" si="27"/>
        <v>0</v>
      </c>
      <c r="M270" s="106">
        <f t="shared" si="28"/>
        <v>0</v>
      </c>
      <c r="N270" s="106">
        <v>0</v>
      </c>
      <c r="O270" s="106">
        <v>0</v>
      </c>
      <c r="P270" s="106">
        <f t="shared" si="29"/>
        <v>0</v>
      </c>
    </row>
    <row r="271" ht="36" customHeight="1" spans="1:16">
      <c r="A271" s="111">
        <v>204</v>
      </c>
      <c r="B271" s="18" t="s">
        <v>92</v>
      </c>
      <c r="C271" s="19">
        <v>19265</v>
      </c>
      <c r="D271" s="19">
        <f>SUM(D272,D275,D286,D293,D301,D310,D326,D336,D346,D354,D360)</f>
        <v>3976</v>
      </c>
      <c r="E271" s="19"/>
      <c r="F271" s="112" t="str">
        <f t="shared" si="24"/>
        <v>是</v>
      </c>
      <c r="G271" s="106" t="str">
        <f t="shared" si="25"/>
        <v>类</v>
      </c>
      <c r="H271" s="113">
        <f>SUM(H272,H275,H286,H293,H301,H310,H326,H336,H346,H354,H360)</f>
        <v>0</v>
      </c>
      <c r="I271" s="121">
        <v>0</v>
      </c>
      <c r="J271" s="106">
        <v>0</v>
      </c>
      <c r="K271" s="120">
        <f t="shared" si="26"/>
        <v>0</v>
      </c>
      <c r="L271" s="107">
        <f t="shared" si="27"/>
        <v>0</v>
      </c>
      <c r="M271" s="106">
        <f t="shared" si="28"/>
        <v>0</v>
      </c>
      <c r="N271" s="106">
        <v>0</v>
      </c>
      <c r="O271" s="106">
        <v>0</v>
      </c>
      <c r="P271" s="106">
        <f t="shared" si="29"/>
        <v>0</v>
      </c>
    </row>
    <row r="272" ht="36" customHeight="1" spans="1:16">
      <c r="A272" s="111">
        <v>20401</v>
      </c>
      <c r="B272" s="18" t="s">
        <v>322</v>
      </c>
      <c r="C272" s="19">
        <v>185</v>
      </c>
      <c r="D272" s="19">
        <f>SUM(D273:D274)</f>
        <v>0</v>
      </c>
      <c r="E272" s="19"/>
      <c r="F272" s="112" t="str">
        <f t="shared" si="24"/>
        <v>是</v>
      </c>
      <c r="G272" s="106" t="str">
        <f t="shared" si="25"/>
        <v>款</v>
      </c>
      <c r="H272" s="106">
        <f>SUM(H273:H274)</f>
        <v>0</v>
      </c>
      <c r="I272" s="121">
        <v>0</v>
      </c>
      <c r="J272" s="106">
        <v>0</v>
      </c>
      <c r="K272" s="120">
        <f t="shared" si="26"/>
        <v>0</v>
      </c>
      <c r="L272" s="107">
        <f t="shared" si="27"/>
        <v>0</v>
      </c>
      <c r="M272" s="106">
        <f t="shared" si="28"/>
        <v>0</v>
      </c>
      <c r="N272" s="106">
        <v>0</v>
      </c>
      <c r="O272" s="106">
        <v>0</v>
      </c>
      <c r="P272" s="106">
        <f t="shared" si="29"/>
        <v>0</v>
      </c>
    </row>
    <row r="273" s="103" customFormat="1" ht="36" customHeight="1" spans="1:16">
      <c r="A273" s="114">
        <v>2040101</v>
      </c>
      <c r="B273" s="23" t="s">
        <v>323</v>
      </c>
      <c r="C273" s="24">
        <v>185</v>
      </c>
      <c r="D273" s="19">
        <v>0</v>
      </c>
      <c r="E273" s="24"/>
      <c r="F273" s="112" t="str">
        <f t="shared" si="24"/>
        <v>是</v>
      </c>
      <c r="G273" s="103" t="str">
        <f t="shared" si="25"/>
        <v>项</v>
      </c>
      <c r="H273" s="113"/>
      <c r="I273" s="121">
        <v>0</v>
      </c>
      <c r="J273" s="106">
        <v>0</v>
      </c>
      <c r="K273" s="120">
        <f t="shared" si="26"/>
        <v>0</v>
      </c>
      <c r="L273" s="107">
        <f t="shared" si="27"/>
        <v>0</v>
      </c>
      <c r="M273" s="106">
        <f t="shared" si="28"/>
        <v>0</v>
      </c>
      <c r="N273" s="106">
        <v>0</v>
      </c>
      <c r="O273" s="106">
        <v>0</v>
      </c>
      <c r="P273" s="106">
        <f t="shared" si="29"/>
        <v>0</v>
      </c>
    </row>
    <row r="274" s="103" customFormat="1" ht="36" customHeight="1" spans="1:16">
      <c r="A274" s="114">
        <v>2040199</v>
      </c>
      <c r="B274" s="23" t="s">
        <v>324</v>
      </c>
      <c r="C274" s="24">
        <v>0</v>
      </c>
      <c r="D274" s="19">
        <v>0</v>
      </c>
      <c r="E274" s="24"/>
      <c r="F274" s="112" t="str">
        <f t="shared" si="24"/>
        <v>否</v>
      </c>
      <c r="G274" s="103" t="str">
        <f t="shared" si="25"/>
        <v>项</v>
      </c>
      <c r="H274" s="113"/>
      <c r="I274" s="121">
        <v>0</v>
      </c>
      <c r="J274" s="106">
        <v>0</v>
      </c>
      <c r="K274" s="120">
        <f t="shared" si="26"/>
        <v>0</v>
      </c>
      <c r="L274" s="107">
        <f t="shared" si="27"/>
        <v>0</v>
      </c>
      <c r="M274" s="106">
        <f t="shared" si="28"/>
        <v>0</v>
      </c>
      <c r="N274" s="106">
        <v>0</v>
      </c>
      <c r="O274" s="106">
        <v>0</v>
      </c>
      <c r="P274" s="106">
        <f t="shared" si="29"/>
        <v>0</v>
      </c>
    </row>
    <row r="275" ht="36" customHeight="1" spans="1:16">
      <c r="A275" s="111">
        <v>20402</v>
      </c>
      <c r="B275" s="18" t="s">
        <v>325</v>
      </c>
      <c r="C275" s="19">
        <v>16568</v>
      </c>
      <c r="D275" s="19">
        <f>SUM(D276:D285)</f>
        <v>3713</v>
      </c>
      <c r="E275" s="19"/>
      <c r="F275" s="112" t="str">
        <f t="shared" si="24"/>
        <v>是</v>
      </c>
      <c r="G275" s="106" t="str">
        <f t="shared" si="25"/>
        <v>款</v>
      </c>
      <c r="H275" s="106">
        <f>SUM(H276:H285)</f>
        <v>0</v>
      </c>
      <c r="I275" s="121">
        <v>0</v>
      </c>
      <c r="J275" s="106">
        <v>0</v>
      </c>
      <c r="K275" s="120">
        <f t="shared" si="26"/>
        <v>0</v>
      </c>
      <c r="L275" s="107">
        <f t="shared" si="27"/>
        <v>0</v>
      </c>
      <c r="M275" s="106">
        <f t="shared" si="28"/>
        <v>0</v>
      </c>
      <c r="N275" s="106">
        <v>0</v>
      </c>
      <c r="O275" s="106">
        <v>0</v>
      </c>
      <c r="P275" s="106">
        <f t="shared" si="29"/>
        <v>0</v>
      </c>
    </row>
    <row r="276" s="103" customFormat="1" ht="36" customHeight="1" spans="1:16">
      <c r="A276" s="114">
        <v>2040201</v>
      </c>
      <c r="B276" s="23" t="s">
        <v>163</v>
      </c>
      <c r="C276" s="24">
        <v>9221</v>
      </c>
      <c r="D276" s="19">
        <v>150</v>
      </c>
      <c r="E276" s="24"/>
      <c r="F276" s="112" t="str">
        <f t="shared" si="24"/>
        <v>是</v>
      </c>
      <c r="G276" s="103" t="str">
        <f t="shared" si="25"/>
        <v>项</v>
      </c>
      <c r="H276" s="106"/>
      <c r="I276" s="121">
        <v>1503473.33</v>
      </c>
      <c r="J276" s="106">
        <v>0</v>
      </c>
      <c r="K276" s="120">
        <f t="shared" si="26"/>
        <v>1503473.33</v>
      </c>
      <c r="L276" s="107">
        <f t="shared" si="27"/>
        <v>150</v>
      </c>
      <c r="M276" s="106">
        <f t="shared" si="28"/>
        <v>0</v>
      </c>
      <c r="N276" s="106">
        <v>0</v>
      </c>
      <c r="O276" s="106">
        <v>0</v>
      </c>
      <c r="P276" s="106">
        <f t="shared" si="29"/>
        <v>0</v>
      </c>
    </row>
    <row r="277" s="103" customFormat="1" ht="36" customHeight="1" spans="1:16">
      <c r="A277" s="114">
        <v>2040202</v>
      </c>
      <c r="B277" s="23" t="s">
        <v>164</v>
      </c>
      <c r="C277" s="24">
        <v>3328</v>
      </c>
      <c r="D277" s="19">
        <v>0</v>
      </c>
      <c r="E277" s="24"/>
      <c r="F277" s="112" t="str">
        <f t="shared" si="24"/>
        <v>是</v>
      </c>
      <c r="G277" s="103" t="str">
        <f t="shared" si="25"/>
        <v>项</v>
      </c>
      <c r="H277" s="113"/>
      <c r="I277" s="121">
        <v>0</v>
      </c>
      <c r="J277" s="106">
        <v>0</v>
      </c>
      <c r="K277" s="120">
        <f t="shared" si="26"/>
        <v>0</v>
      </c>
      <c r="L277" s="107">
        <f t="shared" si="27"/>
        <v>0</v>
      </c>
      <c r="M277" s="106">
        <f t="shared" si="28"/>
        <v>0</v>
      </c>
      <c r="N277" s="106">
        <v>0</v>
      </c>
      <c r="O277" s="106">
        <v>0</v>
      </c>
      <c r="P277" s="106">
        <f t="shared" si="29"/>
        <v>0</v>
      </c>
    </row>
    <row r="278" s="103" customFormat="1" ht="36" customHeight="1" spans="1:16">
      <c r="A278" s="114">
        <v>2040203</v>
      </c>
      <c r="B278" s="23" t="s">
        <v>165</v>
      </c>
      <c r="C278" s="24">
        <v>0</v>
      </c>
      <c r="D278" s="19">
        <v>0</v>
      </c>
      <c r="E278" s="24"/>
      <c r="F278" s="112" t="str">
        <f t="shared" si="24"/>
        <v>否</v>
      </c>
      <c r="G278" s="103" t="str">
        <f t="shared" si="25"/>
        <v>项</v>
      </c>
      <c r="H278" s="106"/>
      <c r="I278" s="121">
        <v>0</v>
      </c>
      <c r="J278" s="106">
        <v>0</v>
      </c>
      <c r="K278" s="120">
        <f t="shared" si="26"/>
        <v>0</v>
      </c>
      <c r="L278" s="107">
        <f t="shared" si="27"/>
        <v>0</v>
      </c>
      <c r="M278" s="106">
        <f t="shared" si="28"/>
        <v>0</v>
      </c>
      <c r="N278" s="106">
        <v>0</v>
      </c>
      <c r="O278" s="106">
        <v>0</v>
      </c>
      <c r="P278" s="106">
        <f t="shared" si="29"/>
        <v>0</v>
      </c>
    </row>
    <row r="279" s="103" customFormat="1" ht="36" customHeight="1" spans="1:16">
      <c r="A279" s="114">
        <v>2040219</v>
      </c>
      <c r="B279" s="23" t="s">
        <v>204</v>
      </c>
      <c r="C279" s="24">
        <v>649</v>
      </c>
      <c r="D279" s="19">
        <v>0</v>
      </c>
      <c r="E279" s="24"/>
      <c r="F279" s="112" t="str">
        <f t="shared" si="24"/>
        <v>是</v>
      </c>
      <c r="G279" s="103" t="str">
        <f t="shared" si="25"/>
        <v>项</v>
      </c>
      <c r="H279" s="106"/>
      <c r="I279" s="121">
        <v>0</v>
      </c>
      <c r="J279" s="106">
        <v>0</v>
      </c>
      <c r="K279" s="120">
        <f t="shared" si="26"/>
        <v>0</v>
      </c>
      <c r="L279" s="107">
        <f t="shared" si="27"/>
        <v>0</v>
      </c>
      <c r="M279" s="106">
        <f t="shared" si="28"/>
        <v>0</v>
      </c>
      <c r="N279" s="106">
        <v>0</v>
      </c>
      <c r="O279" s="106">
        <v>0</v>
      </c>
      <c r="P279" s="106">
        <f t="shared" si="29"/>
        <v>0</v>
      </c>
    </row>
    <row r="280" s="103" customFormat="1" ht="36" customHeight="1" spans="1:16">
      <c r="A280" s="114">
        <v>2040220</v>
      </c>
      <c r="B280" s="23" t="s">
        <v>326</v>
      </c>
      <c r="C280" s="24">
        <v>300</v>
      </c>
      <c r="D280" s="19">
        <v>0</v>
      </c>
      <c r="E280" s="24"/>
      <c r="F280" s="112" t="str">
        <f t="shared" si="24"/>
        <v>是</v>
      </c>
      <c r="G280" s="103" t="str">
        <f t="shared" si="25"/>
        <v>项</v>
      </c>
      <c r="H280" s="106"/>
      <c r="I280" s="121">
        <v>0</v>
      </c>
      <c r="J280" s="106">
        <v>0</v>
      </c>
      <c r="K280" s="120">
        <f t="shared" si="26"/>
        <v>0</v>
      </c>
      <c r="L280" s="107">
        <f t="shared" si="27"/>
        <v>0</v>
      </c>
      <c r="M280" s="106">
        <f t="shared" si="28"/>
        <v>0</v>
      </c>
      <c r="N280" s="106">
        <v>0</v>
      </c>
      <c r="O280" s="106">
        <v>0</v>
      </c>
      <c r="P280" s="106">
        <f t="shared" si="29"/>
        <v>0</v>
      </c>
    </row>
    <row r="281" s="103" customFormat="1" ht="36" customHeight="1" spans="1:16">
      <c r="A281" s="114">
        <v>2040221</v>
      </c>
      <c r="B281" s="23" t="s">
        <v>327</v>
      </c>
      <c r="C281" s="24">
        <v>0</v>
      </c>
      <c r="D281" s="19">
        <v>0</v>
      </c>
      <c r="E281" s="24"/>
      <c r="F281" s="112" t="str">
        <f t="shared" si="24"/>
        <v>否</v>
      </c>
      <c r="G281" s="103" t="str">
        <f t="shared" si="25"/>
        <v>项</v>
      </c>
      <c r="H281" s="106"/>
      <c r="I281" s="121">
        <v>0</v>
      </c>
      <c r="J281" s="106">
        <v>0</v>
      </c>
      <c r="K281" s="120">
        <f t="shared" si="26"/>
        <v>0</v>
      </c>
      <c r="L281" s="107">
        <f t="shared" si="27"/>
        <v>0</v>
      </c>
      <c r="M281" s="106">
        <f t="shared" si="28"/>
        <v>0</v>
      </c>
      <c r="N281" s="106">
        <v>0</v>
      </c>
      <c r="O281" s="106">
        <v>0</v>
      </c>
      <c r="P281" s="106">
        <f t="shared" si="29"/>
        <v>0</v>
      </c>
    </row>
    <row r="282" s="103" customFormat="1" ht="36" customHeight="1" spans="1:16">
      <c r="A282" s="114">
        <v>2040222</v>
      </c>
      <c r="B282" s="23" t="s">
        <v>328</v>
      </c>
      <c r="C282" s="24">
        <v>0</v>
      </c>
      <c r="D282" s="19">
        <v>0</v>
      </c>
      <c r="E282" s="24"/>
      <c r="F282" s="112" t="str">
        <f t="shared" si="24"/>
        <v>否</v>
      </c>
      <c r="G282" s="103" t="str">
        <f t="shared" si="25"/>
        <v>项</v>
      </c>
      <c r="H282" s="106"/>
      <c r="I282" s="121">
        <v>0</v>
      </c>
      <c r="J282" s="106">
        <v>0</v>
      </c>
      <c r="K282" s="120">
        <f t="shared" si="26"/>
        <v>0</v>
      </c>
      <c r="L282" s="107">
        <f t="shared" si="27"/>
        <v>0</v>
      </c>
      <c r="M282" s="106">
        <f t="shared" si="28"/>
        <v>0</v>
      </c>
      <c r="N282" s="106">
        <v>0</v>
      </c>
      <c r="O282" s="106">
        <v>0</v>
      </c>
      <c r="P282" s="106">
        <f t="shared" si="29"/>
        <v>0</v>
      </c>
    </row>
    <row r="283" s="103" customFormat="1" ht="36" customHeight="1" spans="1:16">
      <c r="A283" s="114">
        <v>2040223</v>
      </c>
      <c r="B283" s="23" t="s">
        <v>329</v>
      </c>
      <c r="C283" s="24">
        <v>0</v>
      </c>
      <c r="D283" s="19">
        <v>0</v>
      </c>
      <c r="E283" s="24"/>
      <c r="F283" s="112" t="str">
        <f t="shared" si="24"/>
        <v>否</v>
      </c>
      <c r="G283" s="103" t="str">
        <f t="shared" si="25"/>
        <v>项</v>
      </c>
      <c r="H283" s="106"/>
      <c r="I283" s="121">
        <v>0</v>
      </c>
      <c r="J283" s="106">
        <v>0</v>
      </c>
      <c r="K283" s="120">
        <f t="shared" si="26"/>
        <v>0</v>
      </c>
      <c r="L283" s="107">
        <f t="shared" si="27"/>
        <v>0</v>
      </c>
      <c r="M283" s="106">
        <f t="shared" si="28"/>
        <v>0</v>
      </c>
      <c r="N283" s="106">
        <v>0</v>
      </c>
      <c r="O283" s="106">
        <v>0</v>
      </c>
      <c r="P283" s="106">
        <f t="shared" si="29"/>
        <v>0</v>
      </c>
    </row>
    <row r="284" s="103" customFormat="1" ht="36" customHeight="1" spans="1:16">
      <c r="A284" s="114">
        <v>2040250</v>
      </c>
      <c r="B284" s="23" t="s">
        <v>172</v>
      </c>
      <c r="C284" s="24">
        <v>0</v>
      </c>
      <c r="D284" s="19">
        <v>0</v>
      </c>
      <c r="E284" s="24"/>
      <c r="F284" s="112" t="str">
        <f t="shared" si="24"/>
        <v>否</v>
      </c>
      <c r="G284" s="103" t="str">
        <f t="shared" si="25"/>
        <v>项</v>
      </c>
      <c r="H284" s="106"/>
      <c r="I284" s="121">
        <v>0</v>
      </c>
      <c r="J284" s="106">
        <v>0</v>
      </c>
      <c r="K284" s="120">
        <f t="shared" si="26"/>
        <v>0</v>
      </c>
      <c r="L284" s="107">
        <f t="shared" si="27"/>
        <v>0</v>
      </c>
      <c r="M284" s="106">
        <f t="shared" si="28"/>
        <v>0</v>
      </c>
      <c r="N284" s="106">
        <v>0</v>
      </c>
      <c r="O284" s="106">
        <v>0</v>
      </c>
      <c r="P284" s="106">
        <f t="shared" si="29"/>
        <v>0</v>
      </c>
    </row>
    <row r="285" s="103" customFormat="1" ht="36" customHeight="1" spans="1:16">
      <c r="A285" s="114">
        <v>2040299</v>
      </c>
      <c r="B285" s="23" t="s">
        <v>330</v>
      </c>
      <c r="C285" s="24">
        <v>3070</v>
      </c>
      <c r="D285" s="19">
        <v>3563</v>
      </c>
      <c r="E285" s="24"/>
      <c r="F285" s="112" t="str">
        <f t="shared" si="24"/>
        <v>是</v>
      </c>
      <c r="G285" s="103" t="str">
        <f t="shared" si="25"/>
        <v>项</v>
      </c>
      <c r="H285" s="106"/>
      <c r="I285" s="121">
        <v>0</v>
      </c>
      <c r="J285" s="106">
        <v>0</v>
      </c>
      <c r="K285" s="120">
        <f t="shared" si="26"/>
        <v>0</v>
      </c>
      <c r="L285" s="107">
        <f t="shared" si="27"/>
        <v>0</v>
      </c>
      <c r="M285" s="106">
        <f t="shared" si="28"/>
        <v>3562.9</v>
      </c>
      <c r="N285" s="106">
        <v>850</v>
      </c>
      <c r="O285" s="106">
        <v>2712.9</v>
      </c>
      <c r="P285" s="106">
        <f t="shared" si="29"/>
        <v>3563</v>
      </c>
    </row>
    <row r="286" ht="36" customHeight="1" spans="1:16">
      <c r="A286" s="111">
        <v>20403</v>
      </c>
      <c r="B286" s="18" t="s">
        <v>331</v>
      </c>
      <c r="C286" s="19">
        <v>0</v>
      </c>
      <c r="D286" s="19">
        <f>SUM(D287:D292)</f>
        <v>0</v>
      </c>
      <c r="E286" s="19"/>
      <c r="F286" s="112" t="str">
        <f t="shared" si="24"/>
        <v>否</v>
      </c>
      <c r="G286" s="106" t="str">
        <f t="shared" si="25"/>
        <v>款</v>
      </c>
      <c r="H286" s="106">
        <f>SUM(H287:H292)</f>
        <v>0</v>
      </c>
      <c r="I286" s="121">
        <v>0</v>
      </c>
      <c r="J286" s="106">
        <v>0</v>
      </c>
      <c r="K286" s="120">
        <f t="shared" si="26"/>
        <v>0</v>
      </c>
      <c r="L286" s="107">
        <f t="shared" si="27"/>
        <v>0</v>
      </c>
      <c r="M286" s="106">
        <f t="shared" si="28"/>
        <v>0</v>
      </c>
      <c r="N286" s="106">
        <v>0</v>
      </c>
      <c r="O286" s="106">
        <v>0</v>
      </c>
      <c r="P286" s="106">
        <f t="shared" si="29"/>
        <v>0</v>
      </c>
    </row>
    <row r="287" s="103" customFormat="1" ht="36" customHeight="1" spans="1:16">
      <c r="A287" s="114">
        <v>2040301</v>
      </c>
      <c r="B287" s="23" t="s">
        <v>163</v>
      </c>
      <c r="C287" s="24">
        <v>0</v>
      </c>
      <c r="D287" s="19">
        <v>0</v>
      </c>
      <c r="E287" s="24"/>
      <c r="F287" s="112" t="str">
        <f t="shared" si="24"/>
        <v>否</v>
      </c>
      <c r="G287" s="103" t="str">
        <f t="shared" si="25"/>
        <v>项</v>
      </c>
      <c r="H287" s="106"/>
      <c r="I287" s="121">
        <v>0</v>
      </c>
      <c r="J287" s="106">
        <v>0</v>
      </c>
      <c r="K287" s="120">
        <f t="shared" si="26"/>
        <v>0</v>
      </c>
      <c r="L287" s="107">
        <f t="shared" si="27"/>
        <v>0</v>
      </c>
      <c r="M287" s="106">
        <f t="shared" si="28"/>
        <v>0</v>
      </c>
      <c r="N287" s="106">
        <v>0</v>
      </c>
      <c r="O287" s="106">
        <v>0</v>
      </c>
      <c r="P287" s="106">
        <f t="shared" si="29"/>
        <v>0</v>
      </c>
    </row>
    <row r="288" s="103" customFormat="1" ht="36" customHeight="1" spans="1:16">
      <c r="A288" s="114">
        <v>2040302</v>
      </c>
      <c r="B288" s="23" t="s">
        <v>164</v>
      </c>
      <c r="C288" s="24">
        <v>0</v>
      </c>
      <c r="D288" s="19">
        <v>0</v>
      </c>
      <c r="E288" s="24"/>
      <c r="F288" s="112" t="str">
        <f t="shared" si="24"/>
        <v>否</v>
      </c>
      <c r="G288" s="103" t="str">
        <f t="shared" si="25"/>
        <v>项</v>
      </c>
      <c r="H288" s="113"/>
      <c r="I288" s="121">
        <v>0</v>
      </c>
      <c r="J288" s="106">
        <v>0</v>
      </c>
      <c r="K288" s="120">
        <f t="shared" si="26"/>
        <v>0</v>
      </c>
      <c r="L288" s="107">
        <f t="shared" si="27"/>
        <v>0</v>
      </c>
      <c r="M288" s="106">
        <f t="shared" si="28"/>
        <v>0</v>
      </c>
      <c r="N288" s="106">
        <v>0</v>
      </c>
      <c r="O288" s="106">
        <v>0</v>
      </c>
      <c r="P288" s="106">
        <f t="shared" si="29"/>
        <v>0</v>
      </c>
    </row>
    <row r="289" s="103" customFormat="1" ht="36" customHeight="1" spans="1:16">
      <c r="A289" s="114">
        <v>2040303</v>
      </c>
      <c r="B289" s="23" t="s">
        <v>165</v>
      </c>
      <c r="C289" s="24">
        <v>0</v>
      </c>
      <c r="D289" s="19">
        <v>0</v>
      </c>
      <c r="E289" s="24"/>
      <c r="F289" s="112" t="str">
        <f t="shared" si="24"/>
        <v>否</v>
      </c>
      <c r="G289" s="103" t="str">
        <f t="shared" si="25"/>
        <v>项</v>
      </c>
      <c r="H289" s="106"/>
      <c r="I289" s="121">
        <v>0</v>
      </c>
      <c r="J289" s="106">
        <v>0</v>
      </c>
      <c r="K289" s="120">
        <f t="shared" si="26"/>
        <v>0</v>
      </c>
      <c r="L289" s="107">
        <f t="shared" si="27"/>
        <v>0</v>
      </c>
      <c r="M289" s="106">
        <f t="shared" si="28"/>
        <v>0</v>
      </c>
      <c r="N289" s="106">
        <v>0</v>
      </c>
      <c r="O289" s="106">
        <v>0</v>
      </c>
      <c r="P289" s="106">
        <f t="shared" si="29"/>
        <v>0</v>
      </c>
    </row>
    <row r="290" s="103" customFormat="1" ht="36" customHeight="1" spans="1:16">
      <c r="A290" s="114">
        <v>2040304</v>
      </c>
      <c r="B290" s="23" t="s">
        <v>332</v>
      </c>
      <c r="C290" s="24">
        <v>0</v>
      </c>
      <c r="D290" s="19">
        <v>0</v>
      </c>
      <c r="E290" s="24"/>
      <c r="F290" s="112" t="str">
        <f t="shared" si="24"/>
        <v>否</v>
      </c>
      <c r="G290" s="103" t="str">
        <f t="shared" si="25"/>
        <v>项</v>
      </c>
      <c r="H290" s="106"/>
      <c r="I290" s="121">
        <v>0</v>
      </c>
      <c r="J290" s="106">
        <v>0</v>
      </c>
      <c r="K290" s="120">
        <f t="shared" si="26"/>
        <v>0</v>
      </c>
      <c r="L290" s="107">
        <f t="shared" si="27"/>
        <v>0</v>
      </c>
      <c r="M290" s="106">
        <f t="shared" si="28"/>
        <v>0</v>
      </c>
      <c r="N290" s="106">
        <v>0</v>
      </c>
      <c r="O290" s="106">
        <v>0</v>
      </c>
      <c r="P290" s="106">
        <f t="shared" si="29"/>
        <v>0</v>
      </c>
    </row>
    <row r="291" s="103" customFormat="1" ht="36" customHeight="1" spans="1:16">
      <c r="A291" s="114">
        <v>2040350</v>
      </c>
      <c r="B291" s="23" t="s">
        <v>172</v>
      </c>
      <c r="C291" s="24">
        <v>0</v>
      </c>
      <c r="D291" s="19">
        <v>0</v>
      </c>
      <c r="E291" s="24"/>
      <c r="F291" s="112" t="str">
        <f t="shared" si="24"/>
        <v>否</v>
      </c>
      <c r="G291" s="103" t="str">
        <f t="shared" si="25"/>
        <v>项</v>
      </c>
      <c r="H291" s="106"/>
      <c r="I291" s="121">
        <v>0</v>
      </c>
      <c r="J291" s="106">
        <v>0</v>
      </c>
      <c r="K291" s="120">
        <f t="shared" si="26"/>
        <v>0</v>
      </c>
      <c r="L291" s="107">
        <f t="shared" si="27"/>
        <v>0</v>
      </c>
      <c r="M291" s="106">
        <f t="shared" si="28"/>
        <v>0</v>
      </c>
      <c r="N291" s="106">
        <v>0</v>
      </c>
      <c r="O291" s="106">
        <v>0</v>
      </c>
      <c r="P291" s="106">
        <f t="shared" si="29"/>
        <v>0</v>
      </c>
    </row>
    <row r="292" s="103" customFormat="1" ht="36" customHeight="1" spans="1:16">
      <c r="A292" s="114">
        <v>2040399</v>
      </c>
      <c r="B292" s="23" t="s">
        <v>333</v>
      </c>
      <c r="C292" s="24">
        <v>0</v>
      </c>
      <c r="D292" s="19">
        <v>0</v>
      </c>
      <c r="E292" s="24"/>
      <c r="F292" s="112" t="str">
        <f t="shared" si="24"/>
        <v>否</v>
      </c>
      <c r="G292" s="103" t="str">
        <f t="shared" si="25"/>
        <v>项</v>
      </c>
      <c r="H292" s="106"/>
      <c r="I292" s="121">
        <v>0</v>
      </c>
      <c r="J292" s="106">
        <v>0</v>
      </c>
      <c r="K292" s="120">
        <f t="shared" si="26"/>
        <v>0</v>
      </c>
      <c r="L292" s="107">
        <f t="shared" si="27"/>
        <v>0</v>
      </c>
      <c r="M292" s="106">
        <f t="shared" si="28"/>
        <v>0</v>
      </c>
      <c r="N292" s="106">
        <v>0</v>
      </c>
      <c r="O292" s="106">
        <v>0</v>
      </c>
      <c r="P292" s="106">
        <f t="shared" si="29"/>
        <v>0</v>
      </c>
    </row>
    <row r="293" ht="36" customHeight="1" spans="1:16">
      <c r="A293" s="111">
        <v>20404</v>
      </c>
      <c r="B293" s="18" t="s">
        <v>334</v>
      </c>
      <c r="C293" s="19">
        <v>0</v>
      </c>
      <c r="D293" s="19">
        <f>SUM(D294:D300)</f>
        <v>100</v>
      </c>
      <c r="E293" s="19"/>
      <c r="F293" s="112" t="str">
        <f t="shared" si="24"/>
        <v>否</v>
      </c>
      <c r="G293" s="106" t="str">
        <f t="shared" si="25"/>
        <v>款</v>
      </c>
      <c r="H293" s="106">
        <f>SUM(H294:H300)</f>
        <v>0</v>
      </c>
      <c r="I293" s="121">
        <v>0</v>
      </c>
      <c r="J293" s="106">
        <v>0</v>
      </c>
      <c r="K293" s="120">
        <f t="shared" si="26"/>
        <v>0</v>
      </c>
      <c r="L293" s="107">
        <f t="shared" si="27"/>
        <v>0</v>
      </c>
      <c r="M293" s="106">
        <f t="shared" si="28"/>
        <v>0</v>
      </c>
      <c r="N293" s="106">
        <v>0</v>
      </c>
      <c r="O293" s="106">
        <v>0</v>
      </c>
      <c r="P293" s="106">
        <f t="shared" si="29"/>
        <v>0</v>
      </c>
    </row>
    <row r="294" s="103" customFormat="1" ht="36" customHeight="1" spans="1:16">
      <c r="A294" s="114">
        <v>2040401</v>
      </c>
      <c r="B294" s="23" t="s">
        <v>163</v>
      </c>
      <c r="C294" s="24">
        <v>0</v>
      </c>
      <c r="D294" s="19">
        <v>0</v>
      </c>
      <c r="E294" s="24"/>
      <c r="F294" s="112" t="str">
        <f t="shared" si="24"/>
        <v>否</v>
      </c>
      <c r="G294" s="103" t="str">
        <f t="shared" si="25"/>
        <v>项</v>
      </c>
      <c r="H294" s="106"/>
      <c r="I294" s="121">
        <v>0</v>
      </c>
      <c r="J294" s="106">
        <v>0</v>
      </c>
      <c r="K294" s="120">
        <f t="shared" si="26"/>
        <v>0</v>
      </c>
      <c r="L294" s="107">
        <f t="shared" si="27"/>
        <v>0</v>
      </c>
      <c r="M294" s="106">
        <f t="shared" si="28"/>
        <v>0</v>
      </c>
      <c r="N294" s="106">
        <v>0</v>
      </c>
      <c r="O294" s="106">
        <v>0</v>
      </c>
      <c r="P294" s="106">
        <f t="shared" si="29"/>
        <v>0</v>
      </c>
    </row>
    <row r="295" s="103" customFormat="1" ht="36" customHeight="1" spans="1:16">
      <c r="A295" s="114">
        <v>2040402</v>
      </c>
      <c r="B295" s="23" t="s">
        <v>164</v>
      </c>
      <c r="C295" s="24">
        <v>0</v>
      </c>
      <c r="D295" s="19">
        <v>0</v>
      </c>
      <c r="E295" s="24"/>
      <c r="F295" s="112" t="str">
        <f t="shared" si="24"/>
        <v>否</v>
      </c>
      <c r="G295" s="103" t="str">
        <f t="shared" si="25"/>
        <v>项</v>
      </c>
      <c r="H295" s="113"/>
      <c r="I295" s="121">
        <v>0</v>
      </c>
      <c r="J295" s="106">
        <v>0</v>
      </c>
      <c r="K295" s="120">
        <f t="shared" si="26"/>
        <v>0</v>
      </c>
      <c r="L295" s="107">
        <f t="shared" si="27"/>
        <v>0</v>
      </c>
      <c r="M295" s="106">
        <f t="shared" si="28"/>
        <v>0</v>
      </c>
      <c r="N295" s="106">
        <v>0</v>
      </c>
      <c r="O295" s="106">
        <v>0</v>
      </c>
      <c r="P295" s="106">
        <f t="shared" si="29"/>
        <v>0</v>
      </c>
    </row>
    <row r="296" s="103" customFormat="1" ht="36" customHeight="1" spans="1:16">
      <c r="A296" s="114">
        <v>2040403</v>
      </c>
      <c r="B296" s="23" t="s">
        <v>165</v>
      </c>
      <c r="C296" s="24">
        <v>0</v>
      </c>
      <c r="D296" s="19">
        <v>0</v>
      </c>
      <c r="E296" s="24"/>
      <c r="F296" s="112" t="str">
        <f t="shared" si="24"/>
        <v>否</v>
      </c>
      <c r="G296" s="103" t="str">
        <f t="shared" si="25"/>
        <v>项</v>
      </c>
      <c r="H296" s="106"/>
      <c r="I296" s="121">
        <v>0</v>
      </c>
      <c r="J296" s="106">
        <v>0</v>
      </c>
      <c r="K296" s="120">
        <f t="shared" si="26"/>
        <v>0</v>
      </c>
      <c r="L296" s="107">
        <f t="shared" si="27"/>
        <v>0</v>
      </c>
      <c r="M296" s="106">
        <f t="shared" si="28"/>
        <v>0</v>
      </c>
      <c r="N296" s="106">
        <v>0</v>
      </c>
      <c r="O296" s="106">
        <v>0</v>
      </c>
      <c r="P296" s="106">
        <f t="shared" si="29"/>
        <v>0</v>
      </c>
    </row>
    <row r="297" s="103" customFormat="1" ht="36" customHeight="1" spans="1:16">
      <c r="A297" s="114">
        <v>2040409</v>
      </c>
      <c r="B297" s="23" t="s">
        <v>335</v>
      </c>
      <c r="C297" s="24">
        <v>0</v>
      </c>
      <c r="D297" s="19">
        <v>0</v>
      </c>
      <c r="E297" s="24"/>
      <c r="F297" s="112" t="str">
        <f t="shared" si="24"/>
        <v>否</v>
      </c>
      <c r="G297" s="103" t="str">
        <f t="shared" si="25"/>
        <v>项</v>
      </c>
      <c r="H297" s="106"/>
      <c r="I297" s="121">
        <v>0</v>
      </c>
      <c r="J297" s="106">
        <v>0</v>
      </c>
      <c r="K297" s="120">
        <f t="shared" si="26"/>
        <v>0</v>
      </c>
      <c r="L297" s="107">
        <f t="shared" si="27"/>
        <v>0</v>
      </c>
      <c r="M297" s="106">
        <f t="shared" si="28"/>
        <v>0</v>
      </c>
      <c r="N297" s="106">
        <v>0</v>
      </c>
      <c r="O297" s="106">
        <v>0</v>
      </c>
      <c r="P297" s="106">
        <f t="shared" si="29"/>
        <v>0</v>
      </c>
    </row>
    <row r="298" s="103" customFormat="1" ht="36" customHeight="1" spans="1:16">
      <c r="A298" s="114">
        <v>2040410</v>
      </c>
      <c r="B298" s="23" t="s">
        <v>336</v>
      </c>
      <c r="C298" s="24">
        <v>0</v>
      </c>
      <c r="D298" s="19">
        <v>0</v>
      </c>
      <c r="E298" s="24"/>
      <c r="F298" s="112" t="str">
        <f t="shared" si="24"/>
        <v>否</v>
      </c>
      <c r="G298" s="103" t="str">
        <f t="shared" si="25"/>
        <v>项</v>
      </c>
      <c r="H298" s="106"/>
      <c r="I298" s="121">
        <v>0</v>
      </c>
      <c r="J298" s="106">
        <v>0</v>
      </c>
      <c r="K298" s="120">
        <f t="shared" si="26"/>
        <v>0</v>
      </c>
      <c r="L298" s="107">
        <f t="shared" si="27"/>
        <v>0</v>
      </c>
      <c r="M298" s="106">
        <f t="shared" si="28"/>
        <v>0</v>
      </c>
      <c r="N298" s="106">
        <v>0</v>
      </c>
      <c r="O298" s="106">
        <v>0</v>
      </c>
      <c r="P298" s="106">
        <f t="shared" si="29"/>
        <v>0</v>
      </c>
    </row>
    <row r="299" s="103" customFormat="1" ht="36" customHeight="1" spans="1:16">
      <c r="A299" s="114">
        <v>2040450</v>
      </c>
      <c r="B299" s="23" t="s">
        <v>172</v>
      </c>
      <c r="C299" s="24">
        <v>0</v>
      </c>
      <c r="D299" s="19">
        <v>0</v>
      </c>
      <c r="E299" s="24"/>
      <c r="F299" s="112" t="str">
        <f t="shared" si="24"/>
        <v>否</v>
      </c>
      <c r="G299" s="103" t="str">
        <f t="shared" si="25"/>
        <v>项</v>
      </c>
      <c r="H299" s="106"/>
      <c r="I299" s="121">
        <v>0</v>
      </c>
      <c r="J299" s="106">
        <v>0</v>
      </c>
      <c r="K299" s="120">
        <f t="shared" si="26"/>
        <v>0</v>
      </c>
      <c r="L299" s="107">
        <f t="shared" si="27"/>
        <v>0</v>
      </c>
      <c r="M299" s="106">
        <f t="shared" si="28"/>
        <v>0</v>
      </c>
      <c r="N299" s="106">
        <v>0</v>
      </c>
      <c r="O299" s="106">
        <v>0</v>
      </c>
      <c r="P299" s="106">
        <f t="shared" si="29"/>
        <v>0</v>
      </c>
    </row>
    <row r="300" s="103" customFormat="1" ht="36" customHeight="1" spans="1:16">
      <c r="A300" s="114">
        <v>2040499</v>
      </c>
      <c r="B300" s="23" t="s">
        <v>337</v>
      </c>
      <c r="C300" s="24">
        <v>0</v>
      </c>
      <c r="D300" s="19">
        <v>100</v>
      </c>
      <c r="E300" s="24"/>
      <c r="F300" s="112" t="str">
        <f t="shared" si="24"/>
        <v>否</v>
      </c>
      <c r="G300" s="103" t="str">
        <f t="shared" si="25"/>
        <v>项</v>
      </c>
      <c r="H300" s="106"/>
      <c r="I300" s="121">
        <v>0</v>
      </c>
      <c r="J300" s="106">
        <v>0</v>
      </c>
      <c r="K300" s="120">
        <f t="shared" si="26"/>
        <v>0</v>
      </c>
      <c r="L300" s="107">
        <f t="shared" si="27"/>
        <v>0</v>
      </c>
      <c r="M300" s="106">
        <f t="shared" si="28"/>
        <v>100</v>
      </c>
      <c r="N300" s="106">
        <v>0</v>
      </c>
      <c r="O300" s="106">
        <v>100</v>
      </c>
      <c r="P300" s="106">
        <f t="shared" si="29"/>
        <v>100</v>
      </c>
    </row>
    <row r="301" ht="36" customHeight="1" spans="1:16">
      <c r="A301" s="111">
        <v>20405</v>
      </c>
      <c r="B301" s="18" t="s">
        <v>338</v>
      </c>
      <c r="C301" s="19">
        <v>0</v>
      </c>
      <c r="D301" s="19">
        <f>SUM(D302:D309)</f>
        <v>0</v>
      </c>
      <c r="E301" s="19"/>
      <c r="F301" s="112" t="str">
        <f t="shared" si="24"/>
        <v>否</v>
      </c>
      <c r="G301" s="106" t="str">
        <f t="shared" si="25"/>
        <v>款</v>
      </c>
      <c r="H301" s="106">
        <f>SUM(H302:H309)</f>
        <v>0</v>
      </c>
      <c r="I301" s="121">
        <v>0</v>
      </c>
      <c r="J301" s="106">
        <v>0</v>
      </c>
      <c r="K301" s="120">
        <f t="shared" si="26"/>
        <v>0</v>
      </c>
      <c r="L301" s="107">
        <f t="shared" si="27"/>
        <v>0</v>
      </c>
      <c r="M301" s="106">
        <f t="shared" si="28"/>
        <v>0</v>
      </c>
      <c r="N301" s="106">
        <v>0</v>
      </c>
      <c r="O301" s="106">
        <v>0</v>
      </c>
      <c r="P301" s="106">
        <f t="shared" si="29"/>
        <v>0</v>
      </c>
    </row>
    <row r="302" s="103" customFormat="1" ht="36" customHeight="1" spans="1:16">
      <c r="A302" s="114">
        <v>2040501</v>
      </c>
      <c r="B302" s="23" t="s">
        <v>163</v>
      </c>
      <c r="C302" s="24">
        <v>0</v>
      </c>
      <c r="D302" s="19">
        <v>0</v>
      </c>
      <c r="E302" s="24"/>
      <c r="F302" s="112" t="str">
        <f t="shared" si="24"/>
        <v>否</v>
      </c>
      <c r="G302" s="103" t="str">
        <f t="shared" si="25"/>
        <v>项</v>
      </c>
      <c r="H302" s="106"/>
      <c r="I302" s="121">
        <v>0</v>
      </c>
      <c r="J302" s="106">
        <v>0</v>
      </c>
      <c r="K302" s="120">
        <f t="shared" si="26"/>
        <v>0</v>
      </c>
      <c r="L302" s="107">
        <f t="shared" si="27"/>
        <v>0</v>
      </c>
      <c r="M302" s="106">
        <f t="shared" si="28"/>
        <v>0</v>
      </c>
      <c r="N302" s="106">
        <v>0</v>
      </c>
      <c r="O302" s="106">
        <v>0</v>
      </c>
      <c r="P302" s="106">
        <f t="shared" si="29"/>
        <v>0</v>
      </c>
    </row>
    <row r="303" s="103" customFormat="1" ht="36" customHeight="1" spans="1:16">
      <c r="A303" s="114">
        <v>2040502</v>
      </c>
      <c r="B303" s="23" t="s">
        <v>164</v>
      </c>
      <c r="C303" s="24">
        <v>0</v>
      </c>
      <c r="D303" s="19">
        <v>0</v>
      </c>
      <c r="E303" s="24"/>
      <c r="F303" s="112" t="str">
        <f t="shared" si="24"/>
        <v>否</v>
      </c>
      <c r="G303" s="103" t="str">
        <f t="shared" si="25"/>
        <v>项</v>
      </c>
      <c r="H303" s="113"/>
      <c r="I303" s="121">
        <v>0</v>
      </c>
      <c r="J303" s="106">
        <v>0</v>
      </c>
      <c r="K303" s="120">
        <f t="shared" si="26"/>
        <v>0</v>
      </c>
      <c r="L303" s="107">
        <f t="shared" si="27"/>
        <v>0</v>
      </c>
      <c r="M303" s="106">
        <f t="shared" si="28"/>
        <v>0</v>
      </c>
      <c r="N303" s="106">
        <v>0</v>
      </c>
      <c r="O303" s="106">
        <v>0</v>
      </c>
      <c r="P303" s="106">
        <f t="shared" si="29"/>
        <v>0</v>
      </c>
    </row>
    <row r="304" s="103" customFormat="1" ht="36" customHeight="1" spans="1:16">
      <c r="A304" s="114">
        <v>2040503</v>
      </c>
      <c r="B304" s="23" t="s">
        <v>165</v>
      </c>
      <c r="C304" s="24">
        <v>0</v>
      </c>
      <c r="D304" s="19">
        <v>0</v>
      </c>
      <c r="E304" s="24"/>
      <c r="F304" s="112" t="str">
        <f t="shared" si="24"/>
        <v>否</v>
      </c>
      <c r="G304" s="103" t="str">
        <f t="shared" si="25"/>
        <v>项</v>
      </c>
      <c r="H304" s="106"/>
      <c r="I304" s="121">
        <v>0</v>
      </c>
      <c r="J304" s="106">
        <v>0</v>
      </c>
      <c r="K304" s="120">
        <f t="shared" si="26"/>
        <v>0</v>
      </c>
      <c r="L304" s="107">
        <f t="shared" si="27"/>
        <v>0</v>
      </c>
      <c r="M304" s="106">
        <f t="shared" si="28"/>
        <v>0</v>
      </c>
      <c r="N304" s="106">
        <v>0</v>
      </c>
      <c r="O304" s="106">
        <v>0</v>
      </c>
      <c r="P304" s="106">
        <f t="shared" si="29"/>
        <v>0</v>
      </c>
    </row>
    <row r="305" s="103" customFormat="1" ht="36" customHeight="1" spans="1:16">
      <c r="A305" s="114">
        <v>2040504</v>
      </c>
      <c r="B305" s="23" t="s">
        <v>339</v>
      </c>
      <c r="C305" s="24">
        <v>0</v>
      </c>
      <c r="D305" s="19">
        <v>0</v>
      </c>
      <c r="E305" s="24"/>
      <c r="F305" s="112" t="str">
        <f t="shared" si="24"/>
        <v>否</v>
      </c>
      <c r="G305" s="103" t="str">
        <f t="shared" si="25"/>
        <v>项</v>
      </c>
      <c r="H305" s="106"/>
      <c r="I305" s="121">
        <v>0</v>
      </c>
      <c r="J305" s="106">
        <v>0</v>
      </c>
      <c r="K305" s="120">
        <f t="shared" si="26"/>
        <v>0</v>
      </c>
      <c r="L305" s="107">
        <f t="shared" si="27"/>
        <v>0</v>
      </c>
      <c r="M305" s="106">
        <f t="shared" si="28"/>
        <v>0</v>
      </c>
      <c r="N305" s="106">
        <v>0</v>
      </c>
      <c r="O305" s="106">
        <v>0</v>
      </c>
      <c r="P305" s="106">
        <f t="shared" si="29"/>
        <v>0</v>
      </c>
    </row>
    <row r="306" s="103" customFormat="1" ht="36" customHeight="1" spans="1:16">
      <c r="A306" s="114">
        <v>2040505</v>
      </c>
      <c r="B306" s="23" t="s">
        <v>340</v>
      </c>
      <c r="C306" s="24">
        <v>0</v>
      </c>
      <c r="D306" s="19">
        <v>0</v>
      </c>
      <c r="E306" s="24"/>
      <c r="F306" s="112" t="str">
        <f t="shared" si="24"/>
        <v>否</v>
      </c>
      <c r="G306" s="103" t="str">
        <f t="shared" si="25"/>
        <v>项</v>
      </c>
      <c r="H306" s="106"/>
      <c r="I306" s="121">
        <v>0</v>
      </c>
      <c r="J306" s="106">
        <v>0</v>
      </c>
      <c r="K306" s="120">
        <f t="shared" si="26"/>
        <v>0</v>
      </c>
      <c r="L306" s="107">
        <f t="shared" si="27"/>
        <v>0</v>
      </c>
      <c r="M306" s="106">
        <f t="shared" si="28"/>
        <v>0</v>
      </c>
      <c r="N306" s="106">
        <v>0</v>
      </c>
      <c r="O306" s="106">
        <v>0</v>
      </c>
      <c r="P306" s="106">
        <f t="shared" si="29"/>
        <v>0</v>
      </c>
    </row>
    <row r="307" s="103" customFormat="1" ht="36" customHeight="1" spans="1:16">
      <c r="A307" s="114">
        <v>2040506</v>
      </c>
      <c r="B307" s="23" t="s">
        <v>341</v>
      </c>
      <c r="C307" s="24">
        <v>0</v>
      </c>
      <c r="D307" s="19">
        <v>0</v>
      </c>
      <c r="E307" s="24"/>
      <c r="F307" s="112" t="str">
        <f t="shared" si="24"/>
        <v>否</v>
      </c>
      <c r="G307" s="103" t="str">
        <f t="shared" si="25"/>
        <v>项</v>
      </c>
      <c r="H307" s="106"/>
      <c r="I307" s="121">
        <v>0</v>
      </c>
      <c r="J307" s="106">
        <v>0</v>
      </c>
      <c r="K307" s="120">
        <f t="shared" si="26"/>
        <v>0</v>
      </c>
      <c r="L307" s="107">
        <f t="shared" si="27"/>
        <v>0</v>
      </c>
      <c r="M307" s="106">
        <f t="shared" si="28"/>
        <v>0</v>
      </c>
      <c r="N307" s="106">
        <v>0</v>
      </c>
      <c r="O307" s="106">
        <v>0</v>
      </c>
      <c r="P307" s="106">
        <f t="shared" si="29"/>
        <v>0</v>
      </c>
    </row>
    <row r="308" s="103" customFormat="1" ht="36" customHeight="1" spans="1:16">
      <c r="A308" s="114">
        <v>2040550</v>
      </c>
      <c r="B308" s="23" t="s">
        <v>172</v>
      </c>
      <c r="C308" s="24">
        <v>0</v>
      </c>
      <c r="D308" s="19">
        <v>0</v>
      </c>
      <c r="E308" s="24"/>
      <c r="F308" s="112" t="str">
        <f t="shared" si="24"/>
        <v>否</v>
      </c>
      <c r="G308" s="103" t="str">
        <f t="shared" si="25"/>
        <v>项</v>
      </c>
      <c r="H308" s="106"/>
      <c r="I308" s="121">
        <v>0</v>
      </c>
      <c r="J308" s="106">
        <v>0</v>
      </c>
      <c r="K308" s="120">
        <f t="shared" si="26"/>
        <v>0</v>
      </c>
      <c r="L308" s="107">
        <f t="shared" si="27"/>
        <v>0</v>
      </c>
      <c r="M308" s="106">
        <f t="shared" si="28"/>
        <v>0</v>
      </c>
      <c r="N308" s="106">
        <v>0</v>
      </c>
      <c r="O308" s="106">
        <v>0</v>
      </c>
      <c r="P308" s="106">
        <f t="shared" si="29"/>
        <v>0</v>
      </c>
    </row>
    <row r="309" s="103" customFormat="1" ht="36" customHeight="1" spans="1:16">
      <c r="A309" s="114">
        <v>2040599</v>
      </c>
      <c r="B309" s="23" t="s">
        <v>342</v>
      </c>
      <c r="C309" s="24">
        <v>0</v>
      </c>
      <c r="D309" s="19">
        <v>0</v>
      </c>
      <c r="E309" s="24"/>
      <c r="F309" s="112" t="str">
        <f t="shared" si="24"/>
        <v>否</v>
      </c>
      <c r="G309" s="103" t="str">
        <f t="shared" si="25"/>
        <v>项</v>
      </c>
      <c r="H309" s="106"/>
      <c r="I309" s="121">
        <v>0</v>
      </c>
      <c r="J309" s="106">
        <v>0</v>
      </c>
      <c r="K309" s="120">
        <f t="shared" si="26"/>
        <v>0</v>
      </c>
      <c r="L309" s="107">
        <f t="shared" si="27"/>
        <v>0</v>
      </c>
      <c r="M309" s="106">
        <f t="shared" si="28"/>
        <v>0</v>
      </c>
      <c r="N309" s="106">
        <v>0</v>
      </c>
      <c r="O309" s="106">
        <v>0</v>
      </c>
      <c r="P309" s="106">
        <f t="shared" si="29"/>
        <v>0</v>
      </c>
    </row>
    <row r="310" ht="36" customHeight="1" spans="1:16">
      <c r="A310" s="111">
        <v>20406</v>
      </c>
      <c r="B310" s="18" t="s">
        <v>343</v>
      </c>
      <c r="C310" s="19">
        <v>827</v>
      </c>
      <c r="D310" s="19">
        <f>SUM(D311:D325)</f>
        <v>18</v>
      </c>
      <c r="E310" s="19"/>
      <c r="F310" s="112" t="str">
        <f t="shared" si="24"/>
        <v>是</v>
      </c>
      <c r="G310" s="106" t="str">
        <f t="shared" si="25"/>
        <v>款</v>
      </c>
      <c r="H310" s="106">
        <f>SUM(H311:H325)</f>
        <v>0</v>
      </c>
      <c r="I310" s="121">
        <v>0</v>
      </c>
      <c r="J310" s="106">
        <v>0</v>
      </c>
      <c r="K310" s="120">
        <f t="shared" si="26"/>
        <v>0</v>
      </c>
      <c r="L310" s="107">
        <f t="shared" si="27"/>
        <v>0</v>
      </c>
      <c r="M310" s="106">
        <f t="shared" si="28"/>
        <v>0</v>
      </c>
      <c r="N310" s="106">
        <v>0</v>
      </c>
      <c r="O310" s="106">
        <v>0</v>
      </c>
      <c r="P310" s="106">
        <f t="shared" si="29"/>
        <v>0</v>
      </c>
    </row>
    <row r="311" s="103" customFormat="1" ht="36" customHeight="1" spans="1:16">
      <c r="A311" s="114">
        <v>2040601</v>
      </c>
      <c r="B311" s="23" t="s">
        <v>163</v>
      </c>
      <c r="C311" s="24">
        <v>657</v>
      </c>
      <c r="D311" s="19">
        <v>18</v>
      </c>
      <c r="E311" s="24"/>
      <c r="F311" s="112" t="str">
        <f t="shared" si="24"/>
        <v>是</v>
      </c>
      <c r="G311" s="103" t="str">
        <f t="shared" si="25"/>
        <v>项</v>
      </c>
      <c r="H311" s="106"/>
      <c r="I311" s="121">
        <v>182764.67</v>
      </c>
      <c r="J311" s="106">
        <v>0</v>
      </c>
      <c r="K311" s="120">
        <f t="shared" si="26"/>
        <v>182764.67</v>
      </c>
      <c r="L311" s="107">
        <f t="shared" si="27"/>
        <v>18</v>
      </c>
      <c r="M311" s="106">
        <f t="shared" si="28"/>
        <v>0</v>
      </c>
      <c r="N311" s="106">
        <v>0</v>
      </c>
      <c r="O311" s="106">
        <v>0</v>
      </c>
      <c r="P311" s="106">
        <f t="shared" si="29"/>
        <v>0</v>
      </c>
    </row>
    <row r="312" s="103" customFormat="1" ht="36" customHeight="1" spans="1:16">
      <c r="A312" s="114">
        <v>2040602</v>
      </c>
      <c r="B312" s="23" t="s">
        <v>164</v>
      </c>
      <c r="C312" s="24">
        <v>36</v>
      </c>
      <c r="D312" s="19">
        <v>0</v>
      </c>
      <c r="E312" s="24"/>
      <c r="F312" s="112" t="str">
        <f t="shared" si="24"/>
        <v>是</v>
      </c>
      <c r="G312" s="103" t="str">
        <f t="shared" si="25"/>
        <v>项</v>
      </c>
      <c r="H312" s="113"/>
      <c r="I312" s="121">
        <v>0</v>
      </c>
      <c r="J312" s="106">
        <v>0</v>
      </c>
      <c r="K312" s="120">
        <f t="shared" si="26"/>
        <v>0</v>
      </c>
      <c r="L312" s="107">
        <f t="shared" si="27"/>
        <v>0</v>
      </c>
      <c r="M312" s="106">
        <f t="shared" si="28"/>
        <v>0</v>
      </c>
      <c r="N312" s="106">
        <v>0</v>
      </c>
      <c r="O312" s="106">
        <v>0</v>
      </c>
      <c r="P312" s="106">
        <f t="shared" si="29"/>
        <v>0</v>
      </c>
    </row>
    <row r="313" s="103" customFormat="1" ht="36" customHeight="1" spans="1:16">
      <c r="A313" s="114">
        <v>2040603</v>
      </c>
      <c r="B313" s="23" t="s">
        <v>165</v>
      </c>
      <c r="C313" s="24">
        <v>0</v>
      </c>
      <c r="D313" s="19">
        <v>0</v>
      </c>
      <c r="E313" s="24"/>
      <c r="F313" s="112" t="str">
        <f t="shared" si="24"/>
        <v>否</v>
      </c>
      <c r="G313" s="103" t="str">
        <f t="shared" si="25"/>
        <v>项</v>
      </c>
      <c r="H313" s="106"/>
      <c r="I313" s="121">
        <v>0</v>
      </c>
      <c r="J313" s="106">
        <v>0</v>
      </c>
      <c r="K313" s="120">
        <f t="shared" si="26"/>
        <v>0</v>
      </c>
      <c r="L313" s="107">
        <f t="shared" si="27"/>
        <v>0</v>
      </c>
      <c r="M313" s="106">
        <f t="shared" si="28"/>
        <v>0</v>
      </c>
      <c r="N313" s="106">
        <v>0</v>
      </c>
      <c r="O313" s="106">
        <v>0</v>
      </c>
      <c r="P313" s="106">
        <f t="shared" si="29"/>
        <v>0</v>
      </c>
    </row>
    <row r="314" s="103" customFormat="1" ht="36" customHeight="1" spans="1:16">
      <c r="A314" s="114">
        <v>2040604</v>
      </c>
      <c r="B314" s="23" t="s">
        <v>344</v>
      </c>
      <c r="C314" s="24">
        <v>19</v>
      </c>
      <c r="D314" s="19">
        <v>0</v>
      </c>
      <c r="E314" s="24"/>
      <c r="F314" s="112" t="str">
        <f t="shared" si="24"/>
        <v>是</v>
      </c>
      <c r="G314" s="103" t="str">
        <f t="shared" si="25"/>
        <v>项</v>
      </c>
      <c r="H314" s="106"/>
      <c r="I314" s="121">
        <v>0</v>
      </c>
      <c r="J314" s="106">
        <v>0</v>
      </c>
      <c r="K314" s="120">
        <f t="shared" si="26"/>
        <v>0</v>
      </c>
      <c r="L314" s="107">
        <f t="shared" si="27"/>
        <v>0</v>
      </c>
      <c r="M314" s="106">
        <f t="shared" si="28"/>
        <v>0</v>
      </c>
      <c r="N314" s="106">
        <v>0</v>
      </c>
      <c r="O314" s="106">
        <v>0</v>
      </c>
      <c r="P314" s="106">
        <f t="shared" si="29"/>
        <v>0</v>
      </c>
    </row>
    <row r="315" s="103" customFormat="1" ht="36" customHeight="1" spans="1:16">
      <c r="A315" s="114">
        <v>2040605</v>
      </c>
      <c r="B315" s="23" t="s">
        <v>345</v>
      </c>
      <c r="C315" s="24">
        <v>20</v>
      </c>
      <c r="D315" s="19">
        <v>0</v>
      </c>
      <c r="E315" s="24"/>
      <c r="F315" s="112" t="str">
        <f t="shared" si="24"/>
        <v>是</v>
      </c>
      <c r="G315" s="103" t="str">
        <f t="shared" si="25"/>
        <v>项</v>
      </c>
      <c r="H315" s="106"/>
      <c r="I315" s="121">
        <v>0</v>
      </c>
      <c r="J315" s="106">
        <v>0</v>
      </c>
      <c r="K315" s="120">
        <f t="shared" si="26"/>
        <v>0</v>
      </c>
      <c r="L315" s="107">
        <f t="shared" si="27"/>
        <v>0</v>
      </c>
      <c r="M315" s="106">
        <f t="shared" si="28"/>
        <v>0</v>
      </c>
      <c r="N315" s="106">
        <v>0</v>
      </c>
      <c r="O315" s="106">
        <v>0</v>
      </c>
      <c r="P315" s="106">
        <f t="shared" si="29"/>
        <v>0</v>
      </c>
    </row>
    <row r="316" s="103" customFormat="1" ht="36" customHeight="1" spans="1:16">
      <c r="A316" s="114">
        <v>2040606</v>
      </c>
      <c r="B316" s="23" t="s">
        <v>346</v>
      </c>
      <c r="C316" s="24">
        <v>0</v>
      </c>
      <c r="D316" s="19">
        <v>0</v>
      </c>
      <c r="E316" s="24"/>
      <c r="F316" s="112" t="str">
        <f t="shared" si="24"/>
        <v>否</v>
      </c>
      <c r="G316" s="103" t="str">
        <f t="shared" si="25"/>
        <v>项</v>
      </c>
      <c r="H316" s="106"/>
      <c r="I316" s="121">
        <v>0</v>
      </c>
      <c r="J316" s="106">
        <v>0</v>
      </c>
      <c r="K316" s="120">
        <f t="shared" si="26"/>
        <v>0</v>
      </c>
      <c r="L316" s="107">
        <f t="shared" si="27"/>
        <v>0</v>
      </c>
      <c r="M316" s="106">
        <f t="shared" si="28"/>
        <v>0</v>
      </c>
      <c r="N316" s="106">
        <v>0</v>
      </c>
      <c r="O316" s="106">
        <v>0</v>
      </c>
      <c r="P316" s="106">
        <f t="shared" si="29"/>
        <v>0</v>
      </c>
    </row>
    <row r="317" s="103" customFormat="1" ht="36" customHeight="1" spans="1:16">
      <c r="A317" s="114">
        <v>2040607</v>
      </c>
      <c r="B317" s="23" t="s">
        <v>347</v>
      </c>
      <c r="C317" s="24">
        <v>40</v>
      </c>
      <c r="D317" s="19">
        <v>0</v>
      </c>
      <c r="E317" s="24"/>
      <c r="F317" s="112" t="str">
        <f t="shared" si="24"/>
        <v>是</v>
      </c>
      <c r="G317" s="103" t="str">
        <f t="shared" si="25"/>
        <v>项</v>
      </c>
      <c r="H317" s="106"/>
      <c r="I317" s="121">
        <v>0</v>
      </c>
      <c r="J317" s="106">
        <v>0</v>
      </c>
      <c r="K317" s="120">
        <f t="shared" si="26"/>
        <v>0</v>
      </c>
      <c r="L317" s="107">
        <f t="shared" si="27"/>
        <v>0</v>
      </c>
      <c r="M317" s="106">
        <f t="shared" si="28"/>
        <v>0</v>
      </c>
      <c r="N317" s="106">
        <v>0</v>
      </c>
      <c r="O317" s="106">
        <v>0</v>
      </c>
      <c r="P317" s="106">
        <f t="shared" si="29"/>
        <v>0</v>
      </c>
    </row>
    <row r="318" s="103" customFormat="1" ht="36" customHeight="1" spans="1:16">
      <c r="A318" s="114">
        <v>2040608</v>
      </c>
      <c r="B318" s="23" t="s">
        <v>348</v>
      </c>
      <c r="C318" s="24">
        <v>10</v>
      </c>
      <c r="D318" s="19">
        <v>0</v>
      </c>
      <c r="E318" s="24"/>
      <c r="F318" s="112" t="str">
        <f t="shared" si="24"/>
        <v>是</v>
      </c>
      <c r="G318" s="103" t="str">
        <f t="shared" si="25"/>
        <v>项</v>
      </c>
      <c r="H318" s="106"/>
      <c r="I318" s="121">
        <v>0</v>
      </c>
      <c r="J318" s="106">
        <v>0</v>
      </c>
      <c r="K318" s="120">
        <f t="shared" si="26"/>
        <v>0</v>
      </c>
      <c r="L318" s="107">
        <f t="shared" si="27"/>
        <v>0</v>
      </c>
      <c r="M318" s="106">
        <f t="shared" si="28"/>
        <v>0</v>
      </c>
      <c r="N318" s="106">
        <v>0</v>
      </c>
      <c r="O318" s="106">
        <v>0</v>
      </c>
      <c r="P318" s="106">
        <f t="shared" si="29"/>
        <v>0</v>
      </c>
    </row>
    <row r="319" s="103" customFormat="1" ht="36" customHeight="1" spans="1:16">
      <c r="A319" s="114">
        <v>2040609</v>
      </c>
      <c r="B319" s="23" t="s">
        <v>349</v>
      </c>
      <c r="C319" s="24">
        <v>0</v>
      </c>
      <c r="D319" s="19">
        <v>0</v>
      </c>
      <c r="E319" s="24"/>
      <c r="F319" s="112" t="str">
        <f t="shared" si="24"/>
        <v>否</v>
      </c>
      <c r="G319" s="103" t="str">
        <f t="shared" si="25"/>
        <v>项</v>
      </c>
      <c r="H319" s="106"/>
      <c r="I319" s="121">
        <v>0</v>
      </c>
      <c r="J319" s="106">
        <v>0</v>
      </c>
      <c r="K319" s="120">
        <f t="shared" si="26"/>
        <v>0</v>
      </c>
      <c r="L319" s="107">
        <f t="shared" si="27"/>
        <v>0</v>
      </c>
      <c r="M319" s="106">
        <f t="shared" si="28"/>
        <v>0</v>
      </c>
      <c r="N319" s="106">
        <v>0</v>
      </c>
      <c r="O319" s="106">
        <v>0</v>
      </c>
      <c r="P319" s="106">
        <f t="shared" si="29"/>
        <v>0</v>
      </c>
    </row>
    <row r="320" s="103" customFormat="1" ht="36" customHeight="1" spans="1:16">
      <c r="A320" s="114">
        <v>2040610</v>
      </c>
      <c r="B320" s="23" t="s">
        <v>350</v>
      </c>
      <c r="C320" s="24">
        <v>10</v>
      </c>
      <c r="D320" s="19">
        <v>0</v>
      </c>
      <c r="E320" s="24"/>
      <c r="F320" s="112" t="str">
        <f t="shared" si="24"/>
        <v>是</v>
      </c>
      <c r="G320" s="103" t="str">
        <f t="shared" si="25"/>
        <v>项</v>
      </c>
      <c r="H320" s="106"/>
      <c r="I320" s="121">
        <v>0</v>
      </c>
      <c r="J320" s="106">
        <v>0</v>
      </c>
      <c r="K320" s="120">
        <f t="shared" si="26"/>
        <v>0</v>
      </c>
      <c r="L320" s="107">
        <f t="shared" si="27"/>
        <v>0</v>
      </c>
      <c r="M320" s="106">
        <f t="shared" si="28"/>
        <v>0</v>
      </c>
      <c r="N320" s="106">
        <v>0</v>
      </c>
      <c r="O320" s="106">
        <v>0</v>
      </c>
      <c r="P320" s="106">
        <f t="shared" si="29"/>
        <v>0</v>
      </c>
    </row>
    <row r="321" s="103" customFormat="1" ht="36" customHeight="1" spans="1:16">
      <c r="A321" s="114">
        <v>2040611</v>
      </c>
      <c r="B321" s="23" t="s">
        <v>351</v>
      </c>
      <c r="C321" s="24">
        <v>0</v>
      </c>
      <c r="D321" s="19">
        <v>0</v>
      </c>
      <c r="E321" s="24"/>
      <c r="F321" s="112" t="str">
        <f t="shared" si="24"/>
        <v>否</v>
      </c>
      <c r="G321" s="103" t="str">
        <f t="shared" si="25"/>
        <v>项</v>
      </c>
      <c r="H321" s="106"/>
      <c r="I321" s="121">
        <v>0</v>
      </c>
      <c r="J321" s="106">
        <v>0</v>
      </c>
      <c r="K321" s="120">
        <f t="shared" si="26"/>
        <v>0</v>
      </c>
      <c r="L321" s="107">
        <f t="shared" si="27"/>
        <v>0</v>
      </c>
      <c r="M321" s="106">
        <f t="shared" si="28"/>
        <v>0</v>
      </c>
      <c r="N321" s="106">
        <v>0</v>
      </c>
      <c r="O321" s="106">
        <v>0</v>
      </c>
      <c r="P321" s="106">
        <f t="shared" si="29"/>
        <v>0</v>
      </c>
    </row>
    <row r="322" s="103" customFormat="1" ht="36" customHeight="1" spans="1:16">
      <c r="A322" s="114">
        <v>2040612</v>
      </c>
      <c r="B322" s="23" t="s">
        <v>352</v>
      </c>
      <c r="C322" s="24">
        <v>10</v>
      </c>
      <c r="D322" s="19">
        <v>0</v>
      </c>
      <c r="E322" s="24"/>
      <c r="F322" s="112" t="str">
        <f t="shared" si="24"/>
        <v>是</v>
      </c>
      <c r="G322" s="103" t="str">
        <f t="shared" si="25"/>
        <v>项</v>
      </c>
      <c r="H322" s="106"/>
      <c r="I322" s="121">
        <v>0</v>
      </c>
      <c r="J322" s="106">
        <v>0</v>
      </c>
      <c r="K322" s="120">
        <f t="shared" si="26"/>
        <v>0</v>
      </c>
      <c r="L322" s="107">
        <f t="shared" si="27"/>
        <v>0</v>
      </c>
      <c r="M322" s="106">
        <f t="shared" si="28"/>
        <v>0</v>
      </c>
      <c r="N322" s="106">
        <v>0</v>
      </c>
      <c r="O322" s="106">
        <v>0</v>
      </c>
      <c r="P322" s="106">
        <f t="shared" si="29"/>
        <v>0</v>
      </c>
    </row>
    <row r="323" s="103" customFormat="1" ht="36" customHeight="1" spans="1:16">
      <c r="A323" s="114">
        <v>2040613</v>
      </c>
      <c r="B323" s="23" t="s">
        <v>204</v>
      </c>
      <c r="C323" s="24">
        <v>0</v>
      </c>
      <c r="D323" s="19">
        <v>0</v>
      </c>
      <c r="E323" s="24"/>
      <c r="F323" s="112" t="str">
        <f t="shared" si="24"/>
        <v>否</v>
      </c>
      <c r="G323" s="103" t="str">
        <f t="shared" si="25"/>
        <v>项</v>
      </c>
      <c r="H323" s="106"/>
      <c r="I323" s="121">
        <v>0</v>
      </c>
      <c r="J323" s="106">
        <v>0</v>
      </c>
      <c r="K323" s="120">
        <f t="shared" si="26"/>
        <v>0</v>
      </c>
      <c r="L323" s="107">
        <f t="shared" si="27"/>
        <v>0</v>
      </c>
      <c r="M323" s="106">
        <f t="shared" si="28"/>
        <v>0</v>
      </c>
      <c r="N323" s="106">
        <v>0</v>
      </c>
      <c r="O323" s="106">
        <v>0</v>
      </c>
      <c r="P323" s="106">
        <f t="shared" si="29"/>
        <v>0</v>
      </c>
    </row>
    <row r="324" s="103" customFormat="1" ht="36" customHeight="1" spans="1:16">
      <c r="A324" s="114">
        <v>2040650</v>
      </c>
      <c r="B324" s="23" t="s">
        <v>172</v>
      </c>
      <c r="C324" s="24">
        <v>0</v>
      </c>
      <c r="D324" s="19">
        <v>0</v>
      </c>
      <c r="E324" s="24"/>
      <c r="F324" s="112" t="str">
        <f t="shared" ref="F324:F387" si="30">IF(LEN(A324)=3,"是",IF(B324&lt;&gt;"",IF(SUM(C324:C324)&lt;&gt;0,"是","否"),"是"))</f>
        <v>否</v>
      </c>
      <c r="G324" s="103" t="str">
        <f t="shared" si="25"/>
        <v>项</v>
      </c>
      <c r="H324" s="106"/>
      <c r="I324" s="121">
        <v>0</v>
      </c>
      <c r="J324" s="106">
        <v>0</v>
      </c>
      <c r="K324" s="120">
        <f t="shared" si="26"/>
        <v>0</v>
      </c>
      <c r="L324" s="107">
        <f t="shared" si="27"/>
        <v>0</v>
      </c>
      <c r="M324" s="106">
        <f t="shared" si="28"/>
        <v>0</v>
      </c>
      <c r="N324" s="106">
        <v>0</v>
      </c>
      <c r="O324" s="106">
        <v>0</v>
      </c>
      <c r="P324" s="106">
        <f t="shared" si="29"/>
        <v>0</v>
      </c>
    </row>
    <row r="325" s="103" customFormat="1" ht="36" customHeight="1" spans="1:16">
      <c r="A325" s="114">
        <v>2040699</v>
      </c>
      <c r="B325" s="23" t="s">
        <v>353</v>
      </c>
      <c r="C325" s="24">
        <v>25</v>
      </c>
      <c r="D325" s="19">
        <v>0</v>
      </c>
      <c r="E325" s="24"/>
      <c r="F325" s="112" t="str">
        <f t="shared" si="30"/>
        <v>是</v>
      </c>
      <c r="G325" s="103" t="str">
        <f t="shared" ref="G325:G388" si="31">IF(LEN(A325)=3,"类",IF(LEN(A325)=5,"款","项"))</f>
        <v>项</v>
      </c>
      <c r="H325" s="106"/>
      <c r="I325" s="121">
        <v>0</v>
      </c>
      <c r="J325" s="106">
        <v>0</v>
      </c>
      <c r="K325" s="120">
        <f t="shared" ref="K325:K388" si="32">SUM(I325:J325)</f>
        <v>0</v>
      </c>
      <c r="L325" s="107">
        <f t="shared" ref="L325:L388" si="33">ROUND(K325/10000,0)</f>
        <v>0</v>
      </c>
      <c r="M325" s="106">
        <f t="shared" ref="M325:M388" si="34">SUM(N325:O325)</f>
        <v>0</v>
      </c>
      <c r="N325" s="106">
        <v>0</v>
      </c>
      <c r="O325" s="106">
        <v>0</v>
      </c>
      <c r="P325" s="106">
        <f t="shared" ref="P325:P388" si="35">ROUND(M325,0)</f>
        <v>0</v>
      </c>
    </row>
    <row r="326" ht="36" customHeight="1" spans="1:16">
      <c r="A326" s="111">
        <v>20407</v>
      </c>
      <c r="B326" s="18" t="s">
        <v>354</v>
      </c>
      <c r="C326" s="19">
        <v>0</v>
      </c>
      <c r="D326" s="19">
        <f>SUM(D327:D335)</f>
        <v>0</v>
      </c>
      <c r="E326" s="19"/>
      <c r="F326" s="112" t="str">
        <f t="shared" si="30"/>
        <v>否</v>
      </c>
      <c r="G326" s="106" t="str">
        <f t="shared" si="31"/>
        <v>款</v>
      </c>
      <c r="H326" s="113">
        <f>SUM(H327:H335)</f>
        <v>0</v>
      </c>
      <c r="I326" s="121">
        <v>0</v>
      </c>
      <c r="J326" s="106">
        <v>0</v>
      </c>
      <c r="K326" s="120">
        <f t="shared" si="32"/>
        <v>0</v>
      </c>
      <c r="L326" s="107">
        <f t="shared" si="33"/>
        <v>0</v>
      </c>
      <c r="M326" s="106">
        <f t="shared" si="34"/>
        <v>0</v>
      </c>
      <c r="N326" s="106">
        <v>0</v>
      </c>
      <c r="O326" s="106">
        <v>0</v>
      </c>
      <c r="P326" s="106">
        <f t="shared" si="35"/>
        <v>0</v>
      </c>
    </row>
    <row r="327" s="103" customFormat="1" ht="36" customHeight="1" spans="1:16">
      <c r="A327" s="114">
        <v>2040701</v>
      </c>
      <c r="B327" s="23" t="s">
        <v>163</v>
      </c>
      <c r="C327" s="24">
        <v>0</v>
      </c>
      <c r="D327" s="19">
        <v>0</v>
      </c>
      <c r="E327" s="24"/>
      <c r="F327" s="112" t="str">
        <f t="shared" si="30"/>
        <v>否</v>
      </c>
      <c r="G327" s="103" t="str">
        <f t="shared" si="31"/>
        <v>项</v>
      </c>
      <c r="H327" s="106"/>
      <c r="I327" s="121">
        <v>0</v>
      </c>
      <c r="J327" s="106">
        <v>0</v>
      </c>
      <c r="K327" s="120">
        <f t="shared" si="32"/>
        <v>0</v>
      </c>
      <c r="L327" s="107">
        <f t="shared" si="33"/>
        <v>0</v>
      </c>
      <c r="M327" s="106">
        <f t="shared" si="34"/>
        <v>0</v>
      </c>
      <c r="N327" s="106">
        <v>0</v>
      </c>
      <c r="O327" s="106">
        <v>0</v>
      </c>
      <c r="P327" s="106">
        <f t="shared" si="35"/>
        <v>0</v>
      </c>
    </row>
    <row r="328" s="103" customFormat="1" ht="36" customHeight="1" spans="1:16">
      <c r="A328" s="114">
        <v>2040702</v>
      </c>
      <c r="B328" s="23" t="s">
        <v>164</v>
      </c>
      <c r="C328" s="24">
        <v>0</v>
      </c>
      <c r="D328" s="19">
        <v>0</v>
      </c>
      <c r="E328" s="24"/>
      <c r="F328" s="112" t="str">
        <f t="shared" si="30"/>
        <v>否</v>
      </c>
      <c r="G328" s="103" t="str">
        <f t="shared" si="31"/>
        <v>项</v>
      </c>
      <c r="H328" s="106"/>
      <c r="I328" s="121">
        <v>0</v>
      </c>
      <c r="J328" s="106">
        <v>0</v>
      </c>
      <c r="K328" s="120">
        <f t="shared" si="32"/>
        <v>0</v>
      </c>
      <c r="L328" s="107">
        <f t="shared" si="33"/>
        <v>0</v>
      </c>
      <c r="M328" s="106">
        <f t="shared" si="34"/>
        <v>0</v>
      </c>
      <c r="N328" s="106">
        <v>0</v>
      </c>
      <c r="O328" s="106">
        <v>0</v>
      </c>
      <c r="P328" s="106">
        <f t="shared" si="35"/>
        <v>0</v>
      </c>
    </row>
    <row r="329" s="103" customFormat="1" ht="36" customHeight="1" spans="1:16">
      <c r="A329" s="114">
        <v>2040703</v>
      </c>
      <c r="B329" s="23" t="s">
        <v>165</v>
      </c>
      <c r="C329" s="24">
        <v>0</v>
      </c>
      <c r="D329" s="19">
        <v>0</v>
      </c>
      <c r="E329" s="24"/>
      <c r="F329" s="112" t="str">
        <f t="shared" si="30"/>
        <v>否</v>
      </c>
      <c r="G329" s="103" t="str">
        <f t="shared" si="31"/>
        <v>项</v>
      </c>
      <c r="H329" s="106"/>
      <c r="I329" s="121">
        <v>0</v>
      </c>
      <c r="J329" s="106">
        <v>0</v>
      </c>
      <c r="K329" s="120">
        <f t="shared" si="32"/>
        <v>0</v>
      </c>
      <c r="L329" s="107">
        <f t="shared" si="33"/>
        <v>0</v>
      </c>
      <c r="M329" s="106">
        <f t="shared" si="34"/>
        <v>0</v>
      </c>
      <c r="N329" s="106">
        <v>0</v>
      </c>
      <c r="O329" s="106">
        <v>0</v>
      </c>
      <c r="P329" s="106">
        <f t="shared" si="35"/>
        <v>0</v>
      </c>
    </row>
    <row r="330" s="103" customFormat="1" ht="36" customHeight="1" spans="1:16">
      <c r="A330" s="114">
        <v>2040704</v>
      </c>
      <c r="B330" s="23" t="s">
        <v>355</v>
      </c>
      <c r="C330" s="24">
        <v>0</v>
      </c>
      <c r="D330" s="19">
        <v>0</v>
      </c>
      <c r="E330" s="24"/>
      <c r="F330" s="112" t="str">
        <f t="shared" si="30"/>
        <v>否</v>
      </c>
      <c r="G330" s="103" t="str">
        <f t="shared" si="31"/>
        <v>项</v>
      </c>
      <c r="H330" s="106"/>
      <c r="I330" s="121">
        <v>0</v>
      </c>
      <c r="J330" s="106">
        <v>0</v>
      </c>
      <c r="K330" s="120">
        <f t="shared" si="32"/>
        <v>0</v>
      </c>
      <c r="L330" s="107">
        <f t="shared" si="33"/>
        <v>0</v>
      </c>
      <c r="M330" s="106">
        <f t="shared" si="34"/>
        <v>0</v>
      </c>
      <c r="N330" s="106">
        <v>0</v>
      </c>
      <c r="O330" s="106">
        <v>0</v>
      </c>
      <c r="P330" s="106">
        <f t="shared" si="35"/>
        <v>0</v>
      </c>
    </row>
    <row r="331" s="103" customFormat="1" ht="36" customHeight="1" spans="1:16">
      <c r="A331" s="114">
        <v>2040705</v>
      </c>
      <c r="B331" s="23" t="s">
        <v>356</v>
      </c>
      <c r="C331" s="24">
        <v>0</v>
      </c>
      <c r="D331" s="19">
        <v>0</v>
      </c>
      <c r="E331" s="24"/>
      <c r="F331" s="112" t="str">
        <f t="shared" si="30"/>
        <v>否</v>
      </c>
      <c r="G331" s="103" t="str">
        <f t="shared" si="31"/>
        <v>项</v>
      </c>
      <c r="H331" s="106"/>
      <c r="I331" s="121">
        <v>0</v>
      </c>
      <c r="J331" s="106">
        <v>0</v>
      </c>
      <c r="K331" s="120">
        <f t="shared" si="32"/>
        <v>0</v>
      </c>
      <c r="L331" s="107">
        <f t="shared" si="33"/>
        <v>0</v>
      </c>
      <c r="M331" s="106">
        <f t="shared" si="34"/>
        <v>0</v>
      </c>
      <c r="N331" s="106">
        <v>0</v>
      </c>
      <c r="O331" s="106">
        <v>0</v>
      </c>
      <c r="P331" s="106">
        <f t="shared" si="35"/>
        <v>0</v>
      </c>
    </row>
    <row r="332" s="103" customFormat="1" ht="36" customHeight="1" spans="1:16">
      <c r="A332" s="114">
        <v>2040706</v>
      </c>
      <c r="B332" s="23" t="s">
        <v>357</v>
      </c>
      <c r="C332" s="24">
        <v>0</v>
      </c>
      <c r="D332" s="19">
        <v>0</v>
      </c>
      <c r="E332" s="24"/>
      <c r="F332" s="112" t="str">
        <f t="shared" si="30"/>
        <v>否</v>
      </c>
      <c r="G332" s="103" t="str">
        <f t="shared" si="31"/>
        <v>项</v>
      </c>
      <c r="H332" s="106"/>
      <c r="I332" s="121">
        <v>0</v>
      </c>
      <c r="J332" s="106">
        <v>0</v>
      </c>
      <c r="K332" s="120">
        <f t="shared" si="32"/>
        <v>0</v>
      </c>
      <c r="L332" s="107">
        <f t="shared" si="33"/>
        <v>0</v>
      </c>
      <c r="M332" s="106">
        <f t="shared" si="34"/>
        <v>0</v>
      </c>
      <c r="N332" s="106">
        <v>0</v>
      </c>
      <c r="O332" s="106">
        <v>0</v>
      </c>
      <c r="P332" s="106">
        <f t="shared" si="35"/>
        <v>0</v>
      </c>
    </row>
    <row r="333" s="103" customFormat="1" ht="36" customHeight="1" spans="1:16">
      <c r="A333" s="114">
        <v>2040707</v>
      </c>
      <c r="B333" s="23" t="s">
        <v>204</v>
      </c>
      <c r="C333" s="24">
        <v>0</v>
      </c>
      <c r="D333" s="19">
        <v>0</v>
      </c>
      <c r="E333" s="24"/>
      <c r="F333" s="112" t="str">
        <f t="shared" si="30"/>
        <v>否</v>
      </c>
      <c r="G333" s="103" t="str">
        <f t="shared" si="31"/>
        <v>项</v>
      </c>
      <c r="H333" s="106"/>
      <c r="I333" s="121">
        <v>0</v>
      </c>
      <c r="J333" s="106">
        <v>0</v>
      </c>
      <c r="K333" s="120">
        <f t="shared" si="32"/>
        <v>0</v>
      </c>
      <c r="L333" s="107">
        <f t="shared" si="33"/>
        <v>0</v>
      </c>
      <c r="M333" s="106">
        <f t="shared" si="34"/>
        <v>0</v>
      </c>
      <c r="N333" s="106">
        <v>0</v>
      </c>
      <c r="O333" s="106">
        <v>0</v>
      </c>
      <c r="P333" s="106">
        <f t="shared" si="35"/>
        <v>0</v>
      </c>
    </row>
    <row r="334" s="103" customFormat="1" ht="36" customHeight="1" spans="1:16">
      <c r="A334" s="114">
        <v>2040750</v>
      </c>
      <c r="B334" s="23" t="s">
        <v>172</v>
      </c>
      <c r="C334" s="24">
        <v>0</v>
      </c>
      <c r="D334" s="19">
        <v>0</v>
      </c>
      <c r="E334" s="24"/>
      <c r="F334" s="112" t="str">
        <f t="shared" si="30"/>
        <v>否</v>
      </c>
      <c r="G334" s="103" t="str">
        <f t="shared" si="31"/>
        <v>项</v>
      </c>
      <c r="H334" s="106"/>
      <c r="I334" s="121">
        <v>0</v>
      </c>
      <c r="J334" s="106">
        <v>0</v>
      </c>
      <c r="K334" s="120">
        <f t="shared" si="32"/>
        <v>0</v>
      </c>
      <c r="L334" s="107">
        <f t="shared" si="33"/>
        <v>0</v>
      </c>
      <c r="M334" s="106">
        <f t="shared" si="34"/>
        <v>0</v>
      </c>
      <c r="N334" s="106">
        <v>0</v>
      </c>
      <c r="O334" s="106">
        <v>0</v>
      </c>
      <c r="P334" s="106">
        <f t="shared" si="35"/>
        <v>0</v>
      </c>
    </row>
    <row r="335" s="103" customFormat="1" ht="36" customHeight="1" spans="1:16">
      <c r="A335" s="114">
        <v>2040799</v>
      </c>
      <c r="B335" s="23" t="s">
        <v>358</v>
      </c>
      <c r="C335" s="24">
        <v>0</v>
      </c>
      <c r="D335" s="19">
        <v>0</v>
      </c>
      <c r="E335" s="24"/>
      <c r="F335" s="112" t="str">
        <f t="shared" si="30"/>
        <v>否</v>
      </c>
      <c r="G335" s="103" t="str">
        <f t="shared" si="31"/>
        <v>项</v>
      </c>
      <c r="H335" s="106"/>
      <c r="I335" s="121">
        <v>0</v>
      </c>
      <c r="J335" s="106">
        <v>0</v>
      </c>
      <c r="K335" s="120">
        <f t="shared" si="32"/>
        <v>0</v>
      </c>
      <c r="L335" s="107">
        <f t="shared" si="33"/>
        <v>0</v>
      </c>
      <c r="M335" s="106">
        <f t="shared" si="34"/>
        <v>0</v>
      </c>
      <c r="N335" s="106">
        <v>0</v>
      </c>
      <c r="O335" s="106">
        <v>0</v>
      </c>
      <c r="P335" s="106">
        <f t="shared" si="35"/>
        <v>0</v>
      </c>
    </row>
    <row r="336" ht="36" customHeight="1" spans="1:16">
      <c r="A336" s="111">
        <v>20408</v>
      </c>
      <c r="B336" s="18" t="s">
        <v>359</v>
      </c>
      <c r="C336" s="19">
        <v>1685</v>
      </c>
      <c r="D336" s="19">
        <f>SUM(D337:D345)</f>
        <v>145</v>
      </c>
      <c r="E336" s="19"/>
      <c r="F336" s="112" t="str">
        <f t="shared" si="30"/>
        <v>是</v>
      </c>
      <c r="G336" s="106" t="str">
        <f t="shared" si="31"/>
        <v>款</v>
      </c>
      <c r="H336" s="113">
        <f>SUM(H337:H345)</f>
        <v>0</v>
      </c>
      <c r="I336" s="121">
        <v>0</v>
      </c>
      <c r="J336" s="106">
        <v>0</v>
      </c>
      <c r="K336" s="120">
        <f t="shared" si="32"/>
        <v>0</v>
      </c>
      <c r="L336" s="107">
        <f t="shared" si="33"/>
        <v>0</v>
      </c>
      <c r="M336" s="106">
        <f t="shared" si="34"/>
        <v>0</v>
      </c>
      <c r="N336" s="106">
        <v>0</v>
      </c>
      <c r="O336" s="106">
        <v>0</v>
      </c>
      <c r="P336" s="106">
        <f t="shared" si="35"/>
        <v>0</v>
      </c>
    </row>
    <row r="337" s="103" customFormat="1" ht="36" customHeight="1" spans="1:16">
      <c r="A337" s="114">
        <v>2040801</v>
      </c>
      <c r="B337" s="23" t="s">
        <v>163</v>
      </c>
      <c r="C337" s="24">
        <v>738</v>
      </c>
      <c r="D337" s="19">
        <v>25</v>
      </c>
      <c r="E337" s="24"/>
      <c r="F337" s="112" t="str">
        <f t="shared" si="30"/>
        <v>是</v>
      </c>
      <c r="G337" s="103" t="str">
        <f t="shared" si="31"/>
        <v>项</v>
      </c>
      <c r="H337" s="106"/>
      <c r="I337" s="121">
        <v>247439.29</v>
      </c>
      <c r="J337" s="106">
        <v>0</v>
      </c>
      <c r="K337" s="120">
        <f t="shared" si="32"/>
        <v>247439.29</v>
      </c>
      <c r="L337" s="107">
        <f t="shared" si="33"/>
        <v>25</v>
      </c>
      <c r="M337" s="106">
        <f t="shared" si="34"/>
        <v>0</v>
      </c>
      <c r="N337" s="106">
        <v>0</v>
      </c>
      <c r="O337" s="106">
        <v>0</v>
      </c>
      <c r="P337" s="106">
        <f t="shared" si="35"/>
        <v>0</v>
      </c>
    </row>
    <row r="338" s="103" customFormat="1" ht="36" customHeight="1" spans="1:16">
      <c r="A338" s="114">
        <v>2040802</v>
      </c>
      <c r="B338" s="23" t="s">
        <v>164</v>
      </c>
      <c r="C338" s="24">
        <v>0</v>
      </c>
      <c r="D338" s="19">
        <v>0</v>
      </c>
      <c r="E338" s="24"/>
      <c r="F338" s="112" t="str">
        <f t="shared" si="30"/>
        <v>否</v>
      </c>
      <c r="G338" s="103" t="str">
        <f t="shared" si="31"/>
        <v>项</v>
      </c>
      <c r="H338" s="106"/>
      <c r="I338" s="121">
        <v>0</v>
      </c>
      <c r="J338" s="106">
        <v>0</v>
      </c>
      <c r="K338" s="120">
        <f t="shared" si="32"/>
        <v>0</v>
      </c>
      <c r="L338" s="107">
        <f t="shared" si="33"/>
        <v>0</v>
      </c>
      <c r="M338" s="106">
        <f t="shared" si="34"/>
        <v>0</v>
      </c>
      <c r="N338" s="106">
        <v>0</v>
      </c>
      <c r="O338" s="106">
        <v>0</v>
      </c>
      <c r="P338" s="106">
        <f t="shared" si="35"/>
        <v>0</v>
      </c>
    </row>
    <row r="339" s="103" customFormat="1" ht="36" customHeight="1" spans="1:16">
      <c r="A339" s="114">
        <v>2040803</v>
      </c>
      <c r="B339" s="23" t="s">
        <v>165</v>
      </c>
      <c r="C339" s="24">
        <v>0</v>
      </c>
      <c r="D339" s="19">
        <v>0</v>
      </c>
      <c r="E339" s="24"/>
      <c r="F339" s="112" t="str">
        <f t="shared" si="30"/>
        <v>否</v>
      </c>
      <c r="G339" s="103" t="str">
        <f t="shared" si="31"/>
        <v>项</v>
      </c>
      <c r="H339" s="106"/>
      <c r="I339" s="121">
        <v>0</v>
      </c>
      <c r="J339" s="106">
        <v>0</v>
      </c>
      <c r="K339" s="120">
        <f t="shared" si="32"/>
        <v>0</v>
      </c>
      <c r="L339" s="107">
        <f t="shared" si="33"/>
        <v>0</v>
      </c>
      <c r="M339" s="106">
        <f t="shared" si="34"/>
        <v>0</v>
      </c>
      <c r="N339" s="106">
        <v>0</v>
      </c>
      <c r="O339" s="106">
        <v>0</v>
      </c>
      <c r="P339" s="106">
        <f t="shared" si="35"/>
        <v>0</v>
      </c>
    </row>
    <row r="340" s="103" customFormat="1" ht="36" customHeight="1" spans="1:16">
      <c r="A340" s="114">
        <v>2040804</v>
      </c>
      <c r="B340" s="23" t="s">
        <v>360</v>
      </c>
      <c r="C340" s="24">
        <v>765</v>
      </c>
      <c r="D340" s="19">
        <v>0</v>
      </c>
      <c r="E340" s="24"/>
      <c r="F340" s="112" t="str">
        <f t="shared" si="30"/>
        <v>是</v>
      </c>
      <c r="G340" s="103" t="str">
        <f t="shared" si="31"/>
        <v>项</v>
      </c>
      <c r="H340" s="106"/>
      <c r="I340" s="121">
        <v>0</v>
      </c>
      <c r="J340" s="106">
        <v>0</v>
      </c>
      <c r="K340" s="120">
        <f t="shared" si="32"/>
        <v>0</v>
      </c>
      <c r="L340" s="107">
        <f t="shared" si="33"/>
        <v>0</v>
      </c>
      <c r="M340" s="106">
        <f t="shared" si="34"/>
        <v>0</v>
      </c>
      <c r="N340" s="106">
        <v>0</v>
      </c>
      <c r="O340" s="106">
        <v>0</v>
      </c>
      <c r="P340" s="106">
        <f t="shared" si="35"/>
        <v>0</v>
      </c>
    </row>
    <row r="341" s="103" customFormat="1" ht="36" customHeight="1" spans="1:16">
      <c r="A341" s="114">
        <v>2040805</v>
      </c>
      <c r="B341" s="23" t="s">
        <v>361</v>
      </c>
      <c r="C341" s="24">
        <v>0</v>
      </c>
      <c r="D341" s="19">
        <v>0</v>
      </c>
      <c r="E341" s="24"/>
      <c r="F341" s="112" t="str">
        <f t="shared" si="30"/>
        <v>否</v>
      </c>
      <c r="G341" s="103" t="str">
        <f t="shared" si="31"/>
        <v>项</v>
      </c>
      <c r="H341" s="106"/>
      <c r="I341" s="121">
        <v>0</v>
      </c>
      <c r="J341" s="106">
        <v>0</v>
      </c>
      <c r="K341" s="120">
        <f t="shared" si="32"/>
        <v>0</v>
      </c>
      <c r="L341" s="107">
        <f t="shared" si="33"/>
        <v>0</v>
      </c>
      <c r="M341" s="106">
        <f t="shared" si="34"/>
        <v>0</v>
      </c>
      <c r="N341" s="106">
        <v>0</v>
      </c>
      <c r="O341" s="106">
        <v>0</v>
      </c>
      <c r="P341" s="106">
        <f t="shared" si="35"/>
        <v>0</v>
      </c>
    </row>
    <row r="342" s="103" customFormat="1" ht="36" customHeight="1" spans="1:16">
      <c r="A342" s="114">
        <v>2040806</v>
      </c>
      <c r="B342" s="23" t="s">
        <v>362</v>
      </c>
      <c r="C342" s="24">
        <v>150</v>
      </c>
      <c r="D342" s="19">
        <v>0</v>
      </c>
      <c r="E342" s="24"/>
      <c r="F342" s="112" t="str">
        <f t="shared" si="30"/>
        <v>是</v>
      </c>
      <c r="G342" s="103" t="str">
        <f t="shared" si="31"/>
        <v>项</v>
      </c>
      <c r="H342" s="106"/>
      <c r="I342" s="121">
        <v>0</v>
      </c>
      <c r="J342" s="106">
        <v>0</v>
      </c>
      <c r="K342" s="120">
        <f t="shared" si="32"/>
        <v>0</v>
      </c>
      <c r="L342" s="107">
        <f t="shared" si="33"/>
        <v>0</v>
      </c>
      <c r="M342" s="106">
        <f t="shared" si="34"/>
        <v>0</v>
      </c>
      <c r="N342" s="106">
        <v>0</v>
      </c>
      <c r="O342" s="106">
        <v>0</v>
      </c>
      <c r="P342" s="106">
        <f t="shared" si="35"/>
        <v>0</v>
      </c>
    </row>
    <row r="343" s="103" customFormat="1" ht="36" customHeight="1" spans="1:16">
      <c r="A343" s="114">
        <v>2040807</v>
      </c>
      <c r="B343" s="23" t="s">
        <v>204</v>
      </c>
      <c r="C343" s="24">
        <v>0</v>
      </c>
      <c r="D343" s="19">
        <v>0</v>
      </c>
      <c r="E343" s="24"/>
      <c r="F343" s="112" t="str">
        <f t="shared" si="30"/>
        <v>否</v>
      </c>
      <c r="G343" s="103" t="str">
        <f t="shared" si="31"/>
        <v>项</v>
      </c>
      <c r="H343" s="106"/>
      <c r="I343" s="121">
        <v>0</v>
      </c>
      <c r="J343" s="106">
        <v>0</v>
      </c>
      <c r="K343" s="120">
        <f t="shared" si="32"/>
        <v>0</v>
      </c>
      <c r="L343" s="107">
        <f t="shared" si="33"/>
        <v>0</v>
      </c>
      <c r="M343" s="106">
        <f t="shared" si="34"/>
        <v>0</v>
      </c>
      <c r="N343" s="106">
        <v>0</v>
      </c>
      <c r="O343" s="106">
        <v>0</v>
      </c>
      <c r="P343" s="106">
        <f t="shared" si="35"/>
        <v>0</v>
      </c>
    </row>
    <row r="344" s="103" customFormat="1" ht="36" customHeight="1" spans="1:16">
      <c r="A344" s="114">
        <v>2040850</v>
      </c>
      <c r="B344" s="23" t="s">
        <v>172</v>
      </c>
      <c r="C344" s="24">
        <v>0</v>
      </c>
      <c r="D344" s="19">
        <v>0</v>
      </c>
      <c r="E344" s="24"/>
      <c r="F344" s="112" t="str">
        <f t="shared" si="30"/>
        <v>否</v>
      </c>
      <c r="G344" s="103" t="str">
        <f t="shared" si="31"/>
        <v>项</v>
      </c>
      <c r="H344" s="106"/>
      <c r="I344" s="121">
        <v>0</v>
      </c>
      <c r="J344" s="106">
        <v>0</v>
      </c>
      <c r="K344" s="120">
        <f t="shared" si="32"/>
        <v>0</v>
      </c>
      <c r="L344" s="107">
        <f t="shared" si="33"/>
        <v>0</v>
      </c>
      <c r="M344" s="106">
        <f t="shared" si="34"/>
        <v>0</v>
      </c>
      <c r="N344" s="106">
        <v>0</v>
      </c>
      <c r="O344" s="106">
        <v>0</v>
      </c>
      <c r="P344" s="106">
        <f t="shared" si="35"/>
        <v>0</v>
      </c>
    </row>
    <row r="345" s="103" customFormat="1" ht="36" customHeight="1" spans="1:16">
      <c r="A345" s="114">
        <v>2040899</v>
      </c>
      <c r="B345" s="23" t="s">
        <v>363</v>
      </c>
      <c r="C345" s="24">
        <v>32</v>
      </c>
      <c r="D345" s="19">
        <v>120</v>
      </c>
      <c r="E345" s="24"/>
      <c r="F345" s="112" t="str">
        <f t="shared" si="30"/>
        <v>是</v>
      </c>
      <c r="G345" s="103" t="str">
        <f t="shared" si="31"/>
        <v>项</v>
      </c>
      <c r="H345" s="106"/>
      <c r="I345" s="121">
        <v>0</v>
      </c>
      <c r="J345" s="106">
        <v>0</v>
      </c>
      <c r="K345" s="120">
        <f t="shared" si="32"/>
        <v>0</v>
      </c>
      <c r="L345" s="107">
        <f t="shared" si="33"/>
        <v>0</v>
      </c>
      <c r="M345" s="106">
        <f t="shared" si="34"/>
        <v>120</v>
      </c>
      <c r="N345" s="106">
        <v>0</v>
      </c>
      <c r="O345" s="106">
        <v>120</v>
      </c>
      <c r="P345" s="106">
        <f t="shared" si="35"/>
        <v>120</v>
      </c>
    </row>
    <row r="346" ht="36" customHeight="1" spans="1:16">
      <c r="A346" s="111">
        <v>20409</v>
      </c>
      <c r="B346" s="18" t="s">
        <v>364</v>
      </c>
      <c r="C346" s="19">
        <v>0</v>
      </c>
      <c r="D346" s="19">
        <f>SUM(D347:D353)</f>
        <v>0</v>
      </c>
      <c r="E346" s="19"/>
      <c r="F346" s="112" t="str">
        <f t="shared" si="30"/>
        <v>否</v>
      </c>
      <c r="G346" s="106" t="str">
        <f t="shared" si="31"/>
        <v>款</v>
      </c>
      <c r="H346" s="113">
        <f>SUM(H347:H353)</f>
        <v>0</v>
      </c>
      <c r="I346" s="121">
        <v>0</v>
      </c>
      <c r="J346" s="106">
        <v>0</v>
      </c>
      <c r="K346" s="120">
        <f t="shared" si="32"/>
        <v>0</v>
      </c>
      <c r="L346" s="107">
        <f t="shared" si="33"/>
        <v>0</v>
      </c>
      <c r="M346" s="106">
        <f t="shared" si="34"/>
        <v>0</v>
      </c>
      <c r="N346" s="106">
        <v>0</v>
      </c>
      <c r="O346" s="106">
        <v>0</v>
      </c>
      <c r="P346" s="106">
        <f t="shared" si="35"/>
        <v>0</v>
      </c>
    </row>
    <row r="347" s="103" customFormat="1" ht="36" customHeight="1" spans="1:16">
      <c r="A347" s="114">
        <v>2040901</v>
      </c>
      <c r="B347" s="23" t="s">
        <v>163</v>
      </c>
      <c r="C347" s="24">
        <v>0</v>
      </c>
      <c r="D347" s="19">
        <v>0</v>
      </c>
      <c r="E347" s="24"/>
      <c r="F347" s="112" t="str">
        <f t="shared" si="30"/>
        <v>否</v>
      </c>
      <c r="G347" s="103" t="str">
        <f t="shared" si="31"/>
        <v>项</v>
      </c>
      <c r="H347" s="106"/>
      <c r="I347" s="121">
        <v>0</v>
      </c>
      <c r="J347" s="106">
        <v>0</v>
      </c>
      <c r="K347" s="120">
        <f t="shared" si="32"/>
        <v>0</v>
      </c>
      <c r="L347" s="107">
        <f t="shared" si="33"/>
        <v>0</v>
      </c>
      <c r="M347" s="106">
        <f t="shared" si="34"/>
        <v>0</v>
      </c>
      <c r="N347" s="106">
        <v>0</v>
      </c>
      <c r="O347" s="106">
        <v>0</v>
      </c>
      <c r="P347" s="106">
        <f t="shared" si="35"/>
        <v>0</v>
      </c>
    </row>
    <row r="348" s="103" customFormat="1" ht="36" customHeight="1" spans="1:16">
      <c r="A348" s="114">
        <v>2040902</v>
      </c>
      <c r="B348" s="23" t="s">
        <v>164</v>
      </c>
      <c r="C348" s="24">
        <v>0</v>
      </c>
      <c r="D348" s="19">
        <v>0</v>
      </c>
      <c r="E348" s="24"/>
      <c r="F348" s="112" t="str">
        <f t="shared" si="30"/>
        <v>否</v>
      </c>
      <c r="G348" s="103" t="str">
        <f t="shared" si="31"/>
        <v>项</v>
      </c>
      <c r="H348" s="106"/>
      <c r="I348" s="121">
        <v>0</v>
      </c>
      <c r="J348" s="106">
        <v>0</v>
      </c>
      <c r="K348" s="120">
        <f t="shared" si="32"/>
        <v>0</v>
      </c>
      <c r="L348" s="107">
        <f t="shared" si="33"/>
        <v>0</v>
      </c>
      <c r="M348" s="106">
        <f t="shared" si="34"/>
        <v>0</v>
      </c>
      <c r="N348" s="106">
        <v>0</v>
      </c>
      <c r="O348" s="106">
        <v>0</v>
      </c>
      <c r="P348" s="106">
        <f t="shared" si="35"/>
        <v>0</v>
      </c>
    </row>
    <row r="349" s="103" customFormat="1" ht="36" customHeight="1" spans="1:16">
      <c r="A349" s="114">
        <v>2040903</v>
      </c>
      <c r="B349" s="23" t="s">
        <v>165</v>
      </c>
      <c r="C349" s="24">
        <v>0</v>
      </c>
      <c r="D349" s="19">
        <v>0</v>
      </c>
      <c r="E349" s="24"/>
      <c r="F349" s="112" t="str">
        <f t="shared" si="30"/>
        <v>否</v>
      </c>
      <c r="G349" s="103" t="str">
        <f t="shared" si="31"/>
        <v>项</v>
      </c>
      <c r="H349" s="106"/>
      <c r="I349" s="121">
        <v>0</v>
      </c>
      <c r="J349" s="106">
        <v>0</v>
      </c>
      <c r="K349" s="120">
        <f t="shared" si="32"/>
        <v>0</v>
      </c>
      <c r="L349" s="107">
        <f t="shared" si="33"/>
        <v>0</v>
      </c>
      <c r="M349" s="106">
        <f t="shared" si="34"/>
        <v>0</v>
      </c>
      <c r="N349" s="106">
        <v>0</v>
      </c>
      <c r="O349" s="106">
        <v>0</v>
      </c>
      <c r="P349" s="106">
        <f t="shared" si="35"/>
        <v>0</v>
      </c>
    </row>
    <row r="350" s="103" customFormat="1" ht="36" customHeight="1" spans="1:16">
      <c r="A350" s="114">
        <v>2040904</v>
      </c>
      <c r="B350" s="23" t="s">
        <v>365</v>
      </c>
      <c r="C350" s="24">
        <v>0</v>
      </c>
      <c r="D350" s="19">
        <v>0</v>
      </c>
      <c r="E350" s="24"/>
      <c r="F350" s="112" t="str">
        <f t="shared" si="30"/>
        <v>否</v>
      </c>
      <c r="G350" s="103" t="str">
        <f t="shared" si="31"/>
        <v>项</v>
      </c>
      <c r="H350" s="106"/>
      <c r="I350" s="121">
        <v>0</v>
      </c>
      <c r="J350" s="106">
        <v>0</v>
      </c>
      <c r="K350" s="120">
        <f t="shared" si="32"/>
        <v>0</v>
      </c>
      <c r="L350" s="107">
        <f t="shared" si="33"/>
        <v>0</v>
      </c>
      <c r="M350" s="106">
        <f t="shared" si="34"/>
        <v>0</v>
      </c>
      <c r="N350" s="106">
        <v>0</v>
      </c>
      <c r="O350" s="106">
        <v>0</v>
      </c>
      <c r="P350" s="106">
        <f t="shared" si="35"/>
        <v>0</v>
      </c>
    </row>
    <row r="351" s="103" customFormat="1" ht="36" customHeight="1" spans="1:16">
      <c r="A351" s="114">
        <v>2040905</v>
      </c>
      <c r="B351" s="23" t="s">
        <v>366</v>
      </c>
      <c r="C351" s="24">
        <v>0</v>
      </c>
      <c r="D351" s="19">
        <v>0</v>
      </c>
      <c r="E351" s="24"/>
      <c r="F351" s="112" t="str">
        <f t="shared" si="30"/>
        <v>否</v>
      </c>
      <c r="G351" s="103" t="str">
        <f t="shared" si="31"/>
        <v>项</v>
      </c>
      <c r="H351" s="106"/>
      <c r="I351" s="121">
        <v>0</v>
      </c>
      <c r="J351" s="106">
        <v>0</v>
      </c>
      <c r="K351" s="120">
        <f t="shared" si="32"/>
        <v>0</v>
      </c>
      <c r="L351" s="107">
        <f t="shared" si="33"/>
        <v>0</v>
      </c>
      <c r="M351" s="106">
        <f t="shared" si="34"/>
        <v>0</v>
      </c>
      <c r="N351" s="106">
        <v>0</v>
      </c>
      <c r="O351" s="106">
        <v>0</v>
      </c>
      <c r="P351" s="106">
        <f t="shared" si="35"/>
        <v>0</v>
      </c>
    </row>
    <row r="352" s="103" customFormat="1" ht="36" customHeight="1" spans="1:16">
      <c r="A352" s="114">
        <v>2040950</v>
      </c>
      <c r="B352" s="23" t="s">
        <v>172</v>
      </c>
      <c r="C352" s="24">
        <v>0</v>
      </c>
      <c r="D352" s="19">
        <v>0</v>
      </c>
      <c r="E352" s="24"/>
      <c r="F352" s="112" t="str">
        <f t="shared" si="30"/>
        <v>否</v>
      </c>
      <c r="G352" s="103" t="str">
        <f t="shared" si="31"/>
        <v>项</v>
      </c>
      <c r="H352" s="106"/>
      <c r="I352" s="121">
        <v>0</v>
      </c>
      <c r="J352" s="106">
        <v>0</v>
      </c>
      <c r="K352" s="120">
        <f t="shared" si="32"/>
        <v>0</v>
      </c>
      <c r="L352" s="107">
        <f t="shared" si="33"/>
        <v>0</v>
      </c>
      <c r="M352" s="106">
        <f t="shared" si="34"/>
        <v>0</v>
      </c>
      <c r="N352" s="106">
        <v>0</v>
      </c>
      <c r="O352" s="106">
        <v>0</v>
      </c>
      <c r="P352" s="106">
        <f t="shared" si="35"/>
        <v>0</v>
      </c>
    </row>
    <row r="353" s="103" customFormat="1" ht="36" customHeight="1" spans="1:16">
      <c r="A353" s="114">
        <v>2040999</v>
      </c>
      <c r="B353" s="23" t="s">
        <v>367</v>
      </c>
      <c r="C353" s="24">
        <v>0</v>
      </c>
      <c r="D353" s="19">
        <v>0</v>
      </c>
      <c r="E353" s="24"/>
      <c r="F353" s="112" t="str">
        <f t="shared" si="30"/>
        <v>否</v>
      </c>
      <c r="G353" s="103" t="str">
        <f t="shared" si="31"/>
        <v>项</v>
      </c>
      <c r="H353" s="106"/>
      <c r="I353" s="121">
        <v>0</v>
      </c>
      <c r="J353" s="106">
        <v>0</v>
      </c>
      <c r="K353" s="120">
        <f t="shared" si="32"/>
        <v>0</v>
      </c>
      <c r="L353" s="107">
        <f t="shared" si="33"/>
        <v>0</v>
      </c>
      <c r="M353" s="106">
        <f t="shared" si="34"/>
        <v>0</v>
      </c>
      <c r="N353" s="106">
        <v>0</v>
      </c>
      <c r="O353" s="106">
        <v>0</v>
      </c>
      <c r="P353" s="106">
        <f t="shared" si="35"/>
        <v>0</v>
      </c>
    </row>
    <row r="354" ht="36" customHeight="1" spans="1:16">
      <c r="A354" s="111">
        <v>20410</v>
      </c>
      <c r="B354" s="18" t="s">
        <v>368</v>
      </c>
      <c r="C354" s="19">
        <v>0</v>
      </c>
      <c r="D354" s="19">
        <f>SUM(D355:D359)</f>
        <v>0</v>
      </c>
      <c r="E354" s="19"/>
      <c r="F354" s="112" t="str">
        <f t="shared" si="30"/>
        <v>否</v>
      </c>
      <c r="G354" s="106" t="str">
        <f t="shared" si="31"/>
        <v>款</v>
      </c>
      <c r="H354" s="113">
        <f>SUM(H355:H359)</f>
        <v>0</v>
      </c>
      <c r="I354" s="121">
        <v>0</v>
      </c>
      <c r="J354" s="106">
        <v>0</v>
      </c>
      <c r="K354" s="120">
        <f t="shared" si="32"/>
        <v>0</v>
      </c>
      <c r="L354" s="107">
        <f t="shared" si="33"/>
        <v>0</v>
      </c>
      <c r="M354" s="106">
        <f t="shared" si="34"/>
        <v>0</v>
      </c>
      <c r="N354" s="106">
        <v>0</v>
      </c>
      <c r="O354" s="106">
        <v>0</v>
      </c>
      <c r="P354" s="106">
        <f t="shared" si="35"/>
        <v>0</v>
      </c>
    </row>
    <row r="355" s="103" customFormat="1" ht="36" customHeight="1" spans="1:16">
      <c r="A355" s="114">
        <v>2041001</v>
      </c>
      <c r="B355" s="23" t="s">
        <v>163</v>
      </c>
      <c r="C355" s="24">
        <v>0</v>
      </c>
      <c r="D355" s="19">
        <v>0</v>
      </c>
      <c r="E355" s="24"/>
      <c r="F355" s="112" t="str">
        <f t="shared" si="30"/>
        <v>否</v>
      </c>
      <c r="G355" s="103" t="str">
        <f t="shared" si="31"/>
        <v>项</v>
      </c>
      <c r="H355" s="106"/>
      <c r="I355" s="121">
        <v>0</v>
      </c>
      <c r="J355" s="106">
        <v>0</v>
      </c>
      <c r="K355" s="120">
        <f t="shared" si="32"/>
        <v>0</v>
      </c>
      <c r="L355" s="107">
        <f t="shared" si="33"/>
        <v>0</v>
      </c>
      <c r="M355" s="106">
        <f t="shared" si="34"/>
        <v>0</v>
      </c>
      <c r="N355" s="106">
        <v>0</v>
      </c>
      <c r="O355" s="106">
        <v>0</v>
      </c>
      <c r="P355" s="106">
        <f t="shared" si="35"/>
        <v>0</v>
      </c>
    </row>
    <row r="356" s="103" customFormat="1" ht="36" customHeight="1" spans="1:16">
      <c r="A356" s="114">
        <v>2041002</v>
      </c>
      <c r="B356" s="23" t="s">
        <v>164</v>
      </c>
      <c r="C356" s="24">
        <v>0</v>
      </c>
      <c r="D356" s="19">
        <v>0</v>
      </c>
      <c r="E356" s="24"/>
      <c r="F356" s="112" t="str">
        <f t="shared" si="30"/>
        <v>否</v>
      </c>
      <c r="G356" s="103" t="str">
        <f t="shared" si="31"/>
        <v>项</v>
      </c>
      <c r="H356" s="106"/>
      <c r="I356" s="121">
        <v>0</v>
      </c>
      <c r="J356" s="106">
        <v>0</v>
      </c>
      <c r="K356" s="120">
        <f t="shared" si="32"/>
        <v>0</v>
      </c>
      <c r="L356" s="107">
        <f t="shared" si="33"/>
        <v>0</v>
      </c>
      <c r="M356" s="106">
        <f t="shared" si="34"/>
        <v>0</v>
      </c>
      <c r="N356" s="106">
        <v>0</v>
      </c>
      <c r="O356" s="106">
        <v>0</v>
      </c>
      <c r="P356" s="106">
        <f t="shared" si="35"/>
        <v>0</v>
      </c>
    </row>
    <row r="357" s="103" customFormat="1" ht="36" customHeight="1" spans="1:16">
      <c r="A357" s="114">
        <v>2041006</v>
      </c>
      <c r="B357" s="23" t="s">
        <v>204</v>
      </c>
      <c r="C357" s="24">
        <v>0</v>
      </c>
      <c r="D357" s="19">
        <v>0</v>
      </c>
      <c r="E357" s="24"/>
      <c r="F357" s="112" t="str">
        <f t="shared" si="30"/>
        <v>否</v>
      </c>
      <c r="G357" s="103" t="str">
        <f t="shared" si="31"/>
        <v>项</v>
      </c>
      <c r="H357" s="106"/>
      <c r="I357" s="121">
        <v>0</v>
      </c>
      <c r="J357" s="106">
        <v>0</v>
      </c>
      <c r="K357" s="120">
        <f t="shared" si="32"/>
        <v>0</v>
      </c>
      <c r="L357" s="107">
        <f t="shared" si="33"/>
        <v>0</v>
      </c>
      <c r="M357" s="106">
        <f t="shared" si="34"/>
        <v>0</v>
      </c>
      <c r="N357" s="106">
        <v>0</v>
      </c>
      <c r="O357" s="106">
        <v>0</v>
      </c>
      <c r="P357" s="106">
        <f t="shared" si="35"/>
        <v>0</v>
      </c>
    </row>
    <row r="358" s="103" customFormat="1" ht="36" customHeight="1" spans="1:16">
      <c r="A358" s="114">
        <v>2041007</v>
      </c>
      <c r="B358" s="23" t="s">
        <v>369</v>
      </c>
      <c r="C358" s="24">
        <v>0</v>
      </c>
      <c r="D358" s="19">
        <v>0</v>
      </c>
      <c r="E358" s="24"/>
      <c r="F358" s="112" t="str">
        <f t="shared" si="30"/>
        <v>否</v>
      </c>
      <c r="G358" s="103" t="str">
        <f t="shared" si="31"/>
        <v>项</v>
      </c>
      <c r="H358" s="106"/>
      <c r="I358" s="121">
        <v>0</v>
      </c>
      <c r="J358" s="106">
        <v>0</v>
      </c>
      <c r="K358" s="120">
        <f t="shared" si="32"/>
        <v>0</v>
      </c>
      <c r="L358" s="107">
        <f t="shared" si="33"/>
        <v>0</v>
      </c>
      <c r="M358" s="106">
        <f t="shared" si="34"/>
        <v>0</v>
      </c>
      <c r="N358" s="106">
        <v>0</v>
      </c>
      <c r="O358" s="106">
        <v>0</v>
      </c>
      <c r="P358" s="106">
        <f t="shared" si="35"/>
        <v>0</v>
      </c>
    </row>
    <row r="359" s="103" customFormat="1" ht="36" customHeight="1" spans="1:16">
      <c r="A359" s="114">
        <v>2041099</v>
      </c>
      <c r="B359" s="23" t="s">
        <v>370</v>
      </c>
      <c r="C359" s="24">
        <v>0</v>
      </c>
      <c r="D359" s="19">
        <v>0</v>
      </c>
      <c r="E359" s="24"/>
      <c r="F359" s="112" t="str">
        <f t="shared" si="30"/>
        <v>否</v>
      </c>
      <c r="G359" s="103" t="str">
        <f t="shared" si="31"/>
        <v>项</v>
      </c>
      <c r="H359" s="106"/>
      <c r="I359" s="121">
        <v>0</v>
      </c>
      <c r="J359" s="106">
        <v>0</v>
      </c>
      <c r="K359" s="120">
        <f t="shared" si="32"/>
        <v>0</v>
      </c>
      <c r="L359" s="107">
        <f t="shared" si="33"/>
        <v>0</v>
      </c>
      <c r="M359" s="106">
        <f t="shared" si="34"/>
        <v>0</v>
      </c>
      <c r="N359" s="106">
        <v>0</v>
      </c>
      <c r="O359" s="106">
        <v>0</v>
      </c>
      <c r="P359" s="106">
        <f t="shared" si="35"/>
        <v>0</v>
      </c>
    </row>
    <row r="360" ht="36" customHeight="1" spans="1:16">
      <c r="A360" s="111">
        <v>20499</v>
      </c>
      <c r="B360" s="18" t="s">
        <v>371</v>
      </c>
      <c r="C360" s="19">
        <v>0</v>
      </c>
      <c r="D360" s="19">
        <f>SUM(D361:D362)</f>
        <v>0</v>
      </c>
      <c r="E360" s="19"/>
      <c r="F360" s="112" t="str">
        <f t="shared" si="30"/>
        <v>否</v>
      </c>
      <c r="G360" s="106" t="str">
        <f t="shared" si="31"/>
        <v>款</v>
      </c>
      <c r="H360" s="113">
        <f>SUM(H361:H362)</f>
        <v>0</v>
      </c>
      <c r="I360" s="121">
        <v>0</v>
      </c>
      <c r="J360" s="106">
        <v>0</v>
      </c>
      <c r="K360" s="120">
        <f t="shared" si="32"/>
        <v>0</v>
      </c>
      <c r="L360" s="107">
        <f t="shared" si="33"/>
        <v>0</v>
      </c>
      <c r="M360" s="106">
        <f t="shared" si="34"/>
        <v>0</v>
      </c>
      <c r="N360" s="106">
        <v>0</v>
      </c>
      <c r="O360" s="106">
        <v>0</v>
      </c>
      <c r="P360" s="106">
        <f t="shared" si="35"/>
        <v>0</v>
      </c>
    </row>
    <row r="361" s="103" customFormat="1" ht="36" customHeight="1" spans="1:16">
      <c r="A361" s="114">
        <v>2049902</v>
      </c>
      <c r="B361" s="23" t="s">
        <v>372</v>
      </c>
      <c r="C361" s="24">
        <v>0</v>
      </c>
      <c r="D361" s="19">
        <v>0</v>
      </c>
      <c r="E361" s="24"/>
      <c r="F361" s="112" t="str">
        <f t="shared" si="30"/>
        <v>否</v>
      </c>
      <c r="G361" s="103" t="str">
        <f t="shared" si="31"/>
        <v>项</v>
      </c>
      <c r="H361" s="106"/>
      <c r="I361" s="121">
        <v>0</v>
      </c>
      <c r="J361" s="106">
        <v>0</v>
      </c>
      <c r="K361" s="120">
        <f t="shared" si="32"/>
        <v>0</v>
      </c>
      <c r="L361" s="107">
        <f t="shared" si="33"/>
        <v>0</v>
      </c>
      <c r="M361" s="106">
        <f t="shared" si="34"/>
        <v>0</v>
      </c>
      <c r="N361" s="106">
        <v>0</v>
      </c>
      <c r="O361" s="106">
        <v>0</v>
      </c>
      <c r="P361" s="106">
        <f t="shared" si="35"/>
        <v>0</v>
      </c>
    </row>
    <row r="362" s="103" customFormat="1" ht="36" customHeight="1" spans="1:16">
      <c r="A362" s="114">
        <v>2049999</v>
      </c>
      <c r="B362" s="23" t="s">
        <v>373</v>
      </c>
      <c r="C362" s="24">
        <v>0</v>
      </c>
      <c r="D362" s="19">
        <v>0</v>
      </c>
      <c r="E362" s="24"/>
      <c r="F362" s="112" t="str">
        <f t="shared" si="30"/>
        <v>否</v>
      </c>
      <c r="G362" s="103" t="str">
        <f t="shared" si="31"/>
        <v>项</v>
      </c>
      <c r="H362" s="106"/>
      <c r="I362" s="121">
        <v>0</v>
      </c>
      <c r="J362" s="106">
        <v>0</v>
      </c>
      <c r="K362" s="120">
        <f t="shared" si="32"/>
        <v>0</v>
      </c>
      <c r="L362" s="107">
        <f t="shared" si="33"/>
        <v>0</v>
      </c>
      <c r="M362" s="106">
        <f t="shared" si="34"/>
        <v>0</v>
      </c>
      <c r="N362" s="106">
        <v>0</v>
      </c>
      <c r="O362" s="106">
        <v>0</v>
      </c>
      <c r="P362" s="106">
        <f t="shared" si="35"/>
        <v>0</v>
      </c>
    </row>
    <row r="363" ht="36" customHeight="1" spans="1:16">
      <c r="A363" s="111">
        <v>205</v>
      </c>
      <c r="B363" s="18" t="s">
        <v>94</v>
      </c>
      <c r="C363" s="19">
        <v>39079</v>
      </c>
      <c r="D363" s="19">
        <f>SUM(D364,D369,D378,D385,D391,D395,D399,D403,D409,D416)</f>
        <v>4613</v>
      </c>
      <c r="E363" s="19"/>
      <c r="F363" s="112" t="str">
        <f t="shared" si="30"/>
        <v>是</v>
      </c>
      <c r="G363" s="106" t="str">
        <f t="shared" si="31"/>
        <v>类</v>
      </c>
      <c r="H363" s="113">
        <f>SUM(H364,H369,H378,H385,H391,H395,H399,H403,H409,H416)</f>
        <v>0</v>
      </c>
      <c r="I363" s="121">
        <v>0</v>
      </c>
      <c r="J363" s="106">
        <v>0</v>
      </c>
      <c r="K363" s="120">
        <f t="shared" si="32"/>
        <v>0</v>
      </c>
      <c r="L363" s="107">
        <f t="shared" si="33"/>
        <v>0</v>
      </c>
      <c r="M363" s="106">
        <f t="shared" si="34"/>
        <v>0</v>
      </c>
      <c r="N363" s="106">
        <v>0</v>
      </c>
      <c r="O363" s="106">
        <v>0</v>
      </c>
      <c r="P363" s="106">
        <f t="shared" si="35"/>
        <v>0</v>
      </c>
    </row>
    <row r="364" ht="36" customHeight="1" spans="1:16">
      <c r="A364" s="111">
        <v>20501</v>
      </c>
      <c r="B364" s="18" t="s">
        <v>374</v>
      </c>
      <c r="C364" s="19">
        <v>1362</v>
      </c>
      <c r="D364" s="19">
        <f>SUM(D365:D368)</f>
        <v>170</v>
      </c>
      <c r="E364" s="19"/>
      <c r="F364" s="112" t="str">
        <f t="shared" si="30"/>
        <v>是</v>
      </c>
      <c r="G364" s="106" t="str">
        <f t="shared" si="31"/>
        <v>款</v>
      </c>
      <c r="H364" s="113">
        <f>SUM(H365:H368)</f>
        <v>0</v>
      </c>
      <c r="I364" s="121">
        <v>0</v>
      </c>
      <c r="J364" s="106">
        <v>0</v>
      </c>
      <c r="K364" s="120">
        <f t="shared" si="32"/>
        <v>0</v>
      </c>
      <c r="L364" s="107">
        <f t="shared" si="33"/>
        <v>0</v>
      </c>
      <c r="M364" s="106">
        <f t="shared" si="34"/>
        <v>0</v>
      </c>
      <c r="N364" s="106">
        <v>0</v>
      </c>
      <c r="O364" s="106">
        <v>0</v>
      </c>
      <c r="P364" s="106">
        <f t="shared" si="35"/>
        <v>0</v>
      </c>
    </row>
    <row r="365" s="103" customFormat="1" ht="36" customHeight="1" spans="1:16">
      <c r="A365" s="114">
        <v>2050101</v>
      </c>
      <c r="B365" s="23" t="s">
        <v>163</v>
      </c>
      <c r="C365" s="24">
        <v>1302</v>
      </c>
      <c r="D365" s="19">
        <v>170</v>
      </c>
      <c r="E365" s="24"/>
      <c r="F365" s="112" t="str">
        <f t="shared" si="30"/>
        <v>是</v>
      </c>
      <c r="G365" s="103" t="str">
        <f t="shared" si="31"/>
        <v>项</v>
      </c>
      <c r="H365" s="106"/>
      <c r="I365" s="121">
        <v>1698846</v>
      </c>
      <c r="J365" s="106">
        <v>0</v>
      </c>
      <c r="K365" s="120">
        <f t="shared" si="32"/>
        <v>1698846</v>
      </c>
      <c r="L365" s="107">
        <f t="shared" si="33"/>
        <v>170</v>
      </c>
      <c r="M365" s="106">
        <f t="shared" si="34"/>
        <v>0</v>
      </c>
      <c r="N365" s="106">
        <v>0</v>
      </c>
      <c r="O365" s="106">
        <v>0</v>
      </c>
      <c r="P365" s="106">
        <f t="shared" si="35"/>
        <v>0</v>
      </c>
    </row>
    <row r="366" s="103" customFormat="1" ht="36" customHeight="1" spans="1:16">
      <c r="A366" s="114">
        <v>2050102</v>
      </c>
      <c r="B366" s="23" t="s">
        <v>164</v>
      </c>
      <c r="C366" s="24">
        <v>0</v>
      </c>
      <c r="D366" s="19">
        <v>0</v>
      </c>
      <c r="E366" s="24"/>
      <c r="F366" s="112" t="str">
        <f t="shared" si="30"/>
        <v>否</v>
      </c>
      <c r="G366" s="103" t="str">
        <f t="shared" si="31"/>
        <v>项</v>
      </c>
      <c r="H366" s="106"/>
      <c r="I366" s="121">
        <v>0</v>
      </c>
      <c r="J366" s="106">
        <v>0</v>
      </c>
      <c r="K366" s="120">
        <f t="shared" si="32"/>
        <v>0</v>
      </c>
      <c r="L366" s="107">
        <f t="shared" si="33"/>
        <v>0</v>
      </c>
      <c r="M366" s="106">
        <f t="shared" si="34"/>
        <v>0</v>
      </c>
      <c r="N366" s="106">
        <v>0</v>
      </c>
      <c r="O366" s="106">
        <v>0</v>
      </c>
      <c r="P366" s="106">
        <f t="shared" si="35"/>
        <v>0</v>
      </c>
    </row>
    <row r="367" s="103" customFormat="1" ht="36" customHeight="1" spans="1:16">
      <c r="A367" s="114">
        <v>2050103</v>
      </c>
      <c r="B367" s="23" t="s">
        <v>165</v>
      </c>
      <c r="C367" s="24">
        <v>0</v>
      </c>
      <c r="D367" s="19">
        <v>0</v>
      </c>
      <c r="E367" s="24"/>
      <c r="F367" s="112" t="str">
        <f t="shared" si="30"/>
        <v>否</v>
      </c>
      <c r="G367" s="103" t="str">
        <f t="shared" si="31"/>
        <v>项</v>
      </c>
      <c r="H367" s="106"/>
      <c r="I367" s="121">
        <v>0</v>
      </c>
      <c r="J367" s="106">
        <v>0</v>
      </c>
      <c r="K367" s="120">
        <f t="shared" si="32"/>
        <v>0</v>
      </c>
      <c r="L367" s="107">
        <f t="shared" si="33"/>
        <v>0</v>
      </c>
      <c r="M367" s="106">
        <f t="shared" si="34"/>
        <v>0</v>
      </c>
      <c r="N367" s="106">
        <v>0</v>
      </c>
      <c r="O367" s="106">
        <v>0</v>
      </c>
      <c r="P367" s="106">
        <f t="shared" si="35"/>
        <v>0</v>
      </c>
    </row>
    <row r="368" s="103" customFormat="1" ht="36" customHeight="1" spans="1:16">
      <c r="A368" s="114">
        <v>2050199</v>
      </c>
      <c r="B368" s="23" t="s">
        <v>375</v>
      </c>
      <c r="C368" s="24">
        <v>60</v>
      </c>
      <c r="D368" s="19">
        <v>0</v>
      </c>
      <c r="E368" s="24"/>
      <c r="F368" s="112" t="str">
        <f t="shared" si="30"/>
        <v>是</v>
      </c>
      <c r="G368" s="103" t="str">
        <f t="shared" si="31"/>
        <v>项</v>
      </c>
      <c r="H368" s="106"/>
      <c r="I368" s="121">
        <v>0</v>
      </c>
      <c r="J368" s="106">
        <v>0</v>
      </c>
      <c r="K368" s="120">
        <f t="shared" si="32"/>
        <v>0</v>
      </c>
      <c r="L368" s="107">
        <f t="shared" si="33"/>
        <v>0</v>
      </c>
      <c r="M368" s="106">
        <f t="shared" si="34"/>
        <v>0</v>
      </c>
      <c r="N368" s="106">
        <v>0</v>
      </c>
      <c r="O368" s="106">
        <v>0</v>
      </c>
      <c r="P368" s="106">
        <f t="shared" si="35"/>
        <v>0</v>
      </c>
    </row>
    <row r="369" ht="36" customHeight="1" spans="1:16">
      <c r="A369" s="111">
        <v>20502</v>
      </c>
      <c r="B369" s="18" t="s">
        <v>376</v>
      </c>
      <c r="C369" s="19">
        <v>17727</v>
      </c>
      <c r="D369" s="19">
        <f>SUM(D370:D377)</f>
        <v>889</v>
      </c>
      <c r="E369" s="19"/>
      <c r="F369" s="112" t="str">
        <f t="shared" si="30"/>
        <v>是</v>
      </c>
      <c r="G369" s="106" t="str">
        <f t="shared" si="31"/>
        <v>款</v>
      </c>
      <c r="H369" s="113">
        <f>SUM(H370:H377)</f>
        <v>0</v>
      </c>
      <c r="I369" s="121">
        <v>0</v>
      </c>
      <c r="J369" s="106">
        <v>0</v>
      </c>
      <c r="K369" s="120">
        <f t="shared" si="32"/>
        <v>0</v>
      </c>
      <c r="L369" s="107">
        <f t="shared" si="33"/>
        <v>0</v>
      </c>
      <c r="M369" s="106">
        <f t="shared" si="34"/>
        <v>0</v>
      </c>
      <c r="N369" s="106">
        <v>0</v>
      </c>
      <c r="O369" s="106">
        <v>0</v>
      </c>
      <c r="P369" s="106">
        <f t="shared" si="35"/>
        <v>0</v>
      </c>
    </row>
    <row r="370" s="103" customFormat="1" ht="36" customHeight="1" spans="1:16">
      <c r="A370" s="114">
        <v>2050201</v>
      </c>
      <c r="B370" s="23" t="s">
        <v>377</v>
      </c>
      <c r="C370" s="24">
        <v>632</v>
      </c>
      <c r="D370" s="19">
        <v>-41</v>
      </c>
      <c r="E370" s="24"/>
      <c r="F370" s="112" t="str">
        <f t="shared" si="30"/>
        <v>是</v>
      </c>
      <c r="G370" s="103" t="str">
        <f t="shared" si="31"/>
        <v>项</v>
      </c>
      <c r="H370" s="106"/>
      <c r="I370" s="121">
        <v>-406144.38</v>
      </c>
      <c r="J370" s="106">
        <v>0</v>
      </c>
      <c r="K370" s="120">
        <f t="shared" si="32"/>
        <v>-406144.38</v>
      </c>
      <c r="L370" s="107">
        <f t="shared" si="33"/>
        <v>-41</v>
      </c>
      <c r="M370" s="106">
        <f t="shared" si="34"/>
        <v>0</v>
      </c>
      <c r="N370" s="106">
        <v>0</v>
      </c>
      <c r="O370" s="106">
        <v>0</v>
      </c>
      <c r="P370" s="106">
        <f t="shared" si="35"/>
        <v>0</v>
      </c>
    </row>
    <row r="371" s="103" customFormat="1" ht="36" customHeight="1" spans="1:16">
      <c r="A371" s="114">
        <v>2050202</v>
      </c>
      <c r="B371" s="23" t="s">
        <v>378</v>
      </c>
      <c r="C371" s="24">
        <v>490</v>
      </c>
      <c r="D371" s="19">
        <v>0</v>
      </c>
      <c r="E371" s="24"/>
      <c r="F371" s="112" t="str">
        <f t="shared" si="30"/>
        <v>是</v>
      </c>
      <c r="G371" s="103" t="str">
        <f t="shared" si="31"/>
        <v>项</v>
      </c>
      <c r="H371" s="106"/>
      <c r="I371" s="121">
        <v>0</v>
      </c>
      <c r="J371" s="106">
        <v>0</v>
      </c>
      <c r="K371" s="120">
        <f t="shared" si="32"/>
        <v>0</v>
      </c>
      <c r="L371" s="107">
        <f t="shared" si="33"/>
        <v>0</v>
      </c>
      <c r="M371" s="106">
        <f t="shared" si="34"/>
        <v>0</v>
      </c>
      <c r="N371" s="106">
        <v>0</v>
      </c>
      <c r="O371" s="106">
        <v>0</v>
      </c>
      <c r="P371" s="106">
        <f t="shared" si="35"/>
        <v>0</v>
      </c>
    </row>
    <row r="372" s="103" customFormat="1" ht="36" customHeight="1" spans="1:16">
      <c r="A372" s="114">
        <v>2050203</v>
      </c>
      <c r="B372" s="23" t="s">
        <v>379</v>
      </c>
      <c r="C372" s="24">
        <v>3289</v>
      </c>
      <c r="D372" s="19">
        <v>198</v>
      </c>
      <c r="E372" s="24"/>
      <c r="F372" s="112" t="str">
        <f t="shared" si="30"/>
        <v>是</v>
      </c>
      <c r="G372" s="103" t="str">
        <f t="shared" si="31"/>
        <v>项</v>
      </c>
      <c r="H372" s="106"/>
      <c r="I372" s="121">
        <v>0</v>
      </c>
      <c r="J372" s="106">
        <v>0</v>
      </c>
      <c r="K372" s="120">
        <f t="shared" si="32"/>
        <v>0</v>
      </c>
      <c r="L372" s="107">
        <f t="shared" si="33"/>
        <v>0</v>
      </c>
      <c r="M372" s="106">
        <f t="shared" si="34"/>
        <v>197.54</v>
      </c>
      <c r="N372" s="106">
        <v>0</v>
      </c>
      <c r="O372" s="106">
        <v>197.54</v>
      </c>
      <c r="P372" s="106">
        <f t="shared" si="35"/>
        <v>198</v>
      </c>
    </row>
    <row r="373" s="103" customFormat="1" ht="36" customHeight="1" spans="1:16">
      <c r="A373" s="114">
        <v>2050204</v>
      </c>
      <c r="B373" s="23" t="s">
        <v>380</v>
      </c>
      <c r="C373" s="24">
        <v>12676</v>
      </c>
      <c r="D373" s="19">
        <v>732</v>
      </c>
      <c r="E373" s="24"/>
      <c r="F373" s="112" t="str">
        <f t="shared" si="30"/>
        <v>是</v>
      </c>
      <c r="G373" s="103" t="str">
        <f t="shared" si="31"/>
        <v>项</v>
      </c>
      <c r="H373" s="106"/>
      <c r="I373" s="121">
        <v>7317733.5</v>
      </c>
      <c r="J373" s="106">
        <v>0</v>
      </c>
      <c r="K373" s="120">
        <f t="shared" si="32"/>
        <v>7317733.5</v>
      </c>
      <c r="L373" s="107">
        <f t="shared" si="33"/>
        <v>732</v>
      </c>
      <c r="M373" s="106">
        <f t="shared" si="34"/>
        <v>0</v>
      </c>
      <c r="N373" s="106">
        <v>0</v>
      </c>
      <c r="O373" s="106">
        <v>0</v>
      </c>
      <c r="P373" s="106">
        <f t="shared" si="35"/>
        <v>0</v>
      </c>
    </row>
    <row r="374" s="103" customFormat="1" ht="36" customHeight="1" spans="1:16">
      <c r="A374" s="114">
        <v>2050205</v>
      </c>
      <c r="B374" s="23" t="s">
        <v>381</v>
      </c>
      <c r="C374" s="24">
        <v>0</v>
      </c>
      <c r="D374" s="19">
        <v>0</v>
      </c>
      <c r="E374" s="24"/>
      <c r="F374" s="112" t="str">
        <f t="shared" si="30"/>
        <v>否</v>
      </c>
      <c r="G374" s="103" t="str">
        <f t="shared" si="31"/>
        <v>项</v>
      </c>
      <c r="H374" s="106"/>
      <c r="I374" s="121">
        <v>0</v>
      </c>
      <c r="J374" s="106">
        <v>0</v>
      </c>
      <c r="K374" s="120">
        <f t="shared" si="32"/>
        <v>0</v>
      </c>
      <c r="L374" s="107">
        <f t="shared" si="33"/>
        <v>0</v>
      </c>
      <c r="M374" s="106">
        <f t="shared" si="34"/>
        <v>0</v>
      </c>
      <c r="N374" s="106">
        <v>0</v>
      </c>
      <c r="O374" s="106">
        <v>0</v>
      </c>
      <c r="P374" s="106">
        <f t="shared" si="35"/>
        <v>0</v>
      </c>
    </row>
    <row r="375" s="103" customFormat="1" ht="36" customHeight="1" spans="1:16">
      <c r="A375" s="114">
        <v>2050206</v>
      </c>
      <c r="B375" s="23" t="s">
        <v>382</v>
      </c>
      <c r="C375" s="24">
        <v>0</v>
      </c>
      <c r="D375" s="19">
        <v>0</v>
      </c>
      <c r="E375" s="24"/>
      <c r="F375" s="112" t="str">
        <f t="shared" si="30"/>
        <v>否</v>
      </c>
      <c r="G375" s="103" t="str">
        <f t="shared" si="31"/>
        <v>项</v>
      </c>
      <c r="H375" s="106"/>
      <c r="I375" s="121">
        <v>0</v>
      </c>
      <c r="J375" s="106">
        <v>0</v>
      </c>
      <c r="K375" s="120">
        <f t="shared" si="32"/>
        <v>0</v>
      </c>
      <c r="L375" s="107">
        <f t="shared" si="33"/>
        <v>0</v>
      </c>
      <c r="M375" s="106">
        <f t="shared" si="34"/>
        <v>0</v>
      </c>
      <c r="N375" s="106">
        <v>0</v>
      </c>
      <c r="O375" s="106">
        <v>0</v>
      </c>
      <c r="P375" s="106">
        <f t="shared" si="35"/>
        <v>0</v>
      </c>
    </row>
    <row r="376" s="103" customFormat="1" ht="36" customHeight="1" spans="1:16">
      <c r="A376" s="114">
        <v>2050207</v>
      </c>
      <c r="B376" s="23" t="s">
        <v>383</v>
      </c>
      <c r="C376" s="24">
        <v>0</v>
      </c>
      <c r="D376" s="19">
        <v>0</v>
      </c>
      <c r="E376" s="24"/>
      <c r="F376" s="112" t="str">
        <f t="shared" si="30"/>
        <v>否</v>
      </c>
      <c r="G376" s="103" t="str">
        <f t="shared" si="31"/>
        <v>项</v>
      </c>
      <c r="H376" s="113"/>
      <c r="I376" s="121">
        <v>0</v>
      </c>
      <c r="J376" s="106">
        <v>0</v>
      </c>
      <c r="K376" s="120">
        <f t="shared" si="32"/>
        <v>0</v>
      </c>
      <c r="L376" s="107">
        <f t="shared" si="33"/>
        <v>0</v>
      </c>
      <c r="M376" s="106">
        <f t="shared" si="34"/>
        <v>0</v>
      </c>
      <c r="N376" s="106">
        <v>0</v>
      </c>
      <c r="O376" s="106">
        <v>0</v>
      </c>
      <c r="P376" s="106">
        <f t="shared" si="35"/>
        <v>0</v>
      </c>
    </row>
    <row r="377" s="103" customFormat="1" ht="36" customHeight="1" spans="1:16">
      <c r="A377" s="114">
        <v>2050299</v>
      </c>
      <c r="B377" s="23" t="s">
        <v>384</v>
      </c>
      <c r="C377" s="24">
        <v>640</v>
      </c>
      <c r="D377" s="19">
        <v>0</v>
      </c>
      <c r="E377" s="24"/>
      <c r="F377" s="112" t="str">
        <f t="shared" si="30"/>
        <v>是</v>
      </c>
      <c r="G377" s="103" t="str">
        <f t="shared" si="31"/>
        <v>项</v>
      </c>
      <c r="H377" s="106"/>
      <c r="I377" s="121">
        <v>0</v>
      </c>
      <c r="J377" s="106">
        <v>0</v>
      </c>
      <c r="K377" s="120">
        <f t="shared" si="32"/>
        <v>0</v>
      </c>
      <c r="L377" s="107">
        <f t="shared" si="33"/>
        <v>0</v>
      </c>
      <c r="M377" s="106">
        <f t="shared" si="34"/>
        <v>0</v>
      </c>
      <c r="N377" s="106">
        <v>0</v>
      </c>
      <c r="O377" s="106">
        <v>0</v>
      </c>
      <c r="P377" s="106">
        <f t="shared" si="35"/>
        <v>0</v>
      </c>
    </row>
    <row r="378" ht="36" customHeight="1" spans="1:16">
      <c r="A378" s="111">
        <v>20503</v>
      </c>
      <c r="B378" s="18" t="s">
        <v>385</v>
      </c>
      <c r="C378" s="19">
        <v>13091</v>
      </c>
      <c r="D378" s="19">
        <f>SUM(D379:D384)</f>
        <v>2693</v>
      </c>
      <c r="E378" s="19"/>
      <c r="F378" s="112" t="str">
        <f t="shared" si="30"/>
        <v>是</v>
      </c>
      <c r="G378" s="106" t="str">
        <f t="shared" si="31"/>
        <v>款</v>
      </c>
      <c r="H378" s="105">
        <f>SUM(H379:H384)</f>
        <v>0</v>
      </c>
      <c r="I378" s="121">
        <v>0</v>
      </c>
      <c r="J378" s="106">
        <v>0</v>
      </c>
      <c r="K378" s="120">
        <f t="shared" si="32"/>
        <v>0</v>
      </c>
      <c r="L378" s="107">
        <f t="shared" si="33"/>
        <v>0</v>
      </c>
      <c r="M378" s="106">
        <f t="shared" si="34"/>
        <v>0</v>
      </c>
      <c r="N378" s="106">
        <v>0</v>
      </c>
      <c r="O378" s="106">
        <v>0</v>
      </c>
      <c r="P378" s="106">
        <f t="shared" si="35"/>
        <v>0</v>
      </c>
    </row>
    <row r="379" s="103" customFormat="1" ht="36" customHeight="1" spans="1:16">
      <c r="A379" s="114">
        <v>2050301</v>
      </c>
      <c r="B379" s="23" t="s">
        <v>386</v>
      </c>
      <c r="C379" s="24">
        <v>0</v>
      </c>
      <c r="D379" s="19">
        <v>0</v>
      </c>
      <c r="E379" s="24"/>
      <c r="F379" s="112" t="str">
        <f t="shared" si="30"/>
        <v>否</v>
      </c>
      <c r="G379" s="103" t="str">
        <f t="shared" si="31"/>
        <v>项</v>
      </c>
      <c r="H379" s="106"/>
      <c r="I379" s="121">
        <v>0</v>
      </c>
      <c r="J379" s="106">
        <v>0</v>
      </c>
      <c r="K379" s="120">
        <f t="shared" si="32"/>
        <v>0</v>
      </c>
      <c r="L379" s="107">
        <f t="shared" si="33"/>
        <v>0</v>
      </c>
      <c r="M379" s="106">
        <f t="shared" si="34"/>
        <v>0</v>
      </c>
      <c r="N379" s="106">
        <v>0</v>
      </c>
      <c r="O379" s="106">
        <v>0</v>
      </c>
      <c r="P379" s="106">
        <f t="shared" si="35"/>
        <v>0</v>
      </c>
    </row>
    <row r="380" s="103" customFormat="1" ht="36" customHeight="1" spans="1:16">
      <c r="A380" s="114">
        <v>2050302</v>
      </c>
      <c r="B380" s="23" t="s">
        <v>387</v>
      </c>
      <c r="C380" s="24">
        <v>7833</v>
      </c>
      <c r="D380" s="19">
        <v>2563</v>
      </c>
      <c r="E380" s="24"/>
      <c r="F380" s="112" t="str">
        <f t="shared" si="30"/>
        <v>是</v>
      </c>
      <c r="G380" s="103" t="str">
        <f t="shared" si="31"/>
        <v>项</v>
      </c>
      <c r="H380" s="106"/>
      <c r="I380" s="121">
        <v>1854367.15</v>
      </c>
      <c r="J380" s="106">
        <v>0</v>
      </c>
      <c r="K380" s="120">
        <f t="shared" si="32"/>
        <v>1854367.15</v>
      </c>
      <c r="L380" s="107">
        <f t="shared" si="33"/>
        <v>185</v>
      </c>
      <c r="M380" s="106">
        <f t="shared" si="34"/>
        <v>2378.45</v>
      </c>
      <c r="N380" s="106">
        <v>2200</v>
      </c>
      <c r="O380" s="106">
        <v>178.45</v>
      </c>
      <c r="P380" s="106">
        <f t="shared" si="35"/>
        <v>2378</v>
      </c>
    </row>
    <row r="381" s="103" customFormat="1" ht="36" customHeight="1" spans="1:16">
      <c r="A381" s="114">
        <v>2050303</v>
      </c>
      <c r="B381" s="23" t="s">
        <v>388</v>
      </c>
      <c r="C381" s="24">
        <v>2758</v>
      </c>
      <c r="D381" s="19">
        <v>130</v>
      </c>
      <c r="E381" s="24"/>
      <c r="F381" s="112" t="str">
        <f t="shared" si="30"/>
        <v>是</v>
      </c>
      <c r="G381" s="103" t="str">
        <f t="shared" si="31"/>
        <v>项</v>
      </c>
      <c r="H381" s="106"/>
      <c r="I381" s="121">
        <v>1298500</v>
      </c>
      <c r="J381" s="106">
        <v>0</v>
      </c>
      <c r="K381" s="120">
        <f t="shared" si="32"/>
        <v>1298500</v>
      </c>
      <c r="L381" s="107">
        <f t="shared" si="33"/>
        <v>130</v>
      </c>
      <c r="M381" s="106">
        <f t="shared" si="34"/>
        <v>0</v>
      </c>
      <c r="N381" s="106">
        <v>0</v>
      </c>
      <c r="O381" s="106">
        <v>0</v>
      </c>
      <c r="P381" s="106">
        <f t="shared" si="35"/>
        <v>0</v>
      </c>
    </row>
    <row r="382" s="103" customFormat="1" ht="36" customHeight="1" spans="1:16">
      <c r="A382" s="114">
        <v>2050304</v>
      </c>
      <c r="B382" s="23" t="s">
        <v>389</v>
      </c>
      <c r="C382" s="24">
        <v>0</v>
      </c>
      <c r="D382" s="19">
        <v>0</v>
      </c>
      <c r="E382" s="24"/>
      <c r="F382" s="112" t="str">
        <f t="shared" si="30"/>
        <v>否</v>
      </c>
      <c r="G382" s="103" t="str">
        <f t="shared" si="31"/>
        <v>项</v>
      </c>
      <c r="H382" s="113"/>
      <c r="I382" s="121">
        <v>0</v>
      </c>
      <c r="J382" s="106">
        <v>0</v>
      </c>
      <c r="K382" s="120">
        <f t="shared" si="32"/>
        <v>0</v>
      </c>
      <c r="L382" s="107">
        <f t="shared" si="33"/>
        <v>0</v>
      </c>
      <c r="M382" s="106">
        <f t="shared" si="34"/>
        <v>0</v>
      </c>
      <c r="N382" s="106">
        <v>0</v>
      </c>
      <c r="O382" s="106">
        <v>0</v>
      </c>
      <c r="P382" s="106">
        <f t="shared" si="35"/>
        <v>0</v>
      </c>
    </row>
    <row r="383" s="103" customFormat="1" ht="36" customHeight="1" spans="1:16">
      <c r="A383" s="114">
        <v>2050305</v>
      </c>
      <c r="B383" s="23" t="s">
        <v>390</v>
      </c>
      <c r="C383" s="24">
        <v>2000</v>
      </c>
      <c r="D383" s="19">
        <v>0</v>
      </c>
      <c r="E383" s="24"/>
      <c r="F383" s="112" t="str">
        <f t="shared" si="30"/>
        <v>是</v>
      </c>
      <c r="G383" s="103" t="str">
        <f t="shared" si="31"/>
        <v>项</v>
      </c>
      <c r="H383" s="106"/>
      <c r="I383" s="121">
        <v>0</v>
      </c>
      <c r="J383" s="106">
        <v>0</v>
      </c>
      <c r="K383" s="120">
        <f t="shared" si="32"/>
        <v>0</v>
      </c>
      <c r="L383" s="107">
        <f t="shared" si="33"/>
        <v>0</v>
      </c>
      <c r="M383" s="106">
        <f t="shared" si="34"/>
        <v>0</v>
      </c>
      <c r="N383" s="106">
        <v>0</v>
      </c>
      <c r="O383" s="106">
        <v>0</v>
      </c>
      <c r="P383" s="106">
        <f t="shared" si="35"/>
        <v>0</v>
      </c>
    </row>
    <row r="384" s="103" customFormat="1" ht="36" customHeight="1" spans="1:16">
      <c r="A384" s="114">
        <v>2050399</v>
      </c>
      <c r="B384" s="23" t="s">
        <v>391</v>
      </c>
      <c r="C384" s="24">
        <v>500</v>
      </c>
      <c r="D384" s="19">
        <v>0</v>
      </c>
      <c r="E384" s="24"/>
      <c r="F384" s="112" t="str">
        <f t="shared" si="30"/>
        <v>是</v>
      </c>
      <c r="G384" s="103" t="str">
        <f t="shared" si="31"/>
        <v>项</v>
      </c>
      <c r="H384" s="106"/>
      <c r="I384" s="121">
        <v>0</v>
      </c>
      <c r="J384" s="106">
        <v>0</v>
      </c>
      <c r="K384" s="120">
        <f t="shared" si="32"/>
        <v>0</v>
      </c>
      <c r="L384" s="107">
        <f t="shared" si="33"/>
        <v>0</v>
      </c>
      <c r="M384" s="106">
        <f t="shared" si="34"/>
        <v>0</v>
      </c>
      <c r="N384" s="106">
        <v>0</v>
      </c>
      <c r="O384" s="106">
        <v>0</v>
      </c>
      <c r="P384" s="106">
        <f t="shared" si="35"/>
        <v>0</v>
      </c>
    </row>
    <row r="385" ht="36" customHeight="1" spans="1:16">
      <c r="A385" s="111">
        <v>20504</v>
      </c>
      <c r="B385" s="18" t="s">
        <v>392</v>
      </c>
      <c r="C385" s="19">
        <v>0</v>
      </c>
      <c r="D385" s="19">
        <f>SUM(D386:D390)</f>
        <v>0</v>
      </c>
      <c r="E385" s="19"/>
      <c r="F385" s="112" t="str">
        <f t="shared" si="30"/>
        <v>否</v>
      </c>
      <c r="G385" s="106" t="str">
        <f t="shared" si="31"/>
        <v>款</v>
      </c>
      <c r="H385" s="105">
        <f>SUM(H386:H390)</f>
        <v>0</v>
      </c>
      <c r="I385" s="121">
        <v>0</v>
      </c>
      <c r="J385" s="106">
        <v>0</v>
      </c>
      <c r="K385" s="120">
        <f t="shared" si="32"/>
        <v>0</v>
      </c>
      <c r="L385" s="107">
        <f t="shared" si="33"/>
        <v>0</v>
      </c>
      <c r="M385" s="106">
        <f t="shared" si="34"/>
        <v>0</v>
      </c>
      <c r="N385" s="106">
        <v>0</v>
      </c>
      <c r="O385" s="106">
        <v>0</v>
      </c>
      <c r="P385" s="106">
        <f t="shared" si="35"/>
        <v>0</v>
      </c>
    </row>
    <row r="386" s="103" customFormat="1" ht="36" customHeight="1" spans="1:16">
      <c r="A386" s="114">
        <v>2050401</v>
      </c>
      <c r="B386" s="23" t="s">
        <v>393</v>
      </c>
      <c r="C386" s="24">
        <v>0</v>
      </c>
      <c r="D386" s="19">
        <v>0</v>
      </c>
      <c r="E386" s="24"/>
      <c r="F386" s="112" t="str">
        <f t="shared" si="30"/>
        <v>否</v>
      </c>
      <c r="G386" s="103" t="str">
        <f t="shared" si="31"/>
        <v>项</v>
      </c>
      <c r="H386" s="106"/>
      <c r="I386" s="121">
        <v>0</v>
      </c>
      <c r="J386" s="106">
        <v>0</v>
      </c>
      <c r="K386" s="120">
        <f t="shared" si="32"/>
        <v>0</v>
      </c>
      <c r="L386" s="107">
        <f t="shared" si="33"/>
        <v>0</v>
      </c>
      <c r="M386" s="106">
        <f t="shared" si="34"/>
        <v>0</v>
      </c>
      <c r="N386" s="106">
        <v>0</v>
      </c>
      <c r="O386" s="106">
        <v>0</v>
      </c>
      <c r="P386" s="106">
        <f t="shared" si="35"/>
        <v>0</v>
      </c>
    </row>
    <row r="387" s="103" customFormat="1" ht="36" customHeight="1" spans="1:16">
      <c r="A387" s="114">
        <v>2050402</v>
      </c>
      <c r="B387" s="23" t="s">
        <v>394</v>
      </c>
      <c r="C387" s="24">
        <v>0</v>
      </c>
      <c r="D387" s="19">
        <v>0</v>
      </c>
      <c r="E387" s="24"/>
      <c r="F387" s="112" t="str">
        <f t="shared" si="30"/>
        <v>否</v>
      </c>
      <c r="G387" s="103" t="str">
        <f t="shared" si="31"/>
        <v>项</v>
      </c>
      <c r="H387" s="106"/>
      <c r="I387" s="121">
        <v>0</v>
      </c>
      <c r="J387" s="106">
        <v>0</v>
      </c>
      <c r="K387" s="120">
        <f t="shared" si="32"/>
        <v>0</v>
      </c>
      <c r="L387" s="107">
        <f t="shared" si="33"/>
        <v>0</v>
      </c>
      <c r="M387" s="106">
        <f t="shared" si="34"/>
        <v>0</v>
      </c>
      <c r="N387" s="106">
        <v>0</v>
      </c>
      <c r="O387" s="106">
        <v>0</v>
      </c>
      <c r="P387" s="106">
        <f t="shared" si="35"/>
        <v>0</v>
      </c>
    </row>
    <row r="388" s="103" customFormat="1" ht="36" customHeight="1" spans="1:16">
      <c r="A388" s="114">
        <v>2050403</v>
      </c>
      <c r="B388" s="23" t="s">
        <v>395</v>
      </c>
      <c r="C388" s="24">
        <v>0</v>
      </c>
      <c r="D388" s="19">
        <v>0</v>
      </c>
      <c r="E388" s="24"/>
      <c r="F388" s="112" t="str">
        <f t="shared" ref="F388:F451" si="36">IF(LEN(A388)=3,"是",IF(B388&lt;&gt;"",IF(SUM(C388:C388)&lt;&gt;0,"是","否"),"是"))</f>
        <v>否</v>
      </c>
      <c r="G388" s="103" t="str">
        <f t="shared" si="31"/>
        <v>项</v>
      </c>
      <c r="H388" s="113"/>
      <c r="I388" s="121">
        <v>0</v>
      </c>
      <c r="J388" s="106">
        <v>0</v>
      </c>
      <c r="K388" s="120">
        <f t="shared" si="32"/>
        <v>0</v>
      </c>
      <c r="L388" s="107">
        <f t="shared" si="33"/>
        <v>0</v>
      </c>
      <c r="M388" s="106">
        <f t="shared" si="34"/>
        <v>0</v>
      </c>
      <c r="N388" s="106">
        <v>0</v>
      </c>
      <c r="O388" s="106">
        <v>0</v>
      </c>
      <c r="P388" s="106">
        <f t="shared" si="35"/>
        <v>0</v>
      </c>
    </row>
    <row r="389" s="103" customFormat="1" ht="36" customHeight="1" spans="1:16">
      <c r="A389" s="114">
        <v>2050404</v>
      </c>
      <c r="B389" s="23" t="s">
        <v>396</v>
      </c>
      <c r="C389" s="24">
        <v>0</v>
      </c>
      <c r="D389" s="19">
        <v>0</v>
      </c>
      <c r="E389" s="24"/>
      <c r="F389" s="112" t="str">
        <f t="shared" si="36"/>
        <v>否</v>
      </c>
      <c r="G389" s="103" t="str">
        <f t="shared" ref="G389:G452" si="37">IF(LEN(A389)=3,"类",IF(LEN(A389)=5,"款","项"))</f>
        <v>项</v>
      </c>
      <c r="H389" s="106"/>
      <c r="I389" s="121">
        <v>0</v>
      </c>
      <c r="J389" s="106">
        <v>0</v>
      </c>
      <c r="K389" s="120">
        <f t="shared" ref="K389:K452" si="38">SUM(I389:J389)</f>
        <v>0</v>
      </c>
      <c r="L389" s="107">
        <f t="shared" ref="L389:L452" si="39">ROUND(K389/10000,0)</f>
        <v>0</v>
      </c>
      <c r="M389" s="106">
        <f t="shared" ref="M389:M452" si="40">SUM(N389:O389)</f>
        <v>0</v>
      </c>
      <c r="N389" s="106">
        <v>0</v>
      </c>
      <c r="O389" s="106">
        <v>0</v>
      </c>
      <c r="P389" s="106">
        <f t="shared" ref="P389:P452" si="41">ROUND(M389,0)</f>
        <v>0</v>
      </c>
    </row>
    <row r="390" s="103" customFormat="1" ht="36" customHeight="1" spans="1:16">
      <c r="A390" s="114">
        <v>2050499</v>
      </c>
      <c r="B390" s="23" t="s">
        <v>397</v>
      </c>
      <c r="C390" s="24">
        <v>0</v>
      </c>
      <c r="D390" s="19">
        <v>0</v>
      </c>
      <c r="E390" s="24"/>
      <c r="F390" s="112" t="str">
        <f t="shared" si="36"/>
        <v>否</v>
      </c>
      <c r="G390" s="103" t="str">
        <f t="shared" si="37"/>
        <v>项</v>
      </c>
      <c r="H390" s="106"/>
      <c r="I390" s="121">
        <v>0</v>
      </c>
      <c r="J390" s="106">
        <v>0</v>
      </c>
      <c r="K390" s="120">
        <f t="shared" si="38"/>
        <v>0</v>
      </c>
      <c r="L390" s="107">
        <f t="shared" si="39"/>
        <v>0</v>
      </c>
      <c r="M390" s="106">
        <f t="shared" si="40"/>
        <v>0</v>
      </c>
      <c r="N390" s="106">
        <v>0</v>
      </c>
      <c r="O390" s="106">
        <v>0</v>
      </c>
      <c r="P390" s="106">
        <f t="shared" si="41"/>
        <v>0</v>
      </c>
    </row>
    <row r="391" ht="36" customHeight="1" spans="1:16">
      <c r="A391" s="111">
        <v>20505</v>
      </c>
      <c r="B391" s="18" t="s">
        <v>398</v>
      </c>
      <c r="C391" s="19">
        <v>0</v>
      </c>
      <c r="D391" s="19">
        <f>SUM(D392:D394)</f>
        <v>0</v>
      </c>
      <c r="E391" s="19"/>
      <c r="F391" s="112" t="str">
        <f t="shared" si="36"/>
        <v>否</v>
      </c>
      <c r="G391" s="106" t="str">
        <f t="shared" si="37"/>
        <v>款</v>
      </c>
      <c r="H391" s="105">
        <f>SUM(H392:H394)</f>
        <v>0</v>
      </c>
      <c r="I391" s="121">
        <v>0</v>
      </c>
      <c r="J391" s="106">
        <v>0</v>
      </c>
      <c r="K391" s="120">
        <f t="shared" si="38"/>
        <v>0</v>
      </c>
      <c r="L391" s="107">
        <f t="shared" si="39"/>
        <v>0</v>
      </c>
      <c r="M391" s="106">
        <f t="shared" si="40"/>
        <v>0</v>
      </c>
      <c r="N391" s="106">
        <v>0</v>
      </c>
      <c r="O391" s="106">
        <v>0</v>
      </c>
      <c r="P391" s="106">
        <f t="shared" si="41"/>
        <v>0</v>
      </c>
    </row>
    <row r="392" s="103" customFormat="1" ht="36" customHeight="1" spans="1:16">
      <c r="A392" s="114">
        <v>2050501</v>
      </c>
      <c r="B392" s="23" t="s">
        <v>399</v>
      </c>
      <c r="C392" s="24">
        <v>0</v>
      </c>
      <c r="D392" s="19">
        <v>0</v>
      </c>
      <c r="E392" s="24"/>
      <c r="F392" s="112" t="str">
        <f t="shared" si="36"/>
        <v>否</v>
      </c>
      <c r="G392" s="103" t="str">
        <f t="shared" si="37"/>
        <v>项</v>
      </c>
      <c r="H392" s="125"/>
      <c r="I392" s="121">
        <v>0</v>
      </c>
      <c r="J392" s="106">
        <v>0</v>
      </c>
      <c r="K392" s="120">
        <f t="shared" si="38"/>
        <v>0</v>
      </c>
      <c r="L392" s="107">
        <f t="shared" si="39"/>
        <v>0</v>
      </c>
      <c r="M392" s="106">
        <f t="shared" si="40"/>
        <v>0</v>
      </c>
      <c r="N392" s="106">
        <v>0</v>
      </c>
      <c r="O392" s="106">
        <v>0</v>
      </c>
      <c r="P392" s="106">
        <f t="shared" si="41"/>
        <v>0</v>
      </c>
    </row>
    <row r="393" s="103" customFormat="1" ht="36" customHeight="1" spans="1:16">
      <c r="A393" s="114">
        <v>2050502</v>
      </c>
      <c r="B393" s="23" t="s">
        <v>400</v>
      </c>
      <c r="C393" s="24">
        <v>0</v>
      </c>
      <c r="D393" s="19">
        <v>0</v>
      </c>
      <c r="E393" s="24"/>
      <c r="F393" s="112" t="str">
        <f t="shared" si="36"/>
        <v>否</v>
      </c>
      <c r="G393" s="103" t="str">
        <f t="shared" si="37"/>
        <v>项</v>
      </c>
      <c r="H393" s="106"/>
      <c r="I393" s="121">
        <v>0</v>
      </c>
      <c r="J393" s="106">
        <v>0</v>
      </c>
      <c r="K393" s="120">
        <f t="shared" si="38"/>
        <v>0</v>
      </c>
      <c r="L393" s="107">
        <f t="shared" si="39"/>
        <v>0</v>
      </c>
      <c r="M393" s="106">
        <f t="shared" si="40"/>
        <v>0</v>
      </c>
      <c r="N393" s="106">
        <v>0</v>
      </c>
      <c r="O393" s="106">
        <v>0</v>
      </c>
      <c r="P393" s="106">
        <f t="shared" si="41"/>
        <v>0</v>
      </c>
    </row>
    <row r="394" s="103" customFormat="1" ht="36" customHeight="1" spans="1:16">
      <c r="A394" s="114">
        <v>2050599</v>
      </c>
      <c r="B394" s="23" t="s">
        <v>401</v>
      </c>
      <c r="C394" s="24">
        <v>0</v>
      </c>
      <c r="D394" s="19">
        <v>0</v>
      </c>
      <c r="E394" s="24"/>
      <c r="F394" s="112" t="str">
        <f t="shared" si="36"/>
        <v>否</v>
      </c>
      <c r="G394" s="103" t="str">
        <f t="shared" si="37"/>
        <v>项</v>
      </c>
      <c r="H394" s="106"/>
      <c r="I394" s="121">
        <v>0</v>
      </c>
      <c r="J394" s="106">
        <v>0</v>
      </c>
      <c r="K394" s="120">
        <f t="shared" si="38"/>
        <v>0</v>
      </c>
      <c r="L394" s="107">
        <f t="shared" si="39"/>
        <v>0</v>
      </c>
      <c r="M394" s="106">
        <f t="shared" si="40"/>
        <v>0</v>
      </c>
      <c r="N394" s="106">
        <v>0</v>
      </c>
      <c r="O394" s="106">
        <v>0</v>
      </c>
      <c r="P394" s="106">
        <f t="shared" si="41"/>
        <v>0</v>
      </c>
    </row>
    <row r="395" ht="36" customHeight="1" spans="1:16">
      <c r="A395" s="111">
        <v>20506</v>
      </c>
      <c r="B395" s="18" t="s">
        <v>402</v>
      </c>
      <c r="C395" s="19">
        <v>0</v>
      </c>
      <c r="D395" s="19">
        <f>SUM(D396:D398)</f>
        <v>0</v>
      </c>
      <c r="E395" s="19"/>
      <c r="F395" s="112" t="str">
        <f t="shared" si="36"/>
        <v>否</v>
      </c>
      <c r="G395" s="106" t="str">
        <f t="shared" si="37"/>
        <v>款</v>
      </c>
      <c r="H395" s="125">
        <f>SUM(H396:H398)</f>
        <v>0</v>
      </c>
      <c r="I395" s="121">
        <v>0</v>
      </c>
      <c r="J395" s="106">
        <v>0</v>
      </c>
      <c r="K395" s="120">
        <f t="shared" si="38"/>
        <v>0</v>
      </c>
      <c r="L395" s="107">
        <f t="shared" si="39"/>
        <v>0</v>
      </c>
      <c r="M395" s="106">
        <f t="shared" si="40"/>
        <v>0</v>
      </c>
      <c r="N395" s="106">
        <v>0</v>
      </c>
      <c r="O395" s="106">
        <v>0</v>
      </c>
      <c r="P395" s="106">
        <f t="shared" si="41"/>
        <v>0</v>
      </c>
    </row>
    <row r="396" s="103" customFormat="1" ht="36" customHeight="1" spans="1:16">
      <c r="A396" s="114">
        <v>2050601</v>
      </c>
      <c r="B396" s="23" t="s">
        <v>403</v>
      </c>
      <c r="C396" s="24">
        <v>0</v>
      </c>
      <c r="D396" s="19">
        <v>0</v>
      </c>
      <c r="E396" s="24"/>
      <c r="F396" s="112" t="str">
        <f t="shared" si="36"/>
        <v>否</v>
      </c>
      <c r="G396" s="103" t="str">
        <f t="shared" si="37"/>
        <v>项</v>
      </c>
      <c r="H396" s="113"/>
      <c r="I396" s="121">
        <v>0</v>
      </c>
      <c r="J396" s="106">
        <v>0</v>
      </c>
      <c r="K396" s="120">
        <f t="shared" si="38"/>
        <v>0</v>
      </c>
      <c r="L396" s="107">
        <f t="shared" si="39"/>
        <v>0</v>
      </c>
      <c r="M396" s="106">
        <f t="shared" si="40"/>
        <v>0</v>
      </c>
      <c r="N396" s="106">
        <v>0</v>
      </c>
      <c r="O396" s="106">
        <v>0</v>
      </c>
      <c r="P396" s="106">
        <f t="shared" si="41"/>
        <v>0</v>
      </c>
    </row>
    <row r="397" s="103" customFormat="1" ht="36" customHeight="1" spans="1:16">
      <c r="A397" s="114">
        <v>2050602</v>
      </c>
      <c r="B397" s="23" t="s">
        <v>404</v>
      </c>
      <c r="C397" s="24">
        <v>0</v>
      </c>
      <c r="D397" s="19">
        <v>0</v>
      </c>
      <c r="E397" s="24"/>
      <c r="F397" s="112" t="str">
        <f t="shared" si="36"/>
        <v>否</v>
      </c>
      <c r="G397" s="103" t="str">
        <f t="shared" si="37"/>
        <v>项</v>
      </c>
      <c r="H397" s="106"/>
      <c r="I397" s="121">
        <v>0</v>
      </c>
      <c r="J397" s="106">
        <v>0</v>
      </c>
      <c r="K397" s="120">
        <f t="shared" si="38"/>
        <v>0</v>
      </c>
      <c r="L397" s="107">
        <f t="shared" si="39"/>
        <v>0</v>
      </c>
      <c r="M397" s="106">
        <f t="shared" si="40"/>
        <v>0</v>
      </c>
      <c r="N397" s="106">
        <v>0</v>
      </c>
      <c r="O397" s="106">
        <v>0</v>
      </c>
      <c r="P397" s="106">
        <f t="shared" si="41"/>
        <v>0</v>
      </c>
    </row>
    <row r="398" s="103" customFormat="1" ht="36" customHeight="1" spans="1:16">
      <c r="A398" s="114">
        <v>2050699</v>
      </c>
      <c r="B398" s="23" t="s">
        <v>405</v>
      </c>
      <c r="C398" s="24">
        <v>0</v>
      </c>
      <c r="D398" s="19">
        <v>0</v>
      </c>
      <c r="E398" s="24"/>
      <c r="F398" s="112" t="str">
        <f t="shared" si="36"/>
        <v>否</v>
      </c>
      <c r="G398" s="103" t="str">
        <f t="shared" si="37"/>
        <v>项</v>
      </c>
      <c r="H398" s="106"/>
      <c r="I398" s="121">
        <v>0</v>
      </c>
      <c r="J398" s="106">
        <v>0</v>
      </c>
      <c r="K398" s="120">
        <f t="shared" si="38"/>
        <v>0</v>
      </c>
      <c r="L398" s="107">
        <f t="shared" si="39"/>
        <v>0</v>
      </c>
      <c r="M398" s="106">
        <f t="shared" si="40"/>
        <v>0</v>
      </c>
      <c r="N398" s="106">
        <v>0</v>
      </c>
      <c r="O398" s="106">
        <v>0</v>
      </c>
      <c r="P398" s="106">
        <f t="shared" si="41"/>
        <v>0</v>
      </c>
    </row>
    <row r="399" ht="36" customHeight="1" spans="1:16">
      <c r="A399" s="111">
        <v>20507</v>
      </c>
      <c r="B399" s="18" t="s">
        <v>406</v>
      </c>
      <c r="C399" s="19">
        <v>1068</v>
      </c>
      <c r="D399" s="19">
        <f>SUM(D400:D402)</f>
        <v>65</v>
      </c>
      <c r="E399" s="19"/>
      <c r="F399" s="112" t="str">
        <f t="shared" si="36"/>
        <v>是</v>
      </c>
      <c r="G399" s="106" t="str">
        <f t="shared" si="37"/>
        <v>款</v>
      </c>
      <c r="H399" s="105">
        <f>SUM(H400:H402)</f>
        <v>0</v>
      </c>
      <c r="I399" s="121">
        <v>0</v>
      </c>
      <c r="J399" s="106">
        <v>0</v>
      </c>
      <c r="K399" s="120">
        <f t="shared" si="38"/>
        <v>0</v>
      </c>
      <c r="L399" s="107">
        <f t="shared" si="39"/>
        <v>0</v>
      </c>
      <c r="M399" s="106">
        <f t="shared" si="40"/>
        <v>0</v>
      </c>
      <c r="N399" s="106">
        <v>0</v>
      </c>
      <c r="O399" s="106">
        <v>0</v>
      </c>
      <c r="P399" s="106">
        <f t="shared" si="41"/>
        <v>0</v>
      </c>
    </row>
    <row r="400" s="103" customFormat="1" ht="36" customHeight="1" spans="1:16">
      <c r="A400" s="114">
        <v>2050701</v>
      </c>
      <c r="B400" s="23" t="s">
        <v>407</v>
      </c>
      <c r="C400" s="24">
        <v>1068</v>
      </c>
      <c r="D400" s="19">
        <v>65</v>
      </c>
      <c r="E400" s="24"/>
      <c r="F400" s="112" t="str">
        <f t="shared" si="36"/>
        <v>是</v>
      </c>
      <c r="G400" s="103" t="str">
        <f t="shared" si="37"/>
        <v>项</v>
      </c>
      <c r="H400" s="113"/>
      <c r="I400" s="121">
        <v>653165.29</v>
      </c>
      <c r="J400" s="106">
        <v>0</v>
      </c>
      <c r="K400" s="120">
        <f t="shared" si="38"/>
        <v>653165.29</v>
      </c>
      <c r="L400" s="107">
        <f t="shared" si="39"/>
        <v>65</v>
      </c>
      <c r="M400" s="106">
        <f t="shared" si="40"/>
        <v>0</v>
      </c>
      <c r="N400" s="106">
        <v>0</v>
      </c>
      <c r="O400" s="106">
        <v>0</v>
      </c>
      <c r="P400" s="106">
        <f t="shared" si="41"/>
        <v>0</v>
      </c>
    </row>
    <row r="401" s="103" customFormat="1" ht="36" customHeight="1" spans="1:16">
      <c r="A401" s="114">
        <v>2050702</v>
      </c>
      <c r="B401" s="23" t="s">
        <v>408</v>
      </c>
      <c r="C401" s="24">
        <v>0</v>
      </c>
      <c r="D401" s="19">
        <v>0</v>
      </c>
      <c r="E401" s="24"/>
      <c r="F401" s="112" t="str">
        <f t="shared" si="36"/>
        <v>否</v>
      </c>
      <c r="G401" s="103" t="str">
        <f t="shared" si="37"/>
        <v>项</v>
      </c>
      <c r="H401" s="106"/>
      <c r="I401" s="121">
        <v>0</v>
      </c>
      <c r="J401" s="106">
        <v>0</v>
      </c>
      <c r="K401" s="120">
        <f t="shared" si="38"/>
        <v>0</v>
      </c>
      <c r="L401" s="107">
        <f t="shared" si="39"/>
        <v>0</v>
      </c>
      <c r="M401" s="106">
        <f t="shared" si="40"/>
        <v>0</v>
      </c>
      <c r="N401" s="106">
        <v>0</v>
      </c>
      <c r="O401" s="106">
        <v>0</v>
      </c>
      <c r="P401" s="106">
        <f t="shared" si="41"/>
        <v>0</v>
      </c>
    </row>
    <row r="402" s="103" customFormat="1" ht="36" customHeight="1" spans="1:16">
      <c r="A402" s="114">
        <v>2050799</v>
      </c>
      <c r="B402" s="23" t="s">
        <v>409</v>
      </c>
      <c r="C402" s="24">
        <v>0</v>
      </c>
      <c r="D402" s="19">
        <v>0</v>
      </c>
      <c r="E402" s="24"/>
      <c r="F402" s="112" t="str">
        <f t="shared" si="36"/>
        <v>否</v>
      </c>
      <c r="G402" s="103" t="str">
        <f t="shared" si="37"/>
        <v>项</v>
      </c>
      <c r="H402" s="106"/>
      <c r="I402" s="121">
        <v>0</v>
      </c>
      <c r="J402" s="106">
        <v>0</v>
      </c>
      <c r="K402" s="120">
        <f t="shared" si="38"/>
        <v>0</v>
      </c>
      <c r="L402" s="107">
        <f t="shared" si="39"/>
        <v>0</v>
      </c>
      <c r="M402" s="106">
        <f t="shared" si="40"/>
        <v>0</v>
      </c>
      <c r="N402" s="106">
        <v>0</v>
      </c>
      <c r="O402" s="106">
        <v>0</v>
      </c>
      <c r="P402" s="106">
        <f t="shared" si="41"/>
        <v>0</v>
      </c>
    </row>
    <row r="403" ht="36" customHeight="1" spans="1:16">
      <c r="A403" s="111">
        <v>20508</v>
      </c>
      <c r="B403" s="18" t="s">
        <v>410</v>
      </c>
      <c r="C403" s="19">
        <v>1686</v>
      </c>
      <c r="D403" s="19">
        <f>SUM(D404:D408)</f>
        <v>771</v>
      </c>
      <c r="E403" s="19"/>
      <c r="F403" s="112" t="str">
        <f t="shared" si="36"/>
        <v>是</v>
      </c>
      <c r="G403" s="106" t="str">
        <f t="shared" si="37"/>
        <v>款</v>
      </c>
      <c r="H403" s="105">
        <f>SUM(H404:H408)</f>
        <v>0</v>
      </c>
      <c r="I403" s="121">
        <v>0</v>
      </c>
      <c r="J403" s="106">
        <v>0</v>
      </c>
      <c r="K403" s="120">
        <f t="shared" si="38"/>
        <v>0</v>
      </c>
      <c r="L403" s="107">
        <f t="shared" si="39"/>
        <v>0</v>
      </c>
      <c r="M403" s="106">
        <f t="shared" si="40"/>
        <v>0</v>
      </c>
      <c r="N403" s="106">
        <v>0</v>
      </c>
      <c r="O403" s="106">
        <v>0</v>
      </c>
      <c r="P403" s="106">
        <f t="shared" si="41"/>
        <v>0</v>
      </c>
    </row>
    <row r="404" s="103" customFormat="1" ht="36" customHeight="1" spans="1:16">
      <c r="A404" s="114">
        <v>2050801</v>
      </c>
      <c r="B404" s="23" t="s">
        <v>411</v>
      </c>
      <c r="C404" s="24">
        <v>0</v>
      </c>
      <c r="D404" s="19">
        <v>0</v>
      </c>
      <c r="E404" s="24"/>
      <c r="F404" s="112" t="str">
        <f t="shared" si="36"/>
        <v>否</v>
      </c>
      <c r="G404" s="103" t="str">
        <f t="shared" si="37"/>
        <v>项</v>
      </c>
      <c r="H404" s="106"/>
      <c r="I404" s="121">
        <v>0</v>
      </c>
      <c r="J404" s="106">
        <v>0</v>
      </c>
      <c r="K404" s="120">
        <f t="shared" si="38"/>
        <v>0</v>
      </c>
      <c r="L404" s="107">
        <f t="shared" si="39"/>
        <v>0</v>
      </c>
      <c r="M404" s="106">
        <f t="shared" si="40"/>
        <v>0</v>
      </c>
      <c r="N404" s="106">
        <v>0</v>
      </c>
      <c r="O404" s="106">
        <v>0</v>
      </c>
      <c r="P404" s="106">
        <f t="shared" si="41"/>
        <v>0</v>
      </c>
    </row>
    <row r="405" s="103" customFormat="1" ht="36" customHeight="1" spans="1:16">
      <c r="A405" s="114">
        <v>2050802</v>
      </c>
      <c r="B405" s="23" t="s">
        <v>412</v>
      </c>
      <c r="C405" s="24">
        <v>1186</v>
      </c>
      <c r="D405" s="19">
        <v>771</v>
      </c>
      <c r="E405" s="24"/>
      <c r="F405" s="112" t="str">
        <f t="shared" si="36"/>
        <v>是</v>
      </c>
      <c r="G405" s="103" t="str">
        <f t="shared" si="37"/>
        <v>项</v>
      </c>
      <c r="H405" s="106"/>
      <c r="I405" s="121">
        <v>883883.42</v>
      </c>
      <c r="J405" s="106">
        <v>0</v>
      </c>
      <c r="K405" s="120">
        <f t="shared" si="38"/>
        <v>883883.42</v>
      </c>
      <c r="L405" s="107">
        <f t="shared" si="39"/>
        <v>88</v>
      </c>
      <c r="M405" s="106">
        <f t="shared" si="40"/>
        <v>682.7</v>
      </c>
      <c r="N405" s="106">
        <v>682.7</v>
      </c>
      <c r="O405" s="106">
        <v>0</v>
      </c>
      <c r="P405" s="106">
        <f t="shared" si="41"/>
        <v>683</v>
      </c>
    </row>
    <row r="406" s="103" customFormat="1" ht="36" customHeight="1" spans="1:16">
      <c r="A406" s="114">
        <v>2050803</v>
      </c>
      <c r="B406" s="23" t="s">
        <v>413</v>
      </c>
      <c r="C406" s="24">
        <v>0</v>
      </c>
      <c r="D406" s="19">
        <v>0</v>
      </c>
      <c r="E406" s="24"/>
      <c r="F406" s="112" t="str">
        <f t="shared" si="36"/>
        <v>否</v>
      </c>
      <c r="G406" s="103" t="str">
        <f t="shared" si="37"/>
        <v>项</v>
      </c>
      <c r="H406" s="113"/>
      <c r="I406" s="121">
        <v>0</v>
      </c>
      <c r="J406" s="106">
        <v>0</v>
      </c>
      <c r="K406" s="120">
        <f t="shared" si="38"/>
        <v>0</v>
      </c>
      <c r="L406" s="107">
        <f t="shared" si="39"/>
        <v>0</v>
      </c>
      <c r="M406" s="106">
        <f t="shared" si="40"/>
        <v>0</v>
      </c>
      <c r="N406" s="106">
        <v>0</v>
      </c>
      <c r="O406" s="106">
        <v>0</v>
      </c>
      <c r="P406" s="106">
        <f t="shared" si="41"/>
        <v>0</v>
      </c>
    </row>
    <row r="407" s="103" customFormat="1" ht="36" customHeight="1" spans="1:16">
      <c r="A407" s="114">
        <v>2050804</v>
      </c>
      <c r="B407" s="23" t="s">
        <v>414</v>
      </c>
      <c r="C407" s="24">
        <v>0</v>
      </c>
      <c r="D407" s="19">
        <v>0</v>
      </c>
      <c r="E407" s="24"/>
      <c r="F407" s="112" t="str">
        <f t="shared" si="36"/>
        <v>否</v>
      </c>
      <c r="G407" s="103" t="str">
        <f t="shared" si="37"/>
        <v>项</v>
      </c>
      <c r="H407" s="106"/>
      <c r="I407" s="121">
        <v>0</v>
      </c>
      <c r="J407" s="106">
        <v>0</v>
      </c>
      <c r="K407" s="120">
        <f t="shared" si="38"/>
        <v>0</v>
      </c>
      <c r="L407" s="107">
        <f t="shared" si="39"/>
        <v>0</v>
      </c>
      <c r="M407" s="106">
        <f t="shared" si="40"/>
        <v>0</v>
      </c>
      <c r="N407" s="106">
        <v>0</v>
      </c>
      <c r="O407" s="106">
        <v>0</v>
      </c>
      <c r="P407" s="106">
        <f t="shared" si="41"/>
        <v>0</v>
      </c>
    </row>
    <row r="408" s="103" customFormat="1" ht="36" customHeight="1" spans="1:16">
      <c r="A408" s="114">
        <v>2050899</v>
      </c>
      <c r="B408" s="23" t="s">
        <v>415</v>
      </c>
      <c r="C408" s="24">
        <v>500</v>
      </c>
      <c r="D408" s="19">
        <v>0</v>
      </c>
      <c r="E408" s="24"/>
      <c r="F408" s="112" t="str">
        <f t="shared" si="36"/>
        <v>是</v>
      </c>
      <c r="G408" s="103" t="str">
        <f t="shared" si="37"/>
        <v>项</v>
      </c>
      <c r="H408" s="106"/>
      <c r="I408" s="121">
        <v>0</v>
      </c>
      <c r="J408" s="106">
        <v>0</v>
      </c>
      <c r="K408" s="120">
        <f t="shared" si="38"/>
        <v>0</v>
      </c>
      <c r="L408" s="107">
        <f t="shared" si="39"/>
        <v>0</v>
      </c>
      <c r="M408" s="106">
        <f t="shared" si="40"/>
        <v>0</v>
      </c>
      <c r="N408" s="106">
        <v>0</v>
      </c>
      <c r="O408" s="106">
        <v>0</v>
      </c>
      <c r="P408" s="106">
        <f t="shared" si="41"/>
        <v>0</v>
      </c>
    </row>
    <row r="409" ht="36" customHeight="1" spans="1:16">
      <c r="A409" s="111">
        <v>20509</v>
      </c>
      <c r="B409" s="18" t="s">
        <v>416</v>
      </c>
      <c r="C409" s="19">
        <v>295</v>
      </c>
      <c r="D409" s="19">
        <f>SUM(D410:D415)</f>
        <v>0</v>
      </c>
      <c r="E409" s="19"/>
      <c r="F409" s="112" t="str">
        <f t="shared" si="36"/>
        <v>是</v>
      </c>
      <c r="G409" s="106" t="str">
        <f t="shared" si="37"/>
        <v>款</v>
      </c>
      <c r="H409" s="105">
        <f>SUM(H410:H415)</f>
        <v>0</v>
      </c>
      <c r="I409" s="121">
        <v>0</v>
      </c>
      <c r="J409" s="106">
        <v>0</v>
      </c>
      <c r="K409" s="120">
        <f t="shared" si="38"/>
        <v>0</v>
      </c>
      <c r="L409" s="107">
        <f t="shared" si="39"/>
        <v>0</v>
      </c>
      <c r="M409" s="106">
        <f t="shared" si="40"/>
        <v>0</v>
      </c>
      <c r="N409" s="106">
        <v>0</v>
      </c>
      <c r="O409" s="106">
        <v>0</v>
      </c>
      <c r="P409" s="106">
        <f t="shared" si="41"/>
        <v>0</v>
      </c>
    </row>
    <row r="410" s="103" customFormat="1" ht="36" customHeight="1" spans="1:16">
      <c r="A410" s="114">
        <v>2050901</v>
      </c>
      <c r="B410" s="23" t="s">
        <v>417</v>
      </c>
      <c r="C410" s="24">
        <v>0</v>
      </c>
      <c r="D410" s="19">
        <v>0</v>
      </c>
      <c r="E410" s="24"/>
      <c r="F410" s="112" t="str">
        <f t="shared" si="36"/>
        <v>否</v>
      </c>
      <c r="G410" s="103" t="str">
        <f t="shared" si="37"/>
        <v>项</v>
      </c>
      <c r="H410" s="106"/>
      <c r="I410" s="121">
        <v>0</v>
      </c>
      <c r="J410" s="106">
        <v>0</v>
      </c>
      <c r="K410" s="120">
        <f t="shared" si="38"/>
        <v>0</v>
      </c>
      <c r="L410" s="107">
        <f t="shared" si="39"/>
        <v>0</v>
      </c>
      <c r="M410" s="106">
        <f t="shared" si="40"/>
        <v>0</v>
      </c>
      <c r="N410" s="106">
        <v>0</v>
      </c>
      <c r="O410" s="106">
        <v>0</v>
      </c>
      <c r="P410" s="106">
        <f t="shared" si="41"/>
        <v>0</v>
      </c>
    </row>
    <row r="411" s="103" customFormat="1" ht="36" customHeight="1" spans="1:16">
      <c r="A411" s="114">
        <v>2050902</v>
      </c>
      <c r="B411" s="23" t="s">
        <v>418</v>
      </c>
      <c r="C411" s="24">
        <v>0</v>
      </c>
      <c r="D411" s="19">
        <v>0</v>
      </c>
      <c r="E411" s="24"/>
      <c r="F411" s="112" t="str">
        <f t="shared" si="36"/>
        <v>否</v>
      </c>
      <c r="G411" s="103" t="str">
        <f t="shared" si="37"/>
        <v>项</v>
      </c>
      <c r="H411" s="106"/>
      <c r="I411" s="121">
        <v>0</v>
      </c>
      <c r="J411" s="106">
        <v>0</v>
      </c>
      <c r="K411" s="120">
        <f t="shared" si="38"/>
        <v>0</v>
      </c>
      <c r="L411" s="107">
        <f t="shared" si="39"/>
        <v>0</v>
      </c>
      <c r="M411" s="106">
        <f t="shared" si="40"/>
        <v>0</v>
      </c>
      <c r="N411" s="106">
        <v>0</v>
      </c>
      <c r="O411" s="106">
        <v>0</v>
      </c>
      <c r="P411" s="106">
        <f t="shared" si="41"/>
        <v>0</v>
      </c>
    </row>
    <row r="412" s="103" customFormat="1" ht="36" customHeight="1" spans="1:16">
      <c r="A412" s="114">
        <v>2050903</v>
      </c>
      <c r="B412" s="23" t="s">
        <v>419</v>
      </c>
      <c r="C412" s="24">
        <v>0</v>
      </c>
      <c r="D412" s="19">
        <v>0</v>
      </c>
      <c r="E412" s="24"/>
      <c r="F412" s="112" t="str">
        <f t="shared" si="36"/>
        <v>否</v>
      </c>
      <c r="G412" s="103" t="str">
        <f t="shared" si="37"/>
        <v>项</v>
      </c>
      <c r="H412" s="106"/>
      <c r="I412" s="121">
        <v>0</v>
      </c>
      <c r="J412" s="106">
        <v>0</v>
      </c>
      <c r="K412" s="120">
        <f t="shared" si="38"/>
        <v>0</v>
      </c>
      <c r="L412" s="107">
        <f t="shared" si="39"/>
        <v>0</v>
      </c>
      <c r="M412" s="106">
        <f t="shared" si="40"/>
        <v>0</v>
      </c>
      <c r="N412" s="106">
        <v>0</v>
      </c>
      <c r="O412" s="106">
        <v>0</v>
      </c>
      <c r="P412" s="106">
        <f t="shared" si="41"/>
        <v>0</v>
      </c>
    </row>
    <row r="413" s="103" customFormat="1" ht="36" customHeight="1" spans="1:16">
      <c r="A413" s="114">
        <v>2050904</v>
      </c>
      <c r="B413" s="23" t="s">
        <v>420</v>
      </c>
      <c r="C413" s="24">
        <v>0</v>
      </c>
      <c r="D413" s="19">
        <v>0</v>
      </c>
      <c r="E413" s="24"/>
      <c r="F413" s="112" t="str">
        <f t="shared" si="36"/>
        <v>否</v>
      </c>
      <c r="G413" s="103" t="str">
        <f t="shared" si="37"/>
        <v>项</v>
      </c>
      <c r="H413" s="113"/>
      <c r="I413" s="121">
        <v>0</v>
      </c>
      <c r="J413" s="106">
        <v>0</v>
      </c>
      <c r="K413" s="120">
        <f t="shared" si="38"/>
        <v>0</v>
      </c>
      <c r="L413" s="107">
        <f t="shared" si="39"/>
        <v>0</v>
      </c>
      <c r="M413" s="106">
        <f t="shared" si="40"/>
        <v>0</v>
      </c>
      <c r="N413" s="106">
        <v>0</v>
      </c>
      <c r="O413" s="106">
        <v>0</v>
      </c>
      <c r="P413" s="106">
        <f t="shared" si="41"/>
        <v>0</v>
      </c>
    </row>
    <row r="414" s="103" customFormat="1" ht="36" customHeight="1" spans="1:16">
      <c r="A414" s="114">
        <v>2050905</v>
      </c>
      <c r="B414" s="23" t="s">
        <v>421</v>
      </c>
      <c r="C414" s="24">
        <v>0</v>
      </c>
      <c r="D414" s="19">
        <v>0</v>
      </c>
      <c r="E414" s="24"/>
      <c r="F414" s="112" t="str">
        <f t="shared" si="36"/>
        <v>否</v>
      </c>
      <c r="G414" s="103" t="str">
        <f t="shared" si="37"/>
        <v>项</v>
      </c>
      <c r="H414" s="106"/>
      <c r="I414" s="121">
        <v>0</v>
      </c>
      <c r="J414" s="106">
        <v>0</v>
      </c>
      <c r="K414" s="120">
        <f t="shared" si="38"/>
        <v>0</v>
      </c>
      <c r="L414" s="107">
        <f t="shared" si="39"/>
        <v>0</v>
      </c>
      <c r="M414" s="106">
        <f t="shared" si="40"/>
        <v>0</v>
      </c>
      <c r="N414" s="106">
        <v>0</v>
      </c>
      <c r="O414" s="106">
        <v>0</v>
      </c>
      <c r="P414" s="106">
        <f t="shared" si="41"/>
        <v>0</v>
      </c>
    </row>
    <row r="415" s="104" customFormat="1" ht="36" customHeight="1" spans="1:16">
      <c r="A415" s="114">
        <v>2050999</v>
      </c>
      <c r="B415" s="23" t="s">
        <v>422</v>
      </c>
      <c r="C415" s="24">
        <v>295</v>
      </c>
      <c r="D415" s="19">
        <v>0</v>
      </c>
      <c r="E415" s="24"/>
      <c r="F415" s="112" t="str">
        <f t="shared" si="36"/>
        <v>是</v>
      </c>
      <c r="G415" s="103" t="str">
        <f t="shared" si="37"/>
        <v>项</v>
      </c>
      <c r="H415" s="126"/>
      <c r="I415" s="121">
        <v>0</v>
      </c>
      <c r="J415" s="106">
        <v>0</v>
      </c>
      <c r="K415" s="120">
        <f t="shared" si="38"/>
        <v>0</v>
      </c>
      <c r="L415" s="107">
        <f t="shared" si="39"/>
        <v>0</v>
      </c>
      <c r="M415" s="106">
        <f t="shared" si="40"/>
        <v>0</v>
      </c>
      <c r="N415" s="106">
        <v>0</v>
      </c>
      <c r="O415" s="106">
        <v>0</v>
      </c>
      <c r="P415" s="106">
        <f t="shared" si="41"/>
        <v>0</v>
      </c>
    </row>
    <row r="416" ht="36" customHeight="1" spans="1:16">
      <c r="A416" s="111">
        <v>20599</v>
      </c>
      <c r="B416" s="18" t="s">
        <v>423</v>
      </c>
      <c r="C416" s="19">
        <v>3850</v>
      </c>
      <c r="D416" s="19">
        <f>SUM(D417)</f>
        <v>25</v>
      </c>
      <c r="E416" s="19"/>
      <c r="F416" s="112" t="str">
        <f t="shared" si="36"/>
        <v>是</v>
      </c>
      <c r="G416" s="106" t="str">
        <f t="shared" si="37"/>
        <v>款</v>
      </c>
      <c r="H416" s="113">
        <f>SUM(H417)</f>
        <v>0</v>
      </c>
      <c r="I416" s="121">
        <v>0</v>
      </c>
      <c r="J416" s="106">
        <v>0</v>
      </c>
      <c r="K416" s="120">
        <f t="shared" si="38"/>
        <v>0</v>
      </c>
      <c r="L416" s="107">
        <f t="shared" si="39"/>
        <v>0</v>
      </c>
      <c r="M416" s="106">
        <f t="shared" si="40"/>
        <v>0</v>
      </c>
      <c r="N416" s="106">
        <v>0</v>
      </c>
      <c r="O416" s="106">
        <v>0</v>
      </c>
      <c r="P416" s="106">
        <f t="shared" si="41"/>
        <v>0</v>
      </c>
    </row>
    <row r="417" s="103" customFormat="1" ht="36" customHeight="1" spans="1:16">
      <c r="A417" s="114">
        <v>2059999</v>
      </c>
      <c r="B417" s="23" t="s">
        <v>424</v>
      </c>
      <c r="C417" s="24">
        <v>3850</v>
      </c>
      <c r="D417" s="19">
        <v>25</v>
      </c>
      <c r="E417" s="24"/>
      <c r="F417" s="112" t="str">
        <f t="shared" si="36"/>
        <v>是</v>
      </c>
      <c r="G417" s="103" t="str">
        <f t="shared" si="37"/>
        <v>项</v>
      </c>
      <c r="H417" s="106"/>
      <c r="I417" s="121">
        <v>103410</v>
      </c>
      <c r="J417" s="106">
        <v>0</v>
      </c>
      <c r="K417" s="120">
        <f t="shared" si="38"/>
        <v>103410</v>
      </c>
      <c r="L417" s="107">
        <f t="shared" si="39"/>
        <v>10</v>
      </c>
      <c r="M417" s="106">
        <f t="shared" si="40"/>
        <v>15</v>
      </c>
      <c r="N417" s="106">
        <v>0</v>
      </c>
      <c r="O417" s="106">
        <v>15</v>
      </c>
      <c r="P417" s="106">
        <f t="shared" si="41"/>
        <v>15</v>
      </c>
    </row>
    <row r="418" s="104" customFormat="1" ht="36" customHeight="1" spans="1:16">
      <c r="A418" s="111">
        <v>206</v>
      </c>
      <c r="B418" s="18" t="s">
        <v>96</v>
      </c>
      <c r="C418" s="19">
        <v>1796</v>
      </c>
      <c r="D418" s="19">
        <f>SUM(D419,D424,D434,D440,D445,D450,D455,D462,D466,D470)</f>
        <v>635</v>
      </c>
      <c r="E418" s="19"/>
      <c r="F418" s="112" t="str">
        <f t="shared" si="36"/>
        <v>是</v>
      </c>
      <c r="G418" s="106" t="str">
        <f t="shared" si="37"/>
        <v>类</v>
      </c>
      <c r="H418" s="105">
        <f>SUM(H419,H424,H434,H440,H445,H450,H455,H462,H466,H470)</f>
        <v>0</v>
      </c>
      <c r="I418" s="121">
        <v>0</v>
      </c>
      <c r="J418" s="106">
        <v>0</v>
      </c>
      <c r="K418" s="120">
        <f t="shared" si="38"/>
        <v>0</v>
      </c>
      <c r="L418" s="107">
        <f t="shared" si="39"/>
        <v>0</v>
      </c>
      <c r="M418" s="106">
        <f t="shared" si="40"/>
        <v>0</v>
      </c>
      <c r="N418" s="106">
        <v>0</v>
      </c>
      <c r="O418" s="106">
        <v>0</v>
      </c>
      <c r="P418" s="106">
        <f t="shared" si="41"/>
        <v>0</v>
      </c>
    </row>
    <row r="419" ht="36" customHeight="1" spans="1:16">
      <c r="A419" s="111">
        <v>20601</v>
      </c>
      <c r="B419" s="18" t="s">
        <v>425</v>
      </c>
      <c r="C419" s="19">
        <v>407</v>
      </c>
      <c r="D419" s="19">
        <f>SUM(D420:D423)</f>
        <v>32</v>
      </c>
      <c r="E419" s="19"/>
      <c r="F419" s="112" t="str">
        <f t="shared" si="36"/>
        <v>是</v>
      </c>
      <c r="G419" s="106" t="str">
        <f t="shared" si="37"/>
        <v>款</v>
      </c>
      <c r="H419" s="105">
        <f>SUM(H420:H423)</f>
        <v>0</v>
      </c>
      <c r="I419" s="121">
        <v>0</v>
      </c>
      <c r="J419" s="106">
        <v>0</v>
      </c>
      <c r="K419" s="120">
        <f t="shared" si="38"/>
        <v>0</v>
      </c>
      <c r="L419" s="107">
        <f t="shared" si="39"/>
        <v>0</v>
      </c>
      <c r="M419" s="106">
        <f t="shared" si="40"/>
        <v>0</v>
      </c>
      <c r="N419" s="106">
        <v>0</v>
      </c>
      <c r="O419" s="106">
        <v>0</v>
      </c>
      <c r="P419" s="106">
        <f t="shared" si="41"/>
        <v>0</v>
      </c>
    </row>
    <row r="420" s="103" customFormat="1" ht="36" customHeight="1" spans="1:16">
      <c r="A420" s="114">
        <v>2060101</v>
      </c>
      <c r="B420" s="23" t="s">
        <v>163</v>
      </c>
      <c r="C420" s="24">
        <v>407</v>
      </c>
      <c r="D420" s="19">
        <v>32</v>
      </c>
      <c r="E420" s="24"/>
      <c r="F420" s="112" t="str">
        <f t="shared" si="36"/>
        <v>是</v>
      </c>
      <c r="G420" s="103" t="str">
        <f t="shared" si="37"/>
        <v>项</v>
      </c>
      <c r="H420" s="106"/>
      <c r="I420" s="121">
        <v>320535.43</v>
      </c>
      <c r="J420" s="106">
        <v>0</v>
      </c>
      <c r="K420" s="120">
        <f t="shared" si="38"/>
        <v>320535.43</v>
      </c>
      <c r="L420" s="107">
        <f t="shared" si="39"/>
        <v>32</v>
      </c>
      <c r="M420" s="106">
        <f t="shared" si="40"/>
        <v>0</v>
      </c>
      <c r="N420" s="106">
        <v>0</v>
      </c>
      <c r="O420" s="106">
        <v>0</v>
      </c>
      <c r="P420" s="106">
        <f t="shared" si="41"/>
        <v>0</v>
      </c>
    </row>
    <row r="421" s="103" customFormat="1" ht="36" customHeight="1" spans="1:16">
      <c r="A421" s="114">
        <v>2060102</v>
      </c>
      <c r="B421" s="23" t="s">
        <v>164</v>
      </c>
      <c r="C421" s="24">
        <v>0</v>
      </c>
      <c r="D421" s="19">
        <v>0</v>
      </c>
      <c r="E421" s="24"/>
      <c r="F421" s="112" t="str">
        <f t="shared" si="36"/>
        <v>否</v>
      </c>
      <c r="G421" s="103" t="str">
        <f t="shared" si="37"/>
        <v>项</v>
      </c>
      <c r="H421" s="113"/>
      <c r="I421" s="121">
        <v>0</v>
      </c>
      <c r="J421" s="106">
        <v>0</v>
      </c>
      <c r="K421" s="120">
        <f t="shared" si="38"/>
        <v>0</v>
      </c>
      <c r="L421" s="107">
        <f t="shared" si="39"/>
        <v>0</v>
      </c>
      <c r="M421" s="106">
        <f t="shared" si="40"/>
        <v>0</v>
      </c>
      <c r="N421" s="106">
        <v>0</v>
      </c>
      <c r="O421" s="106">
        <v>0</v>
      </c>
      <c r="P421" s="106">
        <f t="shared" si="41"/>
        <v>0</v>
      </c>
    </row>
    <row r="422" s="103" customFormat="1" ht="36" customHeight="1" spans="1:16">
      <c r="A422" s="114">
        <v>2060103</v>
      </c>
      <c r="B422" s="23" t="s">
        <v>165</v>
      </c>
      <c r="C422" s="24">
        <v>0</v>
      </c>
      <c r="D422" s="19">
        <v>0</v>
      </c>
      <c r="E422" s="24"/>
      <c r="F422" s="112" t="str">
        <f t="shared" si="36"/>
        <v>否</v>
      </c>
      <c r="G422" s="103" t="str">
        <f t="shared" si="37"/>
        <v>项</v>
      </c>
      <c r="H422" s="106"/>
      <c r="I422" s="121">
        <v>0</v>
      </c>
      <c r="J422" s="106">
        <v>0</v>
      </c>
      <c r="K422" s="120">
        <f t="shared" si="38"/>
        <v>0</v>
      </c>
      <c r="L422" s="107">
        <f t="shared" si="39"/>
        <v>0</v>
      </c>
      <c r="M422" s="106">
        <f t="shared" si="40"/>
        <v>0</v>
      </c>
      <c r="N422" s="106">
        <v>0</v>
      </c>
      <c r="O422" s="106">
        <v>0</v>
      </c>
      <c r="P422" s="106">
        <f t="shared" si="41"/>
        <v>0</v>
      </c>
    </row>
    <row r="423" s="103" customFormat="1" ht="36" customHeight="1" spans="1:16">
      <c r="A423" s="114">
        <v>2060199</v>
      </c>
      <c r="B423" s="23" t="s">
        <v>426</v>
      </c>
      <c r="C423" s="24">
        <v>0</v>
      </c>
      <c r="D423" s="19">
        <v>0</v>
      </c>
      <c r="E423" s="24"/>
      <c r="F423" s="112" t="str">
        <f t="shared" si="36"/>
        <v>否</v>
      </c>
      <c r="G423" s="103" t="str">
        <f t="shared" si="37"/>
        <v>项</v>
      </c>
      <c r="H423" s="106"/>
      <c r="I423" s="121">
        <v>0</v>
      </c>
      <c r="J423" s="106">
        <v>0</v>
      </c>
      <c r="K423" s="120">
        <f t="shared" si="38"/>
        <v>0</v>
      </c>
      <c r="L423" s="107">
        <f t="shared" si="39"/>
        <v>0</v>
      </c>
      <c r="M423" s="106">
        <f t="shared" si="40"/>
        <v>0</v>
      </c>
      <c r="N423" s="106">
        <v>0</v>
      </c>
      <c r="O423" s="106">
        <v>0</v>
      </c>
      <c r="P423" s="106">
        <f t="shared" si="41"/>
        <v>0</v>
      </c>
    </row>
    <row r="424" ht="36" customHeight="1" spans="1:16">
      <c r="A424" s="111">
        <v>20602</v>
      </c>
      <c r="B424" s="18" t="s">
        <v>427</v>
      </c>
      <c r="C424" s="19">
        <v>0</v>
      </c>
      <c r="D424" s="19">
        <f>SUM(D425:D433)</f>
        <v>0</v>
      </c>
      <c r="E424" s="19"/>
      <c r="F424" s="112" t="str">
        <f t="shared" si="36"/>
        <v>否</v>
      </c>
      <c r="G424" s="106" t="str">
        <f t="shared" si="37"/>
        <v>款</v>
      </c>
      <c r="H424" s="105">
        <f>SUM(H425:H433)</f>
        <v>0</v>
      </c>
      <c r="I424" s="121">
        <v>0</v>
      </c>
      <c r="J424" s="106">
        <v>0</v>
      </c>
      <c r="K424" s="120">
        <f t="shared" si="38"/>
        <v>0</v>
      </c>
      <c r="L424" s="107">
        <f t="shared" si="39"/>
        <v>0</v>
      </c>
      <c r="M424" s="106">
        <f t="shared" si="40"/>
        <v>0</v>
      </c>
      <c r="N424" s="106">
        <v>0</v>
      </c>
      <c r="O424" s="106">
        <v>0</v>
      </c>
      <c r="P424" s="106">
        <f t="shared" si="41"/>
        <v>0</v>
      </c>
    </row>
    <row r="425" s="103" customFormat="1" ht="36" customHeight="1" spans="1:16">
      <c r="A425" s="114">
        <v>2060201</v>
      </c>
      <c r="B425" s="23" t="s">
        <v>428</v>
      </c>
      <c r="C425" s="24">
        <v>0</v>
      </c>
      <c r="D425" s="19">
        <v>0</v>
      </c>
      <c r="E425" s="24"/>
      <c r="F425" s="112" t="str">
        <f t="shared" si="36"/>
        <v>否</v>
      </c>
      <c r="G425" s="103" t="str">
        <f t="shared" si="37"/>
        <v>项</v>
      </c>
      <c r="H425" s="106"/>
      <c r="I425" s="121">
        <v>0</v>
      </c>
      <c r="J425" s="106">
        <v>0</v>
      </c>
      <c r="K425" s="120">
        <f t="shared" si="38"/>
        <v>0</v>
      </c>
      <c r="L425" s="107">
        <f t="shared" si="39"/>
        <v>0</v>
      </c>
      <c r="M425" s="106">
        <f t="shared" si="40"/>
        <v>0</v>
      </c>
      <c r="N425" s="106">
        <v>0</v>
      </c>
      <c r="O425" s="106">
        <v>0</v>
      </c>
      <c r="P425" s="106">
        <f t="shared" si="41"/>
        <v>0</v>
      </c>
    </row>
    <row r="426" s="103" customFormat="1" ht="36" customHeight="1" spans="1:16">
      <c r="A426" s="114">
        <v>2060202</v>
      </c>
      <c r="B426" s="23" t="s">
        <v>429</v>
      </c>
      <c r="C426" s="24">
        <v>0</v>
      </c>
      <c r="D426" s="19">
        <v>0</v>
      </c>
      <c r="E426" s="24"/>
      <c r="F426" s="112" t="str">
        <f t="shared" si="36"/>
        <v>否</v>
      </c>
      <c r="G426" s="103" t="str">
        <f t="shared" si="37"/>
        <v>项</v>
      </c>
      <c r="H426" s="106"/>
      <c r="I426" s="121">
        <v>0</v>
      </c>
      <c r="J426" s="106">
        <v>0</v>
      </c>
      <c r="K426" s="120">
        <f t="shared" si="38"/>
        <v>0</v>
      </c>
      <c r="L426" s="107">
        <f t="shared" si="39"/>
        <v>0</v>
      </c>
      <c r="M426" s="106">
        <f t="shared" si="40"/>
        <v>0</v>
      </c>
      <c r="N426" s="106">
        <v>0</v>
      </c>
      <c r="O426" s="106">
        <v>0</v>
      </c>
      <c r="P426" s="106">
        <f t="shared" si="41"/>
        <v>0</v>
      </c>
    </row>
    <row r="427" s="103" customFormat="1" ht="36" customHeight="1" spans="1:16">
      <c r="A427" s="114">
        <v>2060203</v>
      </c>
      <c r="B427" s="23" t="s">
        <v>430</v>
      </c>
      <c r="C427" s="24">
        <v>0</v>
      </c>
      <c r="D427" s="19">
        <v>0</v>
      </c>
      <c r="E427" s="24"/>
      <c r="F427" s="112" t="str">
        <f t="shared" si="36"/>
        <v>否</v>
      </c>
      <c r="G427" s="103" t="str">
        <f t="shared" si="37"/>
        <v>项</v>
      </c>
      <c r="H427" s="106"/>
      <c r="I427" s="121">
        <v>0</v>
      </c>
      <c r="J427" s="106">
        <v>0</v>
      </c>
      <c r="K427" s="120">
        <f t="shared" si="38"/>
        <v>0</v>
      </c>
      <c r="L427" s="107">
        <f t="shared" si="39"/>
        <v>0</v>
      </c>
      <c r="M427" s="106">
        <f t="shared" si="40"/>
        <v>0</v>
      </c>
      <c r="N427" s="106">
        <v>0</v>
      </c>
      <c r="O427" s="106">
        <v>0</v>
      </c>
      <c r="P427" s="106">
        <f t="shared" si="41"/>
        <v>0</v>
      </c>
    </row>
    <row r="428" s="103" customFormat="1" ht="36" customHeight="1" spans="1:16">
      <c r="A428" s="114">
        <v>2060204</v>
      </c>
      <c r="B428" s="23" t="s">
        <v>431</v>
      </c>
      <c r="C428" s="24">
        <v>0</v>
      </c>
      <c r="D428" s="19">
        <v>0</v>
      </c>
      <c r="E428" s="24"/>
      <c r="F428" s="112" t="str">
        <f t="shared" si="36"/>
        <v>否</v>
      </c>
      <c r="G428" s="103" t="str">
        <f t="shared" si="37"/>
        <v>项</v>
      </c>
      <c r="H428" s="106"/>
      <c r="I428" s="121">
        <v>0</v>
      </c>
      <c r="J428" s="106">
        <v>0</v>
      </c>
      <c r="K428" s="120">
        <f t="shared" si="38"/>
        <v>0</v>
      </c>
      <c r="L428" s="107">
        <f t="shared" si="39"/>
        <v>0</v>
      </c>
      <c r="M428" s="106">
        <f t="shared" si="40"/>
        <v>0</v>
      </c>
      <c r="N428" s="106">
        <v>0</v>
      </c>
      <c r="O428" s="106">
        <v>0</v>
      </c>
      <c r="P428" s="106">
        <f t="shared" si="41"/>
        <v>0</v>
      </c>
    </row>
    <row r="429" s="103" customFormat="1" ht="36" customHeight="1" spans="1:16">
      <c r="A429" s="114">
        <v>2060205</v>
      </c>
      <c r="B429" s="23" t="s">
        <v>432</v>
      </c>
      <c r="C429" s="24">
        <v>0</v>
      </c>
      <c r="D429" s="19">
        <v>0</v>
      </c>
      <c r="E429" s="24"/>
      <c r="F429" s="112" t="str">
        <f t="shared" si="36"/>
        <v>否</v>
      </c>
      <c r="G429" s="103" t="str">
        <f t="shared" si="37"/>
        <v>项</v>
      </c>
      <c r="H429" s="106"/>
      <c r="I429" s="121">
        <v>0</v>
      </c>
      <c r="J429" s="106">
        <v>0</v>
      </c>
      <c r="K429" s="120">
        <f t="shared" si="38"/>
        <v>0</v>
      </c>
      <c r="L429" s="107">
        <f t="shared" si="39"/>
        <v>0</v>
      </c>
      <c r="M429" s="106">
        <f t="shared" si="40"/>
        <v>0</v>
      </c>
      <c r="N429" s="106">
        <v>0</v>
      </c>
      <c r="O429" s="106">
        <v>0</v>
      </c>
      <c r="P429" s="106">
        <f t="shared" si="41"/>
        <v>0</v>
      </c>
    </row>
    <row r="430" s="103" customFormat="1" ht="36" customHeight="1" spans="1:16">
      <c r="A430" s="114">
        <v>2060206</v>
      </c>
      <c r="B430" s="23" t="s">
        <v>433</v>
      </c>
      <c r="C430" s="24">
        <v>0</v>
      </c>
      <c r="D430" s="19">
        <v>0</v>
      </c>
      <c r="E430" s="24"/>
      <c r="F430" s="112" t="str">
        <f t="shared" si="36"/>
        <v>否</v>
      </c>
      <c r="G430" s="103" t="str">
        <f t="shared" si="37"/>
        <v>项</v>
      </c>
      <c r="H430" s="113"/>
      <c r="I430" s="121">
        <v>0</v>
      </c>
      <c r="J430" s="106">
        <v>0</v>
      </c>
      <c r="K430" s="120">
        <f t="shared" si="38"/>
        <v>0</v>
      </c>
      <c r="L430" s="107">
        <f t="shared" si="39"/>
        <v>0</v>
      </c>
      <c r="M430" s="106">
        <f t="shared" si="40"/>
        <v>0</v>
      </c>
      <c r="N430" s="106">
        <v>0</v>
      </c>
      <c r="O430" s="106">
        <v>0</v>
      </c>
      <c r="P430" s="106">
        <f t="shared" si="41"/>
        <v>0</v>
      </c>
    </row>
    <row r="431" s="103" customFormat="1" ht="36" customHeight="1" spans="1:16">
      <c r="A431" s="114">
        <v>2060207</v>
      </c>
      <c r="B431" s="23" t="s">
        <v>434</v>
      </c>
      <c r="C431" s="24">
        <v>0</v>
      </c>
      <c r="D431" s="19">
        <v>0</v>
      </c>
      <c r="E431" s="24"/>
      <c r="F431" s="112" t="str">
        <f t="shared" si="36"/>
        <v>否</v>
      </c>
      <c r="G431" s="103" t="str">
        <f t="shared" si="37"/>
        <v>项</v>
      </c>
      <c r="H431" s="106"/>
      <c r="I431" s="121">
        <v>0</v>
      </c>
      <c r="J431" s="106">
        <v>0</v>
      </c>
      <c r="K431" s="120">
        <f t="shared" si="38"/>
        <v>0</v>
      </c>
      <c r="L431" s="107">
        <f t="shared" si="39"/>
        <v>0</v>
      </c>
      <c r="M431" s="106">
        <f t="shared" si="40"/>
        <v>0</v>
      </c>
      <c r="N431" s="106">
        <v>0</v>
      </c>
      <c r="O431" s="106">
        <v>0</v>
      </c>
      <c r="P431" s="106">
        <f t="shared" si="41"/>
        <v>0</v>
      </c>
    </row>
    <row r="432" s="103" customFormat="1" ht="36" customHeight="1" spans="1:16">
      <c r="A432" s="114">
        <v>2060208</v>
      </c>
      <c r="B432" s="23" t="s">
        <v>435</v>
      </c>
      <c r="C432" s="24">
        <v>0</v>
      </c>
      <c r="D432" s="19">
        <v>0</v>
      </c>
      <c r="E432" s="24"/>
      <c r="F432" s="112" t="str">
        <f t="shared" si="36"/>
        <v>否</v>
      </c>
      <c r="G432" s="103" t="str">
        <f t="shared" si="37"/>
        <v>项</v>
      </c>
      <c r="H432" s="106"/>
      <c r="I432" s="121">
        <v>0</v>
      </c>
      <c r="J432" s="106">
        <v>0</v>
      </c>
      <c r="K432" s="120">
        <f t="shared" si="38"/>
        <v>0</v>
      </c>
      <c r="L432" s="107">
        <f t="shared" si="39"/>
        <v>0</v>
      </c>
      <c r="M432" s="106">
        <f t="shared" si="40"/>
        <v>0</v>
      </c>
      <c r="N432" s="106">
        <v>0</v>
      </c>
      <c r="O432" s="106">
        <v>0</v>
      </c>
      <c r="P432" s="106">
        <f t="shared" si="41"/>
        <v>0</v>
      </c>
    </row>
    <row r="433" s="103" customFormat="1" ht="36" customHeight="1" spans="1:16">
      <c r="A433" s="114">
        <v>2060299</v>
      </c>
      <c r="B433" s="23" t="s">
        <v>436</v>
      </c>
      <c r="C433" s="24">
        <v>0</v>
      </c>
      <c r="D433" s="19">
        <v>0</v>
      </c>
      <c r="E433" s="24"/>
      <c r="F433" s="112" t="str">
        <f t="shared" si="36"/>
        <v>否</v>
      </c>
      <c r="G433" s="103" t="str">
        <f t="shared" si="37"/>
        <v>项</v>
      </c>
      <c r="H433" s="106"/>
      <c r="I433" s="121">
        <v>0</v>
      </c>
      <c r="J433" s="106">
        <v>0</v>
      </c>
      <c r="K433" s="120">
        <f t="shared" si="38"/>
        <v>0</v>
      </c>
      <c r="L433" s="107">
        <f t="shared" si="39"/>
        <v>0</v>
      </c>
      <c r="M433" s="106">
        <f t="shared" si="40"/>
        <v>0</v>
      </c>
      <c r="N433" s="106">
        <v>0</v>
      </c>
      <c r="O433" s="106">
        <v>0</v>
      </c>
      <c r="P433" s="106">
        <f t="shared" si="41"/>
        <v>0</v>
      </c>
    </row>
    <row r="434" ht="36" customHeight="1" spans="1:16">
      <c r="A434" s="111">
        <v>20603</v>
      </c>
      <c r="B434" s="18" t="s">
        <v>437</v>
      </c>
      <c r="C434" s="19">
        <v>462</v>
      </c>
      <c r="D434" s="19">
        <f>SUM(D435:D439)</f>
        <v>44</v>
      </c>
      <c r="E434" s="19"/>
      <c r="F434" s="112" t="str">
        <f t="shared" si="36"/>
        <v>是</v>
      </c>
      <c r="G434" s="106" t="str">
        <f t="shared" si="37"/>
        <v>款</v>
      </c>
      <c r="H434" s="105">
        <f>SUM(H435:H439)</f>
        <v>0</v>
      </c>
      <c r="I434" s="121">
        <v>0</v>
      </c>
      <c r="J434" s="106">
        <v>0</v>
      </c>
      <c r="K434" s="120">
        <f t="shared" si="38"/>
        <v>0</v>
      </c>
      <c r="L434" s="107">
        <f t="shared" si="39"/>
        <v>0</v>
      </c>
      <c r="M434" s="106">
        <f t="shared" si="40"/>
        <v>0</v>
      </c>
      <c r="N434" s="106">
        <v>0</v>
      </c>
      <c r="O434" s="106">
        <v>0</v>
      </c>
      <c r="P434" s="106">
        <f t="shared" si="41"/>
        <v>0</v>
      </c>
    </row>
    <row r="435" s="103" customFormat="1" ht="36" customHeight="1" spans="1:16">
      <c r="A435" s="114">
        <v>2060301</v>
      </c>
      <c r="B435" s="23" t="s">
        <v>428</v>
      </c>
      <c r="C435" s="24">
        <v>462</v>
      </c>
      <c r="D435" s="19">
        <v>44</v>
      </c>
      <c r="E435" s="24"/>
      <c r="F435" s="112" t="str">
        <f t="shared" si="36"/>
        <v>是</v>
      </c>
      <c r="G435" s="103" t="str">
        <f t="shared" si="37"/>
        <v>项</v>
      </c>
      <c r="H435" s="106"/>
      <c r="I435" s="121">
        <v>442749.28</v>
      </c>
      <c r="J435" s="106">
        <v>0</v>
      </c>
      <c r="K435" s="120">
        <f t="shared" si="38"/>
        <v>442749.28</v>
      </c>
      <c r="L435" s="107">
        <f t="shared" si="39"/>
        <v>44</v>
      </c>
      <c r="M435" s="106">
        <f t="shared" si="40"/>
        <v>0</v>
      </c>
      <c r="N435" s="106">
        <v>0</v>
      </c>
      <c r="O435" s="106">
        <v>0</v>
      </c>
      <c r="P435" s="106">
        <f t="shared" si="41"/>
        <v>0</v>
      </c>
    </row>
    <row r="436" s="103" customFormat="1" ht="36" customHeight="1" spans="1:16">
      <c r="A436" s="114">
        <v>2060302</v>
      </c>
      <c r="B436" s="23" t="s">
        <v>438</v>
      </c>
      <c r="C436" s="24">
        <v>0</v>
      </c>
      <c r="D436" s="19">
        <v>0</v>
      </c>
      <c r="E436" s="24"/>
      <c r="F436" s="112" t="str">
        <f t="shared" si="36"/>
        <v>否</v>
      </c>
      <c r="G436" s="103" t="str">
        <f t="shared" si="37"/>
        <v>项</v>
      </c>
      <c r="H436" s="113"/>
      <c r="I436" s="121">
        <v>0</v>
      </c>
      <c r="J436" s="106">
        <v>0</v>
      </c>
      <c r="K436" s="120">
        <f t="shared" si="38"/>
        <v>0</v>
      </c>
      <c r="L436" s="107">
        <f t="shared" si="39"/>
        <v>0</v>
      </c>
      <c r="M436" s="106">
        <f t="shared" si="40"/>
        <v>0</v>
      </c>
      <c r="N436" s="106">
        <v>0</v>
      </c>
      <c r="O436" s="106">
        <v>0</v>
      </c>
      <c r="P436" s="106">
        <f t="shared" si="41"/>
        <v>0</v>
      </c>
    </row>
    <row r="437" s="103" customFormat="1" ht="36" customHeight="1" spans="1:16">
      <c r="A437" s="114">
        <v>2060303</v>
      </c>
      <c r="B437" s="23" t="s">
        <v>439</v>
      </c>
      <c r="C437" s="24">
        <v>0</v>
      </c>
      <c r="D437" s="19">
        <v>0</v>
      </c>
      <c r="E437" s="24"/>
      <c r="F437" s="112" t="str">
        <f t="shared" si="36"/>
        <v>否</v>
      </c>
      <c r="G437" s="103" t="str">
        <f t="shared" si="37"/>
        <v>项</v>
      </c>
      <c r="H437" s="106"/>
      <c r="I437" s="121">
        <v>0</v>
      </c>
      <c r="J437" s="106">
        <v>0</v>
      </c>
      <c r="K437" s="120">
        <f t="shared" si="38"/>
        <v>0</v>
      </c>
      <c r="L437" s="107">
        <f t="shared" si="39"/>
        <v>0</v>
      </c>
      <c r="M437" s="106">
        <f t="shared" si="40"/>
        <v>0</v>
      </c>
      <c r="N437" s="106">
        <v>0</v>
      </c>
      <c r="O437" s="106">
        <v>0</v>
      </c>
      <c r="P437" s="106">
        <f t="shared" si="41"/>
        <v>0</v>
      </c>
    </row>
    <row r="438" s="103" customFormat="1" ht="36" customHeight="1" spans="1:16">
      <c r="A438" s="114">
        <v>2060304</v>
      </c>
      <c r="B438" s="23" t="s">
        <v>440</v>
      </c>
      <c r="C438" s="24">
        <v>0</v>
      </c>
      <c r="D438" s="19">
        <v>0</v>
      </c>
      <c r="E438" s="24"/>
      <c r="F438" s="112" t="str">
        <f t="shared" si="36"/>
        <v>否</v>
      </c>
      <c r="G438" s="103" t="str">
        <f t="shared" si="37"/>
        <v>项</v>
      </c>
      <c r="H438" s="106"/>
      <c r="I438" s="121">
        <v>0</v>
      </c>
      <c r="J438" s="106">
        <v>0</v>
      </c>
      <c r="K438" s="120">
        <f t="shared" si="38"/>
        <v>0</v>
      </c>
      <c r="L438" s="107">
        <f t="shared" si="39"/>
        <v>0</v>
      </c>
      <c r="M438" s="106">
        <f t="shared" si="40"/>
        <v>0</v>
      </c>
      <c r="N438" s="106">
        <v>0</v>
      </c>
      <c r="O438" s="106">
        <v>0</v>
      </c>
      <c r="P438" s="106">
        <f t="shared" si="41"/>
        <v>0</v>
      </c>
    </row>
    <row r="439" s="103" customFormat="1" ht="36" customHeight="1" spans="1:16">
      <c r="A439" s="114">
        <v>2060399</v>
      </c>
      <c r="B439" s="23" t="s">
        <v>441</v>
      </c>
      <c r="C439" s="24">
        <v>0</v>
      </c>
      <c r="D439" s="19">
        <v>0</v>
      </c>
      <c r="E439" s="24"/>
      <c r="F439" s="112" t="str">
        <f t="shared" si="36"/>
        <v>否</v>
      </c>
      <c r="G439" s="103" t="str">
        <f t="shared" si="37"/>
        <v>项</v>
      </c>
      <c r="H439" s="106"/>
      <c r="I439" s="121">
        <v>0</v>
      </c>
      <c r="J439" s="106">
        <v>0</v>
      </c>
      <c r="K439" s="120">
        <f t="shared" si="38"/>
        <v>0</v>
      </c>
      <c r="L439" s="107">
        <f t="shared" si="39"/>
        <v>0</v>
      </c>
      <c r="M439" s="106">
        <f t="shared" si="40"/>
        <v>0</v>
      </c>
      <c r="N439" s="106">
        <v>0</v>
      </c>
      <c r="O439" s="106">
        <v>0</v>
      </c>
      <c r="P439" s="106">
        <f t="shared" si="41"/>
        <v>0</v>
      </c>
    </row>
    <row r="440" ht="36" customHeight="1" spans="1:16">
      <c r="A440" s="111">
        <v>20604</v>
      </c>
      <c r="B440" s="18" t="s">
        <v>442</v>
      </c>
      <c r="C440" s="19">
        <v>0</v>
      </c>
      <c r="D440" s="19">
        <f>SUM(D441:D444)</f>
        <v>481</v>
      </c>
      <c r="E440" s="19"/>
      <c r="F440" s="112" t="str">
        <f t="shared" si="36"/>
        <v>否</v>
      </c>
      <c r="G440" s="106" t="str">
        <f t="shared" si="37"/>
        <v>款</v>
      </c>
      <c r="H440" s="105">
        <f>SUM(H441:H444)</f>
        <v>0</v>
      </c>
      <c r="I440" s="121">
        <v>0</v>
      </c>
      <c r="J440" s="106">
        <v>0</v>
      </c>
      <c r="K440" s="120">
        <f t="shared" si="38"/>
        <v>0</v>
      </c>
      <c r="L440" s="107">
        <f t="shared" si="39"/>
        <v>0</v>
      </c>
      <c r="M440" s="106">
        <f t="shared" si="40"/>
        <v>0</v>
      </c>
      <c r="N440" s="106">
        <v>0</v>
      </c>
      <c r="O440" s="106">
        <v>0</v>
      </c>
      <c r="P440" s="106">
        <f t="shared" si="41"/>
        <v>0</v>
      </c>
    </row>
    <row r="441" s="103" customFormat="1" ht="36" customHeight="1" spans="1:16">
      <c r="A441" s="114">
        <v>2060401</v>
      </c>
      <c r="B441" s="23" t="s">
        <v>428</v>
      </c>
      <c r="C441" s="24">
        <v>0</v>
      </c>
      <c r="D441" s="19">
        <v>0</v>
      </c>
      <c r="E441" s="24"/>
      <c r="F441" s="112" t="str">
        <f t="shared" si="36"/>
        <v>否</v>
      </c>
      <c r="G441" s="103" t="str">
        <f t="shared" si="37"/>
        <v>项</v>
      </c>
      <c r="H441" s="113"/>
      <c r="I441" s="121">
        <v>0</v>
      </c>
      <c r="J441" s="106">
        <v>0</v>
      </c>
      <c r="K441" s="120">
        <f t="shared" si="38"/>
        <v>0</v>
      </c>
      <c r="L441" s="107">
        <f t="shared" si="39"/>
        <v>0</v>
      </c>
      <c r="M441" s="106">
        <f t="shared" si="40"/>
        <v>0</v>
      </c>
      <c r="N441" s="106">
        <v>0</v>
      </c>
      <c r="O441" s="106">
        <v>0</v>
      </c>
      <c r="P441" s="106">
        <f t="shared" si="41"/>
        <v>0</v>
      </c>
    </row>
    <row r="442" s="103" customFormat="1" ht="36" customHeight="1" spans="1:16">
      <c r="A442" s="114">
        <v>2060404</v>
      </c>
      <c r="B442" s="23" t="s">
        <v>443</v>
      </c>
      <c r="C442" s="24">
        <v>0</v>
      </c>
      <c r="D442" s="19">
        <v>0</v>
      </c>
      <c r="E442" s="24"/>
      <c r="F442" s="112" t="str">
        <f t="shared" si="36"/>
        <v>否</v>
      </c>
      <c r="G442" s="103" t="str">
        <f t="shared" si="37"/>
        <v>项</v>
      </c>
      <c r="H442" s="106"/>
      <c r="I442" s="121">
        <v>0</v>
      </c>
      <c r="J442" s="106">
        <v>0</v>
      </c>
      <c r="K442" s="120">
        <f t="shared" si="38"/>
        <v>0</v>
      </c>
      <c r="L442" s="107">
        <f t="shared" si="39"/>
        <v>0</v>
      </c>
      <c r="M442" s="106">
        <f t="shared" si="40"/>
        <v>0</v>
      </c>
      <c r="N442" s="106">
        <v>0</v>
      </c>
      <c r="O442" s="106">
        <v>0</v>
      </c>
      <c r="P442" s="106">
        <f t="shared" si="41"/>
        <v>0</v>
      </c>
    </row>
    <row r="443" s="103" customFormat="1" ht="36" customHeight="1" spans="1:16">
      <c r="A443" s="114">
        <v>2060405</v>
      </c>
      <c r="B443" s="23" t="s">
        <v>444</v>
      </c>
      <c r="C443" s="24">
        <v>0</v>
      </c>
      <c r="D443" s="19">
        <v>0</v>
      </c>
      <c r="E443" s="24"/>
      <c r="F443" s="112" t="str">
        <f t="shared" si="36"/>
        <v>否</v>
      </c>
      <c r="G443" s="103" t="str">
        <f t="shared" si="37"/>
        <v>项</v>
      </c>
      <c r="H443" s="106"/>
      <c r="I443" s="121">
        <v>0</v>
      </c>
      <c r="J443" s="106">
        <v>0</v>
      </c>
      <c r="K443" s="120">
        <f t="shared" si="38"/>
        <v>0</v>
      </c>
      <c r="L443" s="107">
        <f t="shared" si="39"/>
        <v>0</v>
      </c>
      <c r="M443" s="106">
        <f t="shared" si="40"/>
        <v>0</v>
      </c>
      <c r="N443" s="106">
        <v>0</v>
      </c>
      <c r="O443" s="106">
        <v>0</v>
      </c>
      <c r="P443" s="106">
        <f t="shared" si="41"/>
        <v>0</v>
      </c>
    </row>
    <row r="444" s="103" customFormat="1" ht="36" customHeight="1" spans="1:16">
      <c r="A444" s="114">
        <v>2060499</v>
      </c>
      <c r="B444" s="23" t="s">
        <v>445</v>
      </c>
      <c r="C444" s="24">
        <v>0</v>
      </c>
      <c r="D444" s="19">
        <v>481</v>
      </c>
      <c r="E444" s="24"/>
      <c r="F444" s="112" t="str">
        <f t="shared" si="36"/>
        <v>否</v>
      </c>
      <c r="G444" s="103" t="str">
        <f t="shared" si="37"/>
        <v>项</v>
      </c>
      <c r="H444" s="106"/>
      <c r="I444" s="121">
        <v>0</v>
      </c>
      <c r="J444" s="106">
        <v>0</v>
      </c>
      <c r="K444" s="120">
        <f t="shared" si="38"/>
        <v>0</v>
      </c>
      <c r="L444" s="107">
        <f t="shared" si="39"/>
        <v>0</v>
      </c>
      <c r="M444" s="106">
        <f t="shared" si="40"/>
        <v>480.98</v>
      </c>
      <c r="N444" s="106">
        <v>0</v>
      </c>
      <c r="O444" s="106">
        <v>480.98</v>
      </c>
      <c r="P444" s="106">
        <f t="shared" si="41"/>
        <v>481</v>
      </c>
    </row>
    <row r="445" ht="36" customHeight="1" spans="1:16">
      <c r="A445" s="111">
        <v>20605</v>
      </c>
      <c r="B445" s="18" t="s">
        <v>446</v>
      </c>
      <c r="C445" s="19">
        <v>80</v>
      </c>
      <c r="D445" s="19">
        <f>SUM(D446:D449)</f>
        <v>0</v>
      </c>
      <c r="E445" s="19"/>
      <c r="F445" s="112" t="str">
        <f t="shared" si="36"/>
        <v>是</v>
      </c>
      <c r="G445" s="106" t="str">
        <f t="shared" si="37"/>
        <v>款</v>
      </c>
      <c r="H445" s="105">
        <f>SUM(H446:H449)</f>
        <v>0</v>
      </c>
      <c r="I445" s="121">
        <v>0</v>
      </c>
      <c r="J445" s="106">
        <v>0</v>
      </c>
      <c r="K445" s="120">
        <f t="shared" si="38"/>
        <v>0</v>
      </c>
      <c r="L445" s="107">
        <f t="shared" si="39"/>
        <v>0</v>
      </c>
      <c r="M445" s="106">
        <f t="shared" si="40"/>
        <v>0</v>
      </c>
      <c r="N445" s="106">
        <v>0</v>
      </c>
      <c r="O445" s="106">
        <v>0</v>
      </c>
      <c r="P445" s="106">
        <f t="shared" si="41"/>
        <v>0</v>
      </c>
    </row>
    <row r="446" s="103" customFormat="1" ht="36" customHeight="1" spans="1:16">
      <c r="A446" s="114">
        <v>2060501</v>
      </c>
      <c r="B446" s="23" t="s">
        <v>428</v>
      </c>
      <c r="C446" s="24">
        <v>0</v>
      </c>
      <c r="D446" s="19">
        <v>0</v>
      </c>
      <c r="E446" s="24"/>
      <c r="F446" s="112" t="str">
        <f t="shared" si="36"/>
        <v>否</v>
      </c>
      <c r="G446" s="103" t="str">
        <f t="shared" si="37"/>
        <v>项</v>
      </c>
      <c r="H446" s="113"/>
      <c r="I446" s="121">
        <v>0</v>
      </c>
      <c r="J446" s="106">
        <v>0</v>
      </c>
      <c r="K446" s="120">
        <f t="shared" si="38"/>
        <v>0</v>
      </c>
      <c r="L446" s="107">
        <f t="shared" si="39"/>
        <v>0</v>
      </c>
      <c r="M446" s="106">
        <f t="shared" si="40"/>
        <v>0</v>
      </c>
      <c r="N446" s="106">
        <v>0</v>
      </c>
      <c r="O446" s="106">
        <v>0</v>
      </c>
      <c r="P446" s="106">
        <f t="shared" si="41"/>
        <v>0</v>
      </c>
    </row>
    <row r="447" s="103" customFormat="1" ht="36" customHeight="1" spans="1:16">
      <c r="A447" s="114">
        <v>2060502</v>
      </c>
      <c r="B447" s="23" t="s">
        <v>447</v>
      </c>
      <c r="C447" s="24">
        <v>80</v>
      </c>
      <c r="D447" s="19">
        <v>0</v>
      </c>
      <c r="E447" s="24"/>
      <c r="F447" s="112" t="str">
        <f t="shared" si="36"/>
        <v>是</v>
      </c>
      <c r="G447" s="103" t="str">
        <f t="shared" si="37"/>
        <v>项</v>
      </c>
      <c r="H447" s="106"/>
      <c r="I447" s="121">
        <v>0</v>
      </c>
      <c r="J447" s="106">
        <v>0</v>
      </c>
      <c r="K447" s="120">
        <f t="shared" si="38"/>
        <v>0</v>
      </c>
      <c r="L447" s="107">
        <f t="shared" si="39"/>
        <v>0</v>
      </c>
      <c r="M447" s="106">
        <f t="shared" si="40"/>
        <v>0</v>
      </c>
      <c r="N447" s="106">
        <v>0</v>
      </c>
      <c r="O447" s="106">
        <v>0</v>
      </c>
      <c r="P447" s="106">
        <f t="shared" si="41"/>
        <v>0</v>
      </c>
    </row>
    <row r="448" s="103" customFormat="1" ht="36" customHeight="1" spans="1:16">
      <c r="A448" s="114">
        <v>2060503</v>
      </c>
      <c r="B448" s="23" t="s">
        <v>448</v>
      </c>
      <c r="C448" s="24">
        <v>0</v>
      </c>
      <c r="D448" s="19">
        <v>0</v>
      </c>
      <c r="E448" s="24"/>
      <c r="F448" s="112" t="str">
        <f t="shared" si="36"/>
        <v>否</v>
      </c>
      <c r="G448" s="103" t="str">
        <f t="shared" si="37"/>
        <v>项</v>
      </c>
      <c r="H448" s="106"/>
      <c r="I448" s="121">
        <v>0</v>
      </c>
      <c r="J448" s="106">
        <v>0</v>
      </c>
      <c r="K448" s="120">
        <f t="shared" si="38"/>
        <v>0</v>
      </c>
      <c r="L448" s="107">
        <f t="shared" si="39"/>
        <v>0</v>
      </c>
      <c r="M448" s="106">
        <f t="shared" si="40"/>
        <v>0</v>
      </c>
      <c r="N448" s="106">
        <v>0</v>
      </c>
      <c r="O448" s="106">
        <v>0</v>
      </c>
      <c r="P448" s="106">
        <f t="shared" si="41"/>
        <v>0</v>
      </c>
    </row>
    <row r="449" s="103" customFormat="1" ht="36" customHeight="1" spans="1:16">
      <c r="A449" s="114">
        <v>2060599</v>
      </c>
      <c r="B449" s="23" t="s">
        <v>449</v>
      </c>
      <c r="C449" s="24">
        <v>0</v>
      </c>
      <c r="D449" s="19">
        <v>0</v>
      </c>
      <c r="E449" s="24"/>
      <c r="F449" s="112" t="str">
        <f t="shared" si="36"/>
        <v>否</v>
      </c>
      <c r="G449" s="103" t="str">
        <f t="shared" si="37"/>
        <v>项</v>
      </c>
      <c r="H449" s="106"/>
      <c r="I449" s="121">
        <v>0</v>
      </c>
      <c r="J449" s="106">
        <v>0</v>
      </c>
      <c r="K449" s="120">
        <f t="shared" si="38"/>
        <v>0</v>
      </c>
      <c r="L449" s="107">
        <f t="shared" si="39"/>
        <v>0</v>
      </c>
      <c r="M449" s="106">
        <f t="shared" si="40"/>
        <v>0</v>
      </c>
      <c r="N449" s="106">
        <v>0</v>
      </c>
      <c r="O449" s="106">
        <v>0</v>
      </c>
      <c r="P449" s="106">
        <f t="shared" si="41"/>
        <v>0</v>
      </c>
    </row>
    <row r="450" ht="36" customHeight="1" spans="1:16">
      <c r="A450" s="111">
        <v>20606</v>
      </c>
      <c r="B450" s="18" t="s">
        <v>450</v>
      </c>
      <c r="C450" s="19">
        <v>0</v>
      </c>
      <c r="D450" s="19">
        <f>SUM(D451:D454)</f>
        <v>0</v>
      </c>
      <c r="E450" s="19"/>
      <c r="F450" s="112" t="str">
        <f t="shared" si="36"/>
        <v>否</v>
      </c>
      <c r="G450" s="106" t="str">
        <f t="shared" si="37"/>
        <v>款</v>
      </c>
      <c r="H450" s="105">
        <f>SUM(H451:H454)</f>
        <v>0</v>
      </c>
      <c r="I450" s="121">
        <v>0</v>
      </c>
      <c r="J450" s="106">
        <v>0</v>
      </c>
      <c r="K450" s="120">
        <f t="shared" si="38"/>
        <v>0</v>
      </c>
      <c r="L450" s="107">
        <f t="shared" si="39"/>
        <v>0</v>
      </c>
      <c r="M450" s="106">
        <f t="shared" si="40"/>
        <v>0</v>
      </c>
      <c r="N450" s="106">
        <v>0</v>
      </c>
      <c r="O450" s="106">
        <v>0</v>
      </c>
      <c r="P450" s="106">
        <f t="shared" si="41"/>
        <v>0</v>
      </c>
    </row>
    <row r="451" s="103" customFormat="1" ht="36" customHeight="1" spans="1:16">
      <c r="A451" s="114">
        <v>2060601</v>
      </c>
      <c r="B451" s="23" t="s">
        <v>451</v>
      </c>
      <c r="C451" s="24">
        <v>0</v>
      </c>
      <c r="D451" s="19">
        <v>0</v>
      </c>
      <c r="E451" s="24"/>
      <c r="F451" s="112" t="str">
        <f t="shared" si="36"/>
        <v>否</v>
      </c>
      <c r="G451" s="103" t="str">
        <f t="shared" si="37"/>
        <v>项</v>
      </c>
      <c r="H451" s="113"/>
      <c r="I451" s="121">
        <v>0</v>
      </c>
      <c r="J451" s="106">
        <v>0</v>
      </c>
      <c r="K451" s="120">
        <f t="shared" si="38"/>
        <v>0</v>
      </c>
      <c r="L451" s="107">
        <f t="shared" si="39"/>
        <v>0</v>
      </c>
      <c r="M451" s="106">
        <f t="shared" si="40"/>
        <v>0</v>
      </c>
      <c r="N451" s="106">
        <v>0</v>
      </c>
      <c r="O451" s="106">
        <v>0</v>
      </c>
      <c r="P451" s="106">
        <f t="shared" si="41"/>
        <v>0</v>
      </c>
    </row>
    <row r="452" s="103" customFormat="1" ht="36" customHeight="1" spans="1:16">
      <c r="A452" s="114">
        <v>2060602</v>
      </c>
      <c r="B452" s="23" t="s">
        <v>452</v>
      </c>
      <c r="C452" s="24">
        <v>0</v>
      </c>
      <c r="D452" s="19">
        <v>0</v>
      </c>
      <c r="E452" s="24"/>
      <c r="F452" s="112" t="str">
        <f t="shared" ref="F452:F515" si="42">IF(LEN(A452)=3,"是",IF(B452&lt;&gt;"",IF(SUM(C452:C452)&lt;&gt;0,"是","否"),"是"))</f>
        <v>否</v>
      </c>
      <c r="G452" s="103" t="str">
        <f t="shared" si="37"/>
        <v>项</v>
      </c>
      <c r="H452" s="106"/>
      <c r="I452" s="121">
        <v>0</v>
      </c>
      <c r="J452" s="106">
        <v>0</v>
      </c>
      <c r="K452" s="120">
        <f t="shared" si="38"/>
        <v>0</v>
      </c>
      <c r="L452" s="107">
        <f t="shared" si="39"/>
        <v>0</v>
      </c>
      <c r="M452" s="106">
        <f t="shared" si="40"/>
        <v>0</v>
      </c>
      <c r="N452" s="106">
        <v>0</v>
      </c>
      <c r="O452" s="106">
        <v>0</v>
      </c>
      <c r="P452" s="106">
        <f t="shared" si="41"/>
        <v>0</v>
      </c>
    </row>
    <row r="453" s="103" customFormat="1" ht="36" customHeight="1" spans="1:16">
      <c r="A453" s="114">
        <v>2060603</v>
      </c>
      <c r="B453" s="23" t="s">
        <v>453</v>
      </c>
      <c r="C453" s="24">
        <v>0</v>
      </c>
      <c r="D453" s="19">
        <v>0</v>
      </c>
      <c r="E453" s="24"/>
      <c r="F453" s="112" t="str">
        <f t="shared" si="42"/>
        <v>否</v>
      </c>
      <c r="G453" s="103" t="str">
        <f t="shared" ref="G453:G516" si="43">IF(LEN(A453)=3,"类",IF(LEN(A453)=5,"款","项"))</f>
        <v>项</v>
      </c>
      <c r="H453" s="106"/>
      <c r="I453" s="121">
        <v>0</v>
      </c>
      <c r="J453" s="106">
        <v>0</v>
      </c>
      <c r="K453" s="120">
        <f t="shared" ref="K453:K516" si="44">SUM(I453:J453)</f>
        <v>0</v>
      </c>
      <c r="L453" s="107">
        <f t="shared" ref="L453:L516" si="45">ROUND(K453/10000,0)</f>
        <v>0</v>
      </c>
      <c r="M453" s="106">
        <f t="shared" ref="M453:M516" si="46">SUM(N453:O453)</f>
        <v>0</v>
      </c>
      <c r="N453" s="106">
        <v>0</v>
      </c>
      <c r="O453" s="106">
        <v>0</v>
      </c>
      <c r="P453" s="106">
        <f t="shared" ref="P453:P516" si="47">ROUND(M453,0)</f>
        <v>0</v>
      </c>
    </row>
    <row r="454" s="103" customFormat="1" ht="36" customHeight="1" spans="1:16">
      <c r="A454" s="114">
        <v>2060699</v>
      </c>
      <c r="B454" s="23" t="s">
        <v>454</v>
      </c>
      <c r="C454" s="24">
        <v>0</v>
      </c>
      <c r="D454" s="19">
        <v>0</v>
      </c>
      <c r="E454" s="24"/>
      <c r="F454" s="112" t="str">
        <f t="shared" si="42"/>
        <v>否</v>
      </c>
      <c r="G454" s="103" t="str">
        <f t="shared" si="43"/>
        <v>项</v>
      </c>
      <c r="H454" s="106"/>
      <c r="I454" s="121">
        <v>0</v>
      </c>
      <c r="J454" s="106">
        <v>0</v>
      </c>
      <c r="K454" s="120">
        <f t="shared" si="44"/>
        <v>0</v>
      </c>
      <c r="L454" s="107">
        <f t="shared" si="45"/>
        <v>0</v>
      </c>
      <c r="M454" s="106">
        <f t="shared" si="46"/>
        <v>0</v>
      </c>
      <c r="N454" s="106">
        <v>0</v>
      </c>
      <c r="O454" s="106">
        <v>0</v>
      </c>
      <c r="P454" s="106">
        <f t="shared" si="47"/>
        <v>0</v>
      </c>
    </row>
    <row r="455" ht="36" customHeight="1" spans="1:16">
      <c r="A455" s="111">
        <v>20607</v>
      </c>
      <c r="B455" s="18" t="s">
        <v>455</v>
      </c>
      <c r="C455" s="19">
        <v>667</v>
      </c>
      <c r="D455" s="19">
        <f>SUM(D456:D461)</f>
        <v>11</v>
      </c>
      <c r="E455" s="19"/>
      <c r="F455" s="112" t="str">
        <f t="shared" si="42"/>
        <v>是</v>
      </c>
      <c r="G455" s="106" t="str">
        <f t="shared" si="43"/>
        <v>款</v>
      </c>
      <c r="H455" s="105">
        <f>SUM(H456:H461)</f>
        <v>0</v>
      </c>
      <c r="I455" s="121">
        <v>0</v>
      </c>
      <c r="J455" s="106">
        <v>0</v>
      </c>
      <c r="K455" s="120">
        <f t="shared" si="44"/>
        <v>0</v>
      </c>
      <c r="L455" s="107">
        <f t="shared" si="45"/>
        <v>0</v>
      </c>
      <c r="M455" s="106">
        <f t="shared" si="46"/>
        <v>0</v>
      </c>
      <c r="N455" s="106">
        <v>0</v>
      </c>
      <c r="O455" s="106">
        <v>0</v>
      </c>
      <c r="P455" s="106">
        <f t="shared" si="47"/>
        <v>0</v>
      </c>
    </row>
    <row r="456" s="103" customFormat="1" ht="36" customHeight="1" spans="1:16">
      <c r="A456" s="114">
        <v>2060701</v>
      </c>
      <c r="B456" s="23" t="s">
        <v>428</v>
      </c>
      <c r="C456" s="24">
        <v>274</v>
      </c>
      <c r="D456" s="19">
        <v>11</v>
      </c>
      <c r="E456" s="24"/>
      <c r="F456" s="112" t="str">
        <f t="shared" si="42"/>
        <v>是</v>
      </c>
      <c r="G456" s="103" t="str">
        <f t="shared" si="43"/>
        <v>项</v>
      </c>
      <c r="H456" s="106"/>
      <c r="I456" s="121">
        <v>113624.41</v>
      </c>
      <c r="J456" s="106">
        <v>0</v>
      </c>
      <c r="K456" s="120">
        <f t="shared" si="44"/>
        <v>113624.41</v>
      </c>
      <c r="L456" s="107">
        <f t="shared" si="45"/>
        <v>11</v>
      </c>
      <c r="M456" s="106">
        <f t="shared" si="46"/>
        <v>0</v>
      </c>
      <c r="N456" s="106">
        <v>0</v>
      </c>
      <c r="O456" s="106">
        <v>0</v>
      </c>
      <c r="P456" s="106">
        <f t="shared" si="47"/>
        <v>0</v>
      </c>
    </row>
    <row r="457" s="103" customFormat="1" ht="36" customHeight="1" spans="1:16">
      <c r="A457" s="114">
        <v>2060702</v>
      </c>
      <c r="B457" s="23" t="s">
        <v>456</v>
      </c>
      <c r="C457" s="24">
        <v>383</v>
      </c>
      <c r="D457" s="19">
        <v>0</v>
      </c>
      <c r="E457" s="24"/>
      <c r="F457" s="112" t="str">
        <f t="shared" si="42"/>
        <v>是</v>
      </c>
      <c r="G457" s="103" t="str">
        <f t="shared" si="43"/>
        <v>项</v>
      </c>
      <c r="H457" s="106"/>
      <c r="I457" s="121">
        <v>0</v>
      </c>
      <c r="J457" s="106">
        <v>0</v>
      </c>
      <c r="K457" s="120">
        <f t="shared" si="44"/>
        <v>0</v>
      </c>
      <c r="L457" s="107">
        <f t="shared" si="45"/>
        <v>0</v>
      </c>
      <c r="M457" s="106">
        <f t="shared" si="46"/>
        <v>0</v>
      </c>
      <c r="N457" s="106">
        <v>0</v>
      </c>
      <c r="O457" s="106">
        <v>0</v>
      </c>
      <c r="P457" s="106">
        <f t="shared" si="47"/>
        <v>0</v>
      </c>
    </row>
    <row r="458" s="103" customFormat="1" ht="36" customHeight="1" spans="1:16">
      <c r="A458" s="114">
        <v>2060703</v>
      </c>
      <c r="B458" s="23" t="s">
        <v>457</v>
      </c>
      <c r="C458" s="24">
        <v>0</v>
      </c>
      <c r="D458" s="19">
        <v>0</v>
      </c>
      <c r="E458" s="24"/>
      <c r="F458" s="112" t="str">
        <f t="shared" si="42"/>
        <v>否</v>
      </c>
      <c r="G458" s="103" t="str">
        <f t="shared" si="43"/>
        <v>项</v>
      </c>
      <c r="H458" s="113"/>
      <c r="I458" s="121">
        <v>0</v>
      </c>
      <c r="J458" s="106">
        <v>0</v>
      </c>
      <c r="K458" s="120">
        <f t="shared" si="44"/>
        <v>0</v>
      </c>
      <c r="L458" s="107">
        <f t="shared" si="45"/>
        <v>0</v>
      </c>
      <c r="M458" s="106">
        <f t="shared" si="46"/>
        <v>0</v>
      </c>
      <c r="N458" s="106">
        <v>0</v>
      </c>
      <c r="O458" s="106">
        <v>0</v>
      </c>
      <c r="P458" s="106">
        <f t="shared" si="47"/>
        <v>0</v>
      </c>
    </row>
    <row r="459" s="103" customFormat="1" ht="36" customHeight="1" spans="1:16">
      <c r="A459" s="114">
        <v>2060704</v>
      </c>
      <c r="B459" s="23" t="s">
        <v>458</v>
      </c>
      <c r="C459" s="24">
        <v>0</v>
      </c>
      <c r="D459" s="19">
        <v>0</v>
      </c>
      <c r="E459" s="24"/>
      <c r="F459" s="112" t="str">
        <f t="shared" si="42"/>
        <v>否</v>
      </c>
      <c r="G459" s="103" t="str">
        <f t="shared" si="43"/>
        <v>项</v>
      </c>
      <c r="H459" s="106"/>
      <c r="I459" s="121">
        <v>0</v>
      </c>
      <c r="J459" s="106">
        <v>0</v>
      </c>
      <c r="K459" s="120">
        <f t="shared" si="44"/>
        <v>0</v>
      </c>
      <c r="L459" s="107">
        <f t="shared" si="45"/>
        <v>0</v>
      </c>
      <c r="M459" s="106">
        <f t="shared" si="46"/>
        <v>0</v>
      </c>
      <c r="N459" s="106">
        <v>0</v>
      </c>
      <c r="O459" s="106">
        <v>0</v>
      </c>
      <c r="P459" s="106">
        <f t="shared" si="47"/>
        <v>0</v>
      </c>
    </row>
    <row r="460" s="103" customFormat="1" ht="36" customHeight="1" spans="1:16">
      <c r="A460" s="114">
        <v>2060705</v>
      </c>
      <c r="B460" s="23" t="s">
        <v>459</v>
      </c>
      <c r="C460" s="24">
        <v>0</v>
      </c>
      <c r="D460" s="19">
        <v>0</v>
      </c>
      <c r="E460" s="24"/>
      <c r="F460" s="112" t="str">
        <f t="shared" si="42"/>
        <v>否</v>
      </c>
      <c r="G460" s="103" t="str">
        <f t="shared" si="43"/>
        <v>项</v>
      </c>
      <c r="H460" s="106"/>
      <c r="I460" s="121">
        <v>0</v>
      </c>
      <c r="J460" s="106">
        <v>0</v>
      </c>
      <c r="K460" s="120">
        <f t="shared" si="44"/>
        <v>0</v>
      </c>
      <c r="L460" s="107">
        <f t="shared" si="45"/>
        <v>0</v>
      </c>
      <c r="M460" s="106">
        <f t="shared" si="46"/>
        <v>0</v>
      </c>
      <c r="N460" s="106">
        <v>0</v>
      </c>
      <c r="O460" s="106">
        <v>0</v>
      </c>
      <c r="P460" s="106">
        <f t="shared" si="47"/>
        <v>0</v>
      </c>
    </row>
    <row r="461" s="103" customFormat="1" ht="36" customHeight="1" spans="1:16">
      <c r="A461" s="114">
        <v>2060799</v>
      </c>
      <c r="B461" s="23" t="s">
        <v>460</v>
      </c>
      <c r="C461" s="24">
        <v>10</v>
      </c>
      <c r="D461" s="19">
        <v>0</v>
      </c>
      <c r="E461" s="24"/>
      <c r="F461" s="112" t="str">
        <f t="shared" si="42"/>
        <v>是</v>
      </c>
      <c r="G461" s="103" t="str">
        <f t="shared" si="43"/>
        <v>项</v>
      </c>
      <c r="H461" s="106"/>
      <c r="I461" s="121">
        <v>0</v>
      </c>
      <c r="J461" s="106">
        <v>0</v>
      </c>
      <c r="K461" s="120">
        <f t="shared" si="44"/>
        <v>0</v>
      </c>
      <c r="L461" s="107">
        <f t="shared" si="45"/>
        <v>0</v>
      </c>
      <c r="M461" s="106">
        <f t="shared" si="46"/>
        <v>0</v>
      </c>
      <c r="N461" s="106">
        <v>0</v>
      </c>
      <c r="O461" s="106">
        <v>0</v>
      </c>
      <c r="P461" s="106">
        <f t="shared" si="47"/>
        <v>0</v>
      </c>
    </row>
    <row r="462" ht="36" customHeight="1" spans="1:16">
      <c r="A462" s="111">
        <v>20608</v>
      </c>
      <c r="B462" s="18" t="s">
        <v>461</v>
      </c>
      <c r="C462" s="19">
        <v>0</v>
      </c>
      <c r="D462" s="19">
        <f>SUM(D463:D465)</f>
        <v>0</v>
      </c>
      <c r="E462" s="19"/>
      <c r="F462" s="112" t="str">
        <f t="shared" si="42"/>
        <v>否</v>
      </c>
      <c r="G462" s="106" t="str">
        <f t="shared" si="43"/>
        <v>款</v>
      </c>
      <c r="H462" s="113">
        <f>SUM(H463:H465)</f>
        <v>0</v>
      </c>
      <c r="I462" s="121">
        <v>0</v>
      </c>
      <c r="J462" s="106">
        <v>0</v>
      </c>
      <c r="K462" s="120">
        <f t="shared" si="44"/>
        <v>0</v>
      </c>
      <c r="L462" s="107">
        <f t="shared" si="45"/>
        <v>0</v>
      </c>
      <c r="M462" s="106">
        <f t="shared" si="46"/>
        <v>0</v>
      </c>
      <c r="N462" s="106">
        <v>0</v>
      </c>
      <c r="O462" s="106">
        <v>0</v>
      </c>
      <c r="P462" s="106">
        <f t="shared" si="47"/>
        <v>0</v>
      </c>
    </row>
    <row r="463" s="103" customFormat="1" ht="36" customHeight="1" spans="1:16">
      <c r="A463" s="114">
        <v>2060801</v>
      </c>
      <c r="B463" s="23" t="s">
        <v>462</v>
      </c>
      <c r="C463" s="24">
        <v>0</v>
      </c>
      <c r="D463" s="19">
        <v>0</v>
      </c>
      <c r="E463" s="24"/>
      <c r="F463" s="112" t="str">
        <f t="shared" si="42"/>
        <v>否</v>
      </c>
      <c r="G463" s="103" t="str">
        <f t="shared" si="43"/>
        <v>项</v>
      </c>
      <c r="H463" s="106"/>
      <c r="I463" s="121">
        <v>0</v>
      </c>
      <c r="J463" s="106">
        <v>0</v>
      </c>
      <c r="K463" s="120">
        <f t="shared" si="44"/>
        <v>0</v>
      </c>
      <c r="L463" s="107">
        <f t="shared" si="45"/>
        <v>0</v>
      </c>
      <c r="M463" s="106">
        <f t="shared" si="46"/>
        <v>0</v>
      </c>
      <c r="N463" s="106">
        <v>0</v>
      </c>
      <c r="O463" s="106">
        <v>0</v>
      </c>
      <c r="P463" s="106">
        <f t="shared" si="47"/>
        <v>0</v>
      </c>
    </row>
    <row r="464" s="103" customFormat="1" ht="36" customHeight="1" spans="1:16">
      <c r="A464" s="114">
        <v>2060802</v>
      </c>
      <c r="B464" s="23" t="s">
        <v>463</v>
      </c>
      <c r="C464" s="24">
        <v>0</v>
      </c>
      <c r="D464" s="19">
        <v>0</v>
      </c>
      <c r="E464" s="24"/>
      <c r="F464" s="112" t="str">
        <f t="shared" si="42"/>
        <v>否</v>
      </c>
      <c r="G464" s="103" t="str">
        <f t="shared" si="43"/>
        <v>项</v>
      </c>
      <c r="H464" s="106"/>
      <c r="I464" s="121">
        <v>0</v>
      </c>
      <c r="J464" s="106">
        <v>0</v>
      </c>
      <c r="K464" s="120">
        <f t="shared" si="44"/>
        <v>0</v>
      </c>
      <c r="L464" s="107">
        <f t="shared" si="45"/>
        <v>0</v>
      </c>
      <c r="M464" s="106">
        <f t="shared" si="46"/>
        <v>0</v>
      </c>
      <c r="N464" s="106">
        <v>0</v>
      </c>
      <c r="O464" s="106">
        <v>0</v>
      </c>
      <c r="P464" s="106">
        <f t="shared" si="47"/>
        <v>0</v>
      </c>
    </row>
    <row r="465" s="103" customFormat="1" ht="36" customHeight="1" spans="1:16">
      <c r="A465" s="114">
        <v>2060899</v>
      </c>
      <c r="B465" s="23" t="s">
        <v>464</v>
      </c>
      <c r="C465" s="24">
        <v>0</v>
      </c>
      <c r="D465" s="19">
        <v>0</v>
      </c>
      <c r="E465" s="24"/>
      <c r="F465" s="112" t="str">
        <f t="shared" si="42"/>
        <v>否</v>
      </c>
      <c r="G465" s="103" t="str">
        <f t="shared" si="43"/>
        <v>项</v>
      </c>
      <c r="H465" s="106"/>
      <c r="I465" s="121">
        <v>0</v>
      </c>
      <c r="J465" s="106">
        <v>0</v>
      </c>
      <c r="K465" s="120">
        <f t="shared" si="44"/>
        <v>0</v>
      </c>
      <c r="L465" s="107">
        <f t="shared" si="45"/>
        <v>0</v>
      </c>
      <c r="M465" s="106">
        <f t="shared" si="46"/>
        <v>0</v>
      </c>
      <c r="N465" s="106">
        <v>0</v>
      </c>
      <c r="O465" s="106">
        <v>0</v>
      </c>
      <c r="P465" s="106">
        <f t="shared" si="47"/>
        <v>0</v>
      </c>
    </row>
    <row r="466" ht="36" customHeight="1" spans="1:16">
      <c r="A466" s="111">
        <v>20609</v>
      </c>
      <c r="B466" s="18" t="s">
        <v>465</v>
      </c>
      <c r="C466" s="19">
        <v>180</v>
      </c>
      <c r="D466" s="19">
        <f>SUM(D467:D469)</f>
        <v>0</v>
      </c>
      <c r="E466" s="19"/>
      <c r="F466" s="112" t="str">
        <f t="shared" si="42"/>
        <v>是</v>
      </c>
      <c r="G466" s="106" t="str">
        <f t="shared" si="43"/>
        <v>款</v>
      </c>
      <c r="H466" s="113">
        <f>SUM(H467:H469)</f>
        <v>0</v>
      </c>
      <c r="I466" s="121">
        <v>0</v>
      </c>
      <c r="J466" s="106">
        <v>0</v>
      </c>
      <c r="K466" s="120">
        <f t="shared" si="44"/>
        <v>0</v>
      </c>
      <c r="L466" s="107">
        <f t="shared" si="45"/>
        <v>0</v>
      </c>
      <c r="M466" s="106">
        <f t="shared" si="46"/>
        <v>0</v>
      </c>
      <c r="N466" s="106">
        <v>0</v>
      </c>
      <c r="O466" s="106">
        <v>0</v>
      </c>
      <c r="P466" s="106">
        <f t="shared" si="47"/>
        <v>0</v>
      </c>
    </row>
    <row r="467" s="103" customFormat="1" ht="36" customHeight="1" spans="1:16">
      <c r="A467" s="114">
        <v>2060901</v>
      </c>
      <c r="B467" s="23" t="s">
        <v>466</v>
      </c>
      <c r="C467" s="24">
        <v>180</v>
      </c>
      <c r="D467" s="19">
        <v>0</v>
      </c>
      <c r="E467" s="24"/>
      <c r="F467" s="112" t="str">
        <f t="shared" si="42"/>
        <v>是</v>
      </c>
      <c r="G467" s="103" t="str">
        <f t="shared" si="43"/>
        <v>项</v>
      </c>
      <c r="H467" s="106"/>
      <c r="I467" s="121">
        <v>0</v>
      </c>
      <c r="J467" s="106">
        <v>0</v>
      </c>
      <c r="K467" s="120">
        <f t="shared" si="44"/>
        <v>0</v>
      </c>
      <c r="L467" s="107">
        <f t="shared" si="45"/>
        <v>0</v>
      </c>
      <c r="M467" s="106">
        <f t="shared" si="46"/>
        <v>0</v>
      </c>
      <c r="N467" s="106">
        <v>0</v>
      </c>
      <c r="O467" s="106">
        <v>0</v>
      </c>
      <c r="P467" s="106">
        <f t="shared" si="47"/>
        <v>0</v>
      </c>
    </row>
    <row r="468" s="103" customFormat="1" ht="36" customHeight="1" spans="1:16">
      <c r="A468" s="114">
        <v>2060902</v>
      </c>
      <c r="B468" s="23" t="s">
        <v>467</v>
      </c>
      <c r="C468" s="24">
        <v>0</v>
      </c>
      <c r="D468" s="19">
        <v>0</v>
      </c>
      <c r="E468" s="24"/>
      <c r="F468" s="112" t="str">
        <f t="shared" si="42"/>
        <v>否</v>
      </c>
      <c r="G468" s="103" t="str">
        <f t="shared" si="43"/>
        <v>项</v>
      </c>
      <c r="H468" s="106"/>
      <c r="I468" s="121">
        <v>0</v>
      </c>
      <c r="J468" s="106">
        <v>0</v>
      </c>
      <c r="K468" s="120">
        <f t="shared" si="44"/>
        <v>0</v>
      </c>
      <c r="L468" s="107">
        <f t="shared" si="45"/>
        <v>0</v>
      </c>
      <c r="M468" s="106">
        <f t="shared" si="46"/>
        <v>0</v>
      </c>
      <c r="N468" s="106">
        <v>0</v>
      </c>
      <c r="O468" s="106">
        <v>0</v>
      </c>
      <c r="P468" s="106">
        <f t="shared" si="47"/>
        <v>0</v>
      </c>
    </row>
    <row r="469" s="103" customFormat="1" ht="36" customHeight="1" spans="1:16">
      <c r="A469" s="114">
        <v>2060999</v>
      </c>
      <c r="B469" s="23" t="s">
        <v>468</v>
      </c>
      <c r="C469" s="24">
        <v>0</v>
      </c>
      <c r="D469" s="19">
        <v>0</v>
      </c>
      <c r="E469" s="24"/>
      <c r="F469" s="112" t="str">
        <f t="shared" si="42"/>
        <v>否</v>
      </c>
      <c r="G469" s="103" t="str">
        <f t="shared" si="43"/>
        <v>项</v>
      </c>
      <c r="H469" s="106"/>
      <c r="I469" s="121">
        <v>0</v>
      </c>
      <c r="J469" s="106">
        <v>0</v>
      </c>
      <c r="K469" s="120">
        <f t="shared" si="44"/>
        <v>0</v>
      </c>
      <c r="L469" s="107">
        <f t="shared" si="45"/>
        <v>0</v>
      </c>
      <c r="M469" s="106">
        <f t="shared" si="46"/>
        <v>0</v>
      </c>
      <c r="N469" s="106">
        <v>0</v>
      </c>
      <c r="O469" s="106">
        <v>0</v>
      </c>
      <c r="P469" s="106">
        <f t="shared" si="47"/>
        <v>0</v>
      </c>
    </row>
    <row r="470" ht="36" customHeight="1" spans="1:16">
      <c r="A470" s="111">
        <v>20699</v>
      </c>
      <c r="B470" s="18" t="s">
        <v>469</v>
      </c>
      <c r="C470" s="19">
        <v>0</v>
      </c>
      <c r="D470" s="19">
        <f>SUM(D471:D474)</f>
        <v>67</v>
      </c>
      <c r="E470" s="19"/>
      <c r="F470" s="112" t="str">
        <f t="shared" si="42"/>
        <v>否</v>
      </c>
      <c r="G470" s="106" t="str">
        <f t="shared" si="43"/>
        <v>款</v>
      </c>
      <c r="H470" s="105">
        <f>SUM(H471:H474)</f>
        <v>0</v>
      </c>
      <c r="I470" s="121">
        <v>0</v>
      </c>
      <c r="J470" s="106">
        <v>0</v>
      </c>
      <c r="K470" s="120">
        <f t="shared" si="44"/>
        <v>0</v>
      </c>
      <c r="L470" s="107">
        <f t="shared" si="45"/>
        <v>0</v>
      </c>
      <c r="M470" s="106">
        <f t="shared" si="46"/>
        <v>0</v>
      </c>
      <c r="N470" s="106">
        <v>0</v>
      </c>
      <c r="O470" s="106">
        <v>0</v>
      </c>
      <c r="P470" s="106">
        <f t="shared" si="47"/>
        <v>0</v>
      </c>
    </row>
    <row r="471" s="103" customFormat="1" ht="36" customHeight="1" spans="1:16">
      <c r="A471" s="114">
        <v>2069901</v>
      </c>
      <c r="B471" s="23" t="s">
        <v>470</v>
      </c>
      <c r="C471" s="24">
        <v>0</v>
      </c>
      <c r="D471" s="19">
        <v>0</v>
      </c>
      <c r="E471" s="24"/>
      <c r="F471" s="112" t="str">
        <f t="shared" si="42"/>
        <v>否</v>
      </c>
      <c r="G471" s="103" t="str">
        <f t="shared" si="43"/>
        <v>项</v>
      </c>
      <c r="H471" s="126"/>
      <c r="I471" s="121">
        <v>0</v>
      </c>
      <c r="J471" s="106">
        <v>0</v>
      </c>
      <c r="K471" s="120">
        <f t="shared" si="44"/>
        <v>0</v>
      </c>
      <c r="L471" s="107">
        <f t="shared" si="45"/>
        <v>0</v>
      </c>
      <c r="M471" s="106">
        <f t="shared" si="46"/>
        <v>0</v>
      </c>
      <c r="N471" s="106">
        <v>0</v>
      </c>
      <c r="O471" s="106">
        <v>0</v>
      </c>
      <c r="P471" s="106">
        <f t="shared" si="47"/>
        <v>0</v>
      </c>
    </row>
    <row r="472" s="103" customFormat="1" ht="36" customHeight="1" spans="1:16">
      <c r="A472" s="114">
        <v>2069902</v>
      </c>
      <c r="B472" s="23" t="s">
        <v>471</v>
      </c>
      <c r="C472" s="24">
        <v>0</v>
      </c>
      <c r="D472" s="19">
        <v>0</v>
      </c>
      <c r="E472" s="24"/>
      <c r="F472" s="112" t="str">
        <f t="shared" si="42"/>
        <v>否</v>
      </c>
      <c r="G472" s="103" t="str">
        <f t="shared" si="43"/>
        <v>项</v>
      </c>
      <c r="H472" s="113"/>
      <c r="I472" s="121">
        <v>0</v>
      </c>
      <c r="J472" s="106">
        <v>0</v>
      </c>
      <c r="K472" s="120">
        <f t="shared" si="44"/>
        <v>0</v>
      </c>
      <c r="L472" s="107">
        <f t="shared" si="45"/>
        <v>0</v>
      </c>
      <c r="M472" s="106">
        <f t="shared" si="46"/>
        <v>0</v>
      </c>
      <c r="N472" s="106">
        <v>0</v>
      </c>
      <c r="O472" s="106">
        <v>0</v>
      </c>
      <c r="P472" s="106">
        <f t="shared" si="47"/>
        <v>0</v>
      </c>
    </row>
    <row r="473" s="103" customFormat="1" ht="36" customHeight="1" spans="1:16">
      <c r="A473" s="114">
        <v>2069903</v>
      </c>
      <c r="B473" s="23" t="s">
        <v>472</v>
      </c>
      <c r="C473" s="24">
        <v>0</v>
      </c>
      <c r="D473" s="19">
        <v>0</v>
      </c>
      <c r="E473" s="24"/>
      <c r="F473" s="112" t="str">
        <f t="shared" si="42"/>
        <v>否</v>
      </c>
      <c r="G473" s="103" t="str">
        <f t="shared" si="43"/>
        <v>项</v>
      </c>
      <c r="H473" s="106"/>
      <c r="I473" s="121">
        <v>0</v>
      </c>
      <c r="J473" s="106">
        <v>0</v>
      </c>
      <c r="K473" s="120">
        <f t="shared" si="44"/>
        <v>0</v>
      </c>
      <c r="L473" s="107">
        <f t="shared" si="45"/>
        <v>0</v>
      </c>
      <c r="M473" s="106">
        <f t="shared" si="46"/>
        <v>0</v>
      </c>
      <c r="N473" s="106">
        <v>0</v>
      </c>
      <c r="O473" s="106">
        <v>0</v>
      </c>
      <c r="P473" s="106">
        <f t="shared" si="47"/>
        <v>0</v>
      </c>
    </row>
    <row r="474" s="103" customFormat="1" ht="36" customHeight="1" spans="1:16">
      <c r="A474" s="114">
        <v>2069999</v>
      </c>
      <c r="B474" s="23" t="s">
        <v>473</v>
      </c>
      <c r="C474" s="24">
        <v>0</v>
      </c>
      <c r="D474" s="19">
        <v>67</v>
      </c>
      <c r="E474" s="24"/>
      <c r="F474" s="112" t="str">
        <f t="shared" si="42"/>
        <v>否</v>
      </c>
      <c r="G474" s="103" t="str">
        <f t="shared" si="43"/>
        <v>项</v>
      </c>
      <c r="H474" s="106"/>
      <c r="I474" s="121">
        <v>0</v>
      </c>
      <c r="J474" s="106">
        <v>0</v>
      </c>
      <c r="K474" s="120">
        <f t="shared" si="44"/>
        <v>0</v>
      </c>
      <c r="L474" s="107">
        <f t="shared" si="45"/>
        <v>0</v>
      </c>
      <c r="M474" s="106">
        <f t="shared" si="46"/>
        <v>67.35</v>
      </c>
      <c r="N474" s="106">
        <v>0</v>
      </c>
      <c r="O474" s="106">
        <v>67.35</v>
      </c>
      <c r="P474" s="106">
        <f t="shared" si="47"/>
        <v>67</v>
      </c>
    </row>
    <row r="475" ht="36" customHeight="1" spans="1:16">
      <c r="A475" s="111">
        <v>207</v>
      </c>
      <c r="B475" s="18" t="s">
        <v>98</v>
      </c>
      <c r="C475" s="19">
        <v>7137</v>
      </c>
      <c r="D475" s="19">
        <f>SUM(D476,D492,D500,D511,D520,D530)</f>
        <v>1073</v>
      </c>
      <c r="E475" s="19"/>
      <c r="F475" s="112" t="str">
        <f t="shared" si="42"/>
        <v>是</v>
      </c>
      <c r="G475" s="106" t="str">
        <f t="shared" si="43"/>
        <v>类</v>
      </c>
      <c r="H475" s="105">
        <f>SUM(H476,H492,H500,H511,H520,H530)</f>
        <v>0</v>
      </c>
      <c r="I475" s="121">
        <v>0</v>
      </c>
      <c r="J475" s="106">
        <v>0</v>
      </c>
      <c r="K475" s="120">
        <f t="shared" si="44"/>
        <v>0</v>
      </c>
      <c r="L475" s="107">
        <f t="shared" si="45"/>
        <v>0</v>
      </c>
      <c r="M475" s="106">
        <f t="shared" si="46"/>
        <v>0</v>
      </c>
      <c r="N475" s="106">
        <v>0</v>
      </c>
      <c r="O475" s="106">
        <v>0</v>
      </c>
      <c r="P475" s="106">
        <f t="shared" si="47"/>
        <v>0</v>
      </c>
    </row>
    <row r="476" ht="36" customHeight="1" spans="1:16">
      <c r="A476" s="111">
        <v>20701</v>
      </c>
      <c r="B476" s="18" t="s">
        <v>474</v>
      </c>
      <c r="C476" s="19">
        <v>3011</v>
      </c>
      <c r="D476" s="19">
        <f>SUM(D477:D491)</f>
        <v>166</v>
      </c>
      <c r="E476" s="19"/>
      <c r="F476" s="112" t="str">
        <f t="shared" si="42"/>
        <v>是</v>
      </c>
      <c r="G476" s="106" t="str">
        <f t="shared" si="43"/>
        <v>款</v>
      </c>
      <c r="H476" s="105">
        <f>SUM(H477:H491)</f>
        <v>0</v>
      </c>
      <c r="I476" s="121">
        <v>0</v>
      </c>
      <c r="J476" s="106">
        <v>0</v>
      </c>
      <c r="K476" s="120">
        <f t="shared" si="44"/>
        <v>0</v>
      </c>
      <c r="L476" s="107">
        <f t="shared" si="45"/>
        <v>0</v>
      </c>
      <c r="M476" s="106">
        <f t="shared" si="46"/>
        <v>0</v>
      </c>
      <c r="N476" s="106">
        <v>0</v>
      </c>
      <c r="O476" s="106">
        <v>0</v>
      </c>
      <c r="P476" s="106">
        <f t="shared" si="47"/>
        <v>0</v>
      </c>
    </row>
    <row r="477" s="103" customFormat="1" ht="36" customHeight="1" spans="1:16">
      <c r="A477" s="114">
        <v>2070101</v>
      </c>
      <c r="B477" s="23" t="s">
        <v>163</v>
      </c>
      <c r="C477" s="24">
        <v>706</v>
      </c>
      <c r="D477" s="19">
        <v>13</v>
      </c>
      <c r="E477" s="24"/>
      <c r="F477" s="112" t="str">
        <f t="shared" si="42"/>
        <v>是</v>
      </c>
      <c r="G477" s="103" t="str">
        <f t="shared" si="43"/>
        <v>项</v>
      </c>
      <c r="H477" s="106"/>
      <c r="I477" s="121">
        <v>129797.36</v>
      </c>
      <c r="J477" s="106">
        <v>0</v>
      </c>
      <c r="K477" s="120">
        <f t="shared" si="44"/>
        <v>129797.36</v>
      </c>
      <c r="L477" s="107">
        <f t="shared" si="45"/>
        <v>13</v>
      </c>
      <c r="M477" s="106">
        <f t="shared" si="46"/>
        <v>0</v>
      </c>
      <c r="N477" s="106">
        <v>0</v>
      </c>
      <c r="O477" s="106">
        <v>0</v>
      </c>
      <c r="P477" s="106">
        <f t="shared" si="47"/>
        <v>0</v>
      </c>
    </row>
    <row r="478" s="103" customFormat="1" ht="36" customHeight="1" spans="1:16">
      <c r="A478" s="114">
        <v>2070102</v>
      </c>
      <c r="B478" s="23" t="s">
        <v>164</v>
      </c>
      <c r="C478" s="24">
        <v>0</v>
      </c>
      <c r="D478" s="19">
        <v>0</v>
      </c>
      <c r="E478" s="24"/>
      <c r="F478" s="112" t="str">
        <f t="shared" si="42"/>
        <v>否</v>
      </c>
      <c r="G478" s="103" t="str">
        <f t="shared" si="43"/>
        <v>项</v>
      </c>
      <c r="H478" s="106"/>
      <c r="I478" s="121">
        <v>0</v>
      </c>
      <c r="J478" s="106">
        <v>0</v>
      </c>
      <c r="K478" s="120">
        <f t="shared" si="44"/>
        <v>0</v>
      </c>
      <c r="L478" s="107">
        <f t="shared" si="45"/>
        <v>0</v>
      </c>
      <c r="M478" s="106">
        <f t="shared" si="46"/>
        <v>0</v>
      </c>
      <c r="N478" s="106">
        <v>0</v>
      </c>
      <c r="O478" s="106">
        <v>0</v>
      </c>
      <c r="P478" s="106">
        <f t="shared" si="47"/>
        <v>0</v>
      </c>
    </row>
    <row r="479" s="103" customFormat="1" ht="36" customHeight="1" spans="1:16">
      <c r="A479" s="114">
        <v>2070103</v>
      </c>
      <c r="B479" s="23" t="s">
        <v>165</v>
      </c>
      <c r="C479" s="24">
        <v>0</v>
      </c>
      <c r="D479" s="19">
        <v>0</v>
      </c>
      <c r="E479" s="24"/>
      <c r="F479" s="112" t="str">
        <f t="shared" si="42"/>
        <v>否</v>
      </c>
      <c r="G479" s="103" t="str">
        <f t="shared" si="43"/>
        <v>项</v>
      </c>
      <c r="H479" s="106"/>
      <c r="I479" s="121">
        <v>0</v>
      </c>
      <c r="J479" s="106">
        <v>0</v>
      </c>
      <c r="K479" s="120">
        <f t="shared" si="44"/>
        <v>0</v>
      </c>
      <c r="L479" s="107">
        <f t="shared" si="45"/>
        <v>0</v>
      </c>
      <c r="M479" s="106">
        <f t="shared" si="46"/>
        <v>0</v>
      </c>
      <c r="N479" s="106">
        <v>0</v>
      </c>
      <c r="O479" s="106">
        <v>0</v>
      </c>
      <c r="P479" s="106">
        <f t="shared" si="47"/>
        <v>0</v>
      </c>
    </row>
    <row r="480" s="103" customFormat="1" ht="36" customHeight="1" spans="1:16">
      <c r="A480" s="114">
        <v>2070104</v>
      </c>
      <c r="B480" s="23" t="s">
        <v>475</v>
      </c>
      <c r="C480" s="24">
        <v>377</v>
      </c>
      <c r="D480" s="19">
        <v>19</v>
      </c>
      <c r="E480" s="24"/>
      <c r="F480" s="112" t="str">
        <f t="shared" si="42"/>
        <v>是</v>
      </c>
      <c r="G480" s="103" t="str">
        <f t="shared" si="43"/>
        <v>项</v>
      </c>
      <c r="H480" s="106"/>
      <c r="I480" s="121">
        <v>188952</v>
      </c>
      <c r="J480" s="106">
        <v>0</v>
      </c>
      <c r="K480" s="120">
        <f t="shared" si="44"/>
        <v>188952</v>
      </c>
      <c r="L480" s="107">
        <f t="shared" si="45"/>
        <v>19</v>
      </c>
      <c r="M480" s="106">
        <f t="shared" si="46"/>
        <v>0</v>
      </c>
      <c r="N480" s="106">
        <v>0</v>
      </c>
      <c r="O480" s="106">
        <v>0</v>
      </c>
      <c r="P480" s="106">
        <f t="shared" si="47"/>
        <v>0</v>
      </c>
    </row>
    <row r="481" s="103" customFormat="1" ht="36" customHeight="1" spans="1:16">
      <c r="A481" s="114">
        <v>2070105</v>
      </c>
      <c r="B481" s="23" t="s">
        <v>476</v>
      </c>
      <c r="C481" s="24">
        <v>0</v>
      </c>
      <c r="D481" s="19">
        <v>0</v>
      </c>
      <c r="E481" s="24"/>
      <c r="F481" s="112" t="str">
        <f t="shared" si="42"/>
        <v>否</v>
      </c>
      <c r="G481" s="103" t="str">
        <f t="shared" si="43"/>
        <v>项</v>
      </c>
      <c r="H481" s="106"/>
      <c r="I481" s="121">
        <v>0</v>
      </c>
      <c r="J481" s="106">
        <v>0</v>
      </c>
      <c r="K481" s="120">
        <f t="shared" si="44"/>
        <v>0</v>
      </c>
      <c r="L481" s="107">
        <f t="shared" si="45"/>
        <v>0</v>
      </c>
      <c r="M481" s="106">
        <f t="shared" si="46"/>
        <v>0</v>
      </c>
      <c r="N481" s="106">
        <v>0</v>
      </c>
      <c r="O481" s="106">
        <v>0</v>
      </c>
      <c r="P481" s="106">
        <f t="shared" si="47"/>
        <v>0</v>
      </c>
    </row>
    <row r="482" s="103" customFormat="1" ht="36" customHeight="1" spans="1:16">
      <c r="A482" s="114">
        <v>2070106</v>
      </c>
      <c r="B482" s="23" t="s">
        <v>477</v>
      </c>
      <c r="C482" s="24">
        <v>0</v>
      </c>
      <c r="D482" s="19">
        <v>0</v>
      </c>
      <c r="E482" s="24"/>
      <c r="F482" s="112" t="str">
        <f t="shared" si="42"/>
        <v>否</v>
      </c>
      <c r="G482" s="103" t="str">
        <f t="shared" si="43"/>
        <v>项</v>
      </c>
      <c r="H482" s="106"/>
      <c r="I482" s="121">
        <v>0</v>
      </c>
      <c r="J482" s="106">
        <v>0</v>
      </c>
      <c r="K482" s="120">
        <f t="shared" si="44"/>
        <v>0</v>
      </c>
      <c r="L482" s="107">
        <f t="shared" si="45"/>
        <v>0</v>
      </c>
      <c r="M482" s="106">
        <f t="shared" si="46"/>
        <v>0</v>
      </c>
      <c r="N482" s="106">
        <v>0</v>
      </c>
      <c r="O482" s="106">
        <v>0</v>
      </c>
      <c r="P482" s="106">
        <f t="shared" si="47"/>
        <v>0</v>
      </c>
    </row>
    <row r="483" s="103" customFormat="1" ht="36" customHeight="1" spans="1:16">
      <c r="A483" s="114">
        <v>2070107</v>
      </c>
      <c r="B483" s="23" t="s">
        <v>478</v>
      </c>
      <c r="C483" s="24">
        <v>0</v>
      </c>
      <c r="D483" s="19">
        <v>0</v>
      </c>
      <c r="E483" s="24"/>
      <c r="F483" s="112" t="str">
        <f t="shared" si="42"/>
        <v>否</v>
      </c>
      <c r="G483" s="103" t="str">
        <f t="shared" si="43"/>
        <v>项</v>
      </c>
      <c r="H483" s="106"/>
      <c r="I483" s="121">
        <v>0</v>
      </c>
      <c r="J483" s="106">
        <v>0</v>
      </c>
      <c r="K483" s="120">
        <f t="shared" si="44"/>
        <v>0</v>
      </c>
      <c r="L483" s="107">
        <f t="shared" si="45"/>
        <v>0</v>
      </c>
      <c r="M483" s="106">
        <f t="shared" si="46"/>
        <v>0</v>
      </c>
      <c r="N483" s="106">
        <v>0</v>
      </c>
      <c r="O483" s="106">
        <v>0</v>
      </c>
      <c r="P483" s="106">
        <f t="shared" si="47"/>
        <v>0</v>
      </c>
    </row>
    <row r="484" s="103" customFormat="1" ht="36" customHeight="1" spans="1:16">
      <c r="A484" s="114">
        <v>2070108</v>
      </c>
      <c r="B484" s="23" t="s">
        <v>479</v>
      </c>
      <c r="C484" s="24">
        <v>0</v>
      </c>
      <c r="D484" s="19">
        <v>0</v>
      </c>
      <c r="E484" s="24"/>
      <c r="F484" s="112" t="str">
        <f t="shared" si="42"/>
        <v>否</v>
      </c>
      <c r="G484" s="103" t="str">
        <f t="shared" si="43"/>
        <v>项</v>
      </c>
      <c r="H484" s="106"/>
      <c r="I484" s="121">
        <v>0</v>
      </c>
      <c r="J484" s="106">
        <v>0</v>
      </c>
      <c r="K484" s="120">
        <f t="shared" si="44"/>
        <v>0</v>
      </c>
      <c r="L484" s="107">
        <f t="shared" si="45"/>
        <v>0</v>
      </c>
      <c r="M484" s="106">
        <f t="shared" si="46"/>
        <v>0</v>
      </c>
      <c r="N484" s="106">
        <v>0</v>
      </c>
      <c r="O484" s="106">
        <v>0</v>
      </c>
      <c r="P484" s="106">
        <f t="shared" si="47"/>
        <v>0</v>
      </c>
    </row>
    <row r="485" s="103" customFormat="1" ht="36" customHeight="1" spans="1:16">
      <c r="A485" s="114">
        <v>2070109</v>
      </c>
      <c r="B485" s="23" t="s">
        <v>480</v>
      </c>
      <c r="C485" s="24">
        <v>646</v>
      </c>
      <c r="D485" s="19">
        <v>31</v>
      </c>
      <c r="E485" s="24"/>
      <c r="F485" s="112" t="str">
        <f t="shared" si="42"/>
        <v>是</v>
      </c>
      <c r="G485" s="103" t="str">
        <f t="shared" si="43"/>
        <v>项</v>
      </c>
      <c r="H485" s="106"/>
      <c r="I485" s="121">
        <v>312582.5</v>
      </c>
      <c r="J485" s="106">
        <v>0</v>
      </c>
      <c r="K485" s="120">
        <f t="shared" si="44"/>
        <v>312582.5</v>
      </c>
      <c r="L485" s="107">
        <f t="shared" si="45"/>
        <v>31</v>
      </c>
      <c r="M485" s="106">
        <f t="shared" si="46"/>
        <v>0</v>
      </c>
      <c r="N485" s="106">
        <v>0</v>
      </c>
      <c r="O485" s="106">
        <v>0</v>
      </c>
      <c r="P485" s="106">
        <f t="shared" si="47"/>
        <v>0</v>
      </c>
    </row>
    <row r="486" s="103" customFormat="1" ht="36" customHeight="1" spans="1:16">
      <c r="A486" s="114">
        <v>2070110</v>
      </c>
      <c r="B486" s="23" t="s">
        <v>481</v>
      </c>
      <c r="C486" s="24">
        <v>100</v>
      </c>
      <c r="D486" s="19">
        <v>0</v>
      </c>
      <c r="E486" s="24"/>
      <c r="F486" s="112" t="str">
        <f t="shared" si="42"/>
        <v>是</v>
      </c>
      <c r="G486" s="103" t="str">
        <f t="shared" si="43"/>
        <v>项</v>
      </c>
      <c r="H486" s="106"/>
      <c r="I486" s="121">
        <v>0</v>
      </c>
      <c r="J486" s="106">
        <v>0</v>
      </c>
      <c r="K486" s="120">
        <f t="shared" si="44"/>
        <v>0</v>
      </c>
      <c r="L486" s="107">
        <f t="shared" si="45"/>
        <v>0</v>
      </c>
      <c r="M486" s="106">
        <f t="shared" si="46"/>
        <v>0</v>
      </c>
      <c r="N486" s="106">
        <v>0</v>
      </c>
      <c r="O486" s="106">
        <v>0</v>
      </c>
      <c r="P486" s="106">
        <f t="shared" si="47"/>
        <v>0</v>
      </c>
    </row>
    <row r="487" s="103" customFormat="1" ht="36" customHeight="1" spans="1:16">
      <c r="A487" s="114">
        <v>2070111</v>
      </c>
      <c r="B487" s="23" t="s">
        <v>482</v>
      </c>
      <c r="C487" s="24">
        <v>24</v>
      </c>
      <c r="D487" s="19">
        <v>0</v>
      </c>
      <c r="E487" s="24"/>
      <c r="F487" s="112" t="str">
        <f t="shared" si="42"/>
        <v>是</v>
      </c>
      <c r="G487" s="103" t="str">
        <f t="shared" si="43"/>
        <v>项</v>
      </c>
      <c r="H487" s="106"/>
      <c r="I487" s="121">
        <v>0</v>
      </c>
      <c r="J487" s="106">
        <v>0</v>
      </c>
      <c r="K487" s="120">
        <f t="shared" si="44"/>
        <v>0</v>
      </c>
      <c r="L487" s="107">
        <f t="shared" si="45"/>
        <v>0</v>
      </c>
      <c r="M487" s="106">
        <f t="shared" si="46"/>
        <v>0</v>
      </c>
      <c r="N487" s="106">
        <v>0</v>
      </c>
      <c r="O487" s="106">
        <v>0</v>
      </c>
      <c r="P487" s="106">
        <f t="shared" si="47"/>
        <v>0</v>
      </c>
    </row>
    <row r="488" s="103" customFormat="1" ht="36" customHeight="1" spans="1:16">
      <c r="A488" s="114">
        <v>2070112</v>
      </c>
      <c r="B488" s="23" t="s">
        <v>483</v>
      </c>
      <c r="C488" s="24">
        <v>20</v>
      </c>
      <c r="D488" s="19">
        <v>0</v>
      </c>
      <c r="E488" s="24"/>
      <c r="F488" s="112" t="str">
        <f t="shared" si="42"/>
        <v>是</v>
      </c>
      <c r="G488" s="103" t="str">
        <f t="shared" si="43"/>
        <v>项</v>
      </c>
      <c r="H488" s="113"/>
      <c r="I488" s="121">
        <v>0</v>
      </c>
      <c r="J488" s="106">
        <v>0</v>
      </c>
      <c r="K488" s="120">
        <f t="shared" si="44"/>
        <v>0</v>
      </c>
      <c r="L488" s="107">
        <f t="shared" si="45"/>
        <v>0</v>
      </c>
      <c r="M488" s="106">
        <f t="shared" si="46"/>
        <v>0</v>
      </c>
      <c r="N488" s="106">
        <v>0</v>
      </c>
      <c r="O488" s="106">
        <v>0</v>
      </c>
      <c r="P488" s="106">
        <f t="shared" si="47"/>
        <v>0</v>
      </c>
    </row>
    <row r="489" s="103" customFormat="1" ht="36" customHeight="1" spans="1:16">
      <c r="A489" s="114">
        <v>2070113</v>
      </c>
      <c r="B489" s="23" t="s">
        <v>484</v>
      </c>
      <c r="C489" s="24">
        <v>0</v>
      </c>
      <c r="D489" s="19">
        <v>0</v>
      </c>
      <c r="E489" s="24"/>
      <c r="F489" s="112" t="str">
        <f t="shared" si="42"/>
        <v>否</v>
      </c>
      <c r="G489" s="103" t="str">
        <f t="shared" si="43"/>
        <v>项</v>
      </c>
      <c r="H489" s="106"/>
      <c r="I489" s="121">
        <v>0</v>
      </c>
      <c r="J489" s="106">
        <v>0</v>
      </c>
      <c r="K489" s="120">
        <f t="shared" si="44"/>
        <v>0</v>
      </c>
      <c r="L489" s="107">
        <f t="shared" si="45"/>
        <v>0</v>
      </c>
      <c r="M489" s="106">
        <f t="shared" si="46"/>
        <v>0</v>
      </c>
      <c r="N489" s="106">
        <v>0</v>
      </c>
      <c r="O489" s="106">
        <v>0</v>
      </c>
      <c r="P489" s="106">
        <f t="shared" si="47"/>
        <v>0</v>
      </c>
    </row>
    <row r="490" s="103" customFormat="1" ht="36" customHeight="1" spans="1:16">
      <c r="A490" s="114">
        <v>2070114</v>
      </c>
      <c r="B490" s="23" t="s">
        <v>485</v>
      </c>
      <c r="C490" s="24">
        <v>0</v>
      </c>
      <c r="D490" s="19">
        <v>0</v>
      </c>
      <c r="E490" s="24"/>
      <c r="F490" s="112" t="str">
        <f t="shared" si="42"/>
        <v>否</v>
      </c>
      <c r="G490" s="103" t="str">
        <f t="shared" si="43"/>
        <v>项</v>
      </c>
      <c r="H490" s="106"/>
      <c r="I490" s="121">
        <v>0</v>
      </c>
      <c r="J490" s="106">
        <v>0</v>
      </c>
      <c r="K490" s="120">
        <f t="shared" si="44"/>
        <v>0</v>
      </c>
      <c r="L490" s="107">
        <f t="shared" si="45"/>
        <v>0</v>
      </c>
      <c r="M490" s="106">
        <f t="shared" si="46"/>
        <v>0</v>
      </c>
      <c r="N490" s="106">
        <v>0</v>
      </c>
      <c r="O490" s="106">
        <v>0</v>
      </c>
      <c r="P490" s="106">
        <f t="shared" si="47"/>
        <v>0</v>
      </c>
    </row>
    <row r="491" s="103" customFormat="1" ht="36" customHeight="1" spans="1:16">
      <c r="A491" s="114">
        <v>2070199</v>
      </c>
      <c r="B491" s="23" t="s">
        <v>486</v>
      </c>
      <c r="C491" s="24">
        <v>1138</v>
      </c>
      <c r="D491" s="19">
        <v>103</v>
      </c>
      <c r="E491" s="24"/>
      <c r="F491" s="112" t="str">
        <f t="shared" si="42"/>
        <v>是</v>
      </c>
      <c r="G491" s="103" t="str">
        <f t="shared" si="43"/>
        <v>项</v>
      </c>
      <c r="H491" s="106"/>
      <c r="I491" s="121">
        <v>0</v>
      </c>
      <c r="J491" s="106">
        <v>0</v>
      </c>
      <c r="K491" s="120">
        <f t="shared" si="44"/>
        <v>0</v>
      </c>
      <c r="L491" s="107">
        <f t="shared" si="45"/>
        <v>0</v>
      </c>
      <c r="M491" s="106">
        <f t="shared" si="46"/>
        <v>102.95</v>
      </c>
      <c r="N491" s="106">
        <v>0</v>
      </c>
      <c r="O491" s="106">
        <v>102.95</v>
      </c>
      <c r="P491" s="106">
        <f t="shared" si="47"/>
        <v>103</v>
      </c>
    </row>
    <row r="492" ht="36" customHeight="1" spans="1:16">
      <c r="A492" s="111">
        <v>20702</v>
      </c>
      <c r="B492" s="18" t="s">
        <v>487</v>
      </c>
      <c r="C492" s="19">
        <v>464</v>
      </c>
      <c r="D492" s="19">
        <f>SUM(D493:D499)</f>
        <v>24</v>
      </c>
      <c r="E492" s="19"/>
      <c r="F492" s="112" t="str">
        <f t="shared" si="42"/>
        <v>是</v>
      </c>
      <c r="G492" s="106" t="str">
        <f t="shared" si="43"/>
        <v>款</v>
      </c>
      <c r="H492" s="105">
        <f>SUM(H493:H499)</f>
        <v>0</v>
      </c>
      <c r="I492" s="121">
        <v>0</v>
      </c>
      <c r="J492" s="106">
        <v>0</v>
      </c>
      <c r="K492" s="120">
        <f t="shared" si="44"/>
        <v>0</v>
      </c>
      <c r="L492" s="107">
        <f t="shared" si="45"/>
        <v>0</v>
      </c>
      <c r="M492" s="106">
        <f t="shared" si="46"/>
        <v>0</v>
      </c>
      <c r="N492" s="106">
        <v>0</v>
      </c>
      <c r="O492" s="106">
        <v>0</v>
      </c>
      <c r="P492" s="106">
        <f t="shared" si="47"/>
        <v>0</v>
      </c>
    </row>
    <row r="493" s="103" customFormat="1" ht="36" customHeight="1" spans="1:16">
      <c r="A493" s="114">
        <v>2070201</v>
      </c>
      <c r="B493" s="23" t="s">
        <v>163</v>
      </c>
      <c r="C493" s="24">
        <v>215</v>
      </c>
      <c r="D493" s="19">
        <v>24</v>
      </c>
      <c r="E493" s="24"/>
      <c r="F493" s="112" t="str">
        <f t="shared" si="42"/>
        <v>是</v>
      </c>
      <c r="G493" s="103" t="str">
        <f t="shared" si="43"/>
        <v>项</v>
      </c>
      <c r="H493" s="106"/>
      <c r="I493" s="121">
        <v>242520</v>
      </c>
      <c r="J493" s="106">
        <v>0</v>
      </c>
      <c r="K493" s="120">
        <f t="shared" si="44"/>
        <v>242520</v>
      </c>
      <c r="L493" s="107">
        <f t="shared" si="45"/>
        <v>24</v>
      </c>
      <c r="M493" s="106">
        <f t="shared" si="46"/>
        <v>0</v>
      </c>
      <c r="N493" s="106">
        <v>0</v>
      </c>
      <c r="O493" s="106">
        <v>0</v>
      </c>
      <c r="P493" s="106">
        <f t="shared" si="47"/>
        <v>0</v>
      </c>
    </row>
    <row r="494" s="103" customFormat="1" ht="36" customHeight="1" spans="1:16">
      <c r="A494" s="114">
        <v>2070202</v>
      </c>
      <c r="B494" s="23" t="s">
        <v>164</v>
      </c>
      <c r="C494" s="24">
        <v>0</v>
      </c>
      <c r="D494" s="19">
        <v>0</v>
      </c>
      <c r="E494" s="24"/>
      <c r="F494" s="112" t="str">
        <f t="shared" si="42"/>
        <v>否</v>
      </c>
      <c r="G494" s="103" t="str">
        <f t="shared" si="43"/>
        <v>项</v>
      </c>
      <c r="H494" s="106"/>
      <c r="I494" s="121">
        <v>0</v>
      </c>
      <c r="J494" s="106">
        <v>0</v>
      </c>
      <c r="K494" s="120">
        <f t="shared" si="44"/>
        <v>0</v>
      </c>
      <c r="L494" s="107">
        <f t="shared" si="45"/>
        <v>0</v>
      </c>
      <c r="M494" s="106">
        <f t="shared" si="46"/>
        <v>0</v>
      </c>
      <c r="N494" s="106">
        <v>0</v>
      </c>
      <c r="O494" s="106">
        <v>0</v>
      </c>
      <c r="P494" s="106">
        <f t="shared" si="47"/>
        <v>0</v>
      </c>
    </row>
    <row r="495" s="103" customFormat="1" ht="36" customHeight="1" spans="1:16">
      <c r="A495" s="114">
        <v>2070203</v>
      </c>
      <c r="B495" s="23" t="s">
        <v>165</v>
      </c>
      <c r="C495" s="24">
        <v>0</v>
      </c>
      <c r="D495" s="19">
        <v>0</v>
      </c>
      <c r="E495" s="24"/>
      <c r="F495" s="112" t="str">
        <f t="shared" si="42"/>
        <v>否</v>
      </c>
      <c r="G495" s="103" t="str">
        <f t="shared" si="43"/>
        <v>项</v>
      </c>
      <c r="H495" s="106"/>
      <c r="I495" s="121">
        <v>0</v>
      </c>
      <c r="J495" s="106">
        <v>0</v>
      </c>
      <c r="K495" s="120">
        <f t="shared" si="44"/>
        <v>0</v>
      </c>
      <c r="L495" s="107">
        <f t="shared" si="45"/>
        <v>0</v>
      </c>
      <c r="M495" s="106">
        <f t="shared" si="46"/>
        <v>0</v>
      </c>
      <c r="N495" s="106">
        <v>0</v>
      </c>
      <c r="O495" s="106">
        <v>0</v>
      </c>
      <c r="P495" s="106">
        <f t="shared" si="47"/>
        <v>0</v>
      </c>
    </row>
    <row r="496" s="103" customFormat="1" ht="36" customHeight="1" spans="1:16">
      <c r="A496" s="114">
        <v>2070204</v>
      </c>
      <c r="B496" s="23" t="s">
        <v>488</v>
      </c>
      <c r="C496" s="24">
        <v>249</v>
      </c>
      <c r="D496" s="19">
        <v>0</v>
      </c>
      <c r="E496" s="24"/>
      <c r="F496" s="112" t="str">
        <f t="shared" si="42"/>
        <v>是</v>
      </c>
      <c r="G496" s="103" t="str">
        <f t="shared" si="43"/>
        <v>项</v>
      </c>
      <c r="H496" s="113"/>
      <c r="I496" s="121">
        <v>0</v>
      </c>
      <c r="J496" s="106">
        <v>0</v>
      </c>
      <c r="K496" s="120">
        <f t="shared" si="44"/>
        <v>0</v>
      </c>
      <c r="L496" s="107">
        <f t="shared" si="45"/>
        <v>0</v>
      </c>
      <c r="M496" s="106">
        <f t="shared" si="46"/>
        <v>0</v>
      </c>
      <c r="N496" s="106">
        <v>0</v>
      </c>
      <c r="O496" s="106">
        <v>0</v>
      </c>
      <c r="P496" s="106">
        <f t="shared" si="47"/>
        <v>0</v>
      </c>
    </row>
    <row r="497" s="103" customFormat="1" ht="36" customHeight="1" spans="1:16">
      <c r="A497" s="114">
        <v>2070205</v>
      </c>
      <c r="B497" s="23" t="s">
        <v>489</v>
      </c>
      <c r="C497" s="24">
        <v>0</v>
      </c>
      <c r="D497" s="19">
        <v>0</v>
      </c>
      <c r="E497" s="24"/>
      <c r="F497" s="112" t="str">
        <f t="shared" si="42"/>
        <v>否</v>
      </c>
      <c r="G497" s="103" t="str">
        <f t="shared" si="43"/>
        <v>项</v>
      </c>
      <c r="H497" s="106"/>
      <c r="I497" s="121">
        <v>0</v>
      </c>
      <c r="J497" s="106">
        <v>0</v>
      </c>
      <c r="K497" s="120">
        <f t="shared" si="44"/>
        <v>0</v>
      </c>
      <c r="L497" s="107">
        <f t="shared" si="45"/>
        <v>0</v>
      </c>
      <c r="M497" s="106">
        <f t="shared" si="46"/>
        <v>0</v>
      </c>
      <c r="N497" s="106">
        <v>0</v>
      </c>
      <c r="O497" s="106">
        <v>0</v>
      </c>
      <c r="P497" s="106">
        <f t="shared" si="47"/>
        <v>0</v>
      </c>
    </row>
    <row r="498" s="103" customFormat="1" ht="36" customHeight="1" spans="1:16">
      <c r="A498" s="114">
        <v>2070206</v>
      </c>
      <c r="B498" s="23" t="s">
        <v>490</v>
      </c>
      <c r="C498" s="24">
        <v>0</v>
      </c>
      <c r="D498" s="19">
        <v>0</v>
      </c>
      <c r="E498" s="24"/>
      <c r="F498" s="112" t="str">
        <f t="shared" si="42"/>
        <v>否</v>
      </c>
      <c r="G498" s="103" t="str">
        <f t="shared" si="43"/>
        <v>项</v>
      </c>
      <c r="H498" s="106"/>
      <c r="I498" s="121">
        <v>0</v>
      </c>
      <c r="J498" s="106">
        <v>0</v>
      </c>
      <c r="K498" s="120">
        <f t="shared" si="44"/>
        <v>0</v>
      </c>
      <c r="L498" s="107">
        <f t="shared" si="45"/>
        <v>0</v>
      </c>
      <c r="M498" s="106">
        <f t="shared" si="46"/>
        <v>0</v>
      </c>
      <c r="N498" s="106">
        <v>0</v>
      </c>
      <c r="O498" s="106">
        <v>0</v>
      </c>
      <c r="P498" s="106">
        <f t="shared" si="47"/>
        <v>0</v>
      </c>
    </row>
    <row r="499" s="103" customFormat="1" ht="36" customHeight="1" spans="1:16">
      <c r="A499" s="114">
        <v>2070299</v>
      </c>
      <c r="B499" s="23" t="s">
        <v>491</v>
      </c>
      <c r="C499" s="24">
        <v>0</v>
      </c>
      <c r="D499" s="19">
        <v>0</v>
      </c>
      <c r="E499" s="24"/>
      <c r="F499" s="112" t="str">
        <f t="shared" si="42"/>
        <v>否</v>
      </c>
      <c r="G499" s="103" t="str">
        <f t="shared" si="43"/>
        <v>项</v>
      </c>
      <c r="H499" s="106"/>
      <c r="I499" s="121">
        <v>0</v>
      </c>
      <c r="J499" s="106">
        <v>0</v>
      </c>
      <c r="K499" s="120">
        <f t="shared" si="44"/>
        <v>0</v>
      </c>
      <c r="L499" s="107">
        <f t="shared" si="45"/>
        <v>0</v>
      </c>
      <c r="M499" s="106">
        <f t="shared" si="46"/>
        <v>0</v>
      </c>
      <c r="N499" s="106">
        <v>0</v>
      </c>
      <c r="O499" s="106">
        <v>0</v>
      </c>
      <c r="P499" s="106">
        <f t="shared" si="47"/>
        <v>0</v>
      </c>
    </row>
    <row r="500" ht="36" customHeight="1" spans="1:16">
      <c r="A500" s="111">
        <v>20703</v>
      </c>
      <c r="B500" s="18" t="s">
        <v>492</v>
      </c>
      <c r="C500" s="19">
        <v>59</v>
      </c>
      <c r="D500" s="19">
        <f>SUM(D501:D510)</f>
        <v>0</v>
      </c>
      <c r="E500" s="19"/>
      <c r="F500" s="112" t="str">
        <f t="shared" si="42"/>
        <v>是</v>
      </c>
      <c r="G500" s="106" t="str">
        <f t="shared" si="43"/>
        <v>款</v>
      </c>
      <c r="H500" s="105">
        <f>SUM(H501:H510)</f>
        <v>0</v>
      </c>
      <c r="I500" s="121">
        <v>0</v>
      </c>
      <c r="J500" s="106">
        <v>0</v>
      </c>
      <c r="K500" s="120">
        <f t="shared" si="44"/>
        <v>0</v>
      </c>
      <c r="L500" s="107">
        <f t="shared" si="45"/>
        <v>0</v>
      </c>
      <c r="M500" s="106">
        <f t="shared" si="46"/>
        <v>0</v>
      </c>
      <c r="N500" s="106">
        <v>0</v>
      </c>
      <c r="O500" s="106">
        <v>0</v>
      </c>
      <c r="P500" s="106">
        <f t="shared" si="47"/>
        <v>0</v>
      </c>
    </row>
    <row r="501" s="103" customFormat="1" ht="36" customHeight="1" spans="1:16">
      <c r="A501" s="114">
        <v>2070301</v>
      </c>
      <c r="B501" s="23" t="s">
        <v>163</v>
      </c>
      <c r="C501" s="24">
        <v>0</v>
      </c>
      <c r="D501" s="19">
        <v>0</v>
      </c>
      <c r="E501" s="24"/>
      <c r="F501" s="112" t="str">
        <f t="shared" si="42"/>
        <v>否</v>
      </c>
      <c r="G501" s="103" t="str">
        <f t="shared" si="43"/>
        <v>项</v>
      </c>
      <c r="H501" s="106"/>
      <c r="I501" s="121">
        <v>0</v>
      </c>
      <c r="J501" s="106">
        <v>0</v>
      </c>
      <c r="K501" s="120">
        <f t="shared" si="44"/>
        <v>0</v>
      </c>
      <c r="L501" s="107">
        <f t="shared" si="45"/>
        <v>0</v>
      </c>
      <c r="M501" s="106">
        <f t="shared" si="46"/>
        <v>0</v>
      </c>
      <c r="N501" s="106">
        <v>0</v>
      </c>
      <c r="O501" s="106">
        <v>0</v>
      </c>
      <c r="P501" s="106">
        <f t="shared" si="47"/>
        <v>0</v>
      </c>
    </row>
    <row r="502" s="103" customFormat="1" ht="36" customHeight="1" spans="1:16">
      <c r="A502" s="114">
        <v>2070302</v>
      </c>
      <c r="B502" s="23" t="s">
        <v>164</v>
      </c>
      <c r="C502" s="24">
        <v>0</v>
      </c>
      <c r="D502" s="19">
        <v>0</v>
      </c>
      <c r="E502" s="24"/>
      <c r="F502" s="112" t="str">
        <f t="shared" si="42"/>
        <v>否</v>
      </c>
      <c r="G502" s="103" t="str">
        <f t="shared" si="43"/>
        <v>项</v>
      </c>
      <c r="H502" s="106"/>
      <c r="I502" s="121">
        <v>0</v>
      </c>
      <c r="J502" s="106">
        <v>0</v>
      </c>
      <c r="K502" s="120">
        <f t="shared" si="44"/>
        <v>0</v>
      </c>
      <c r="L502" s="107">
        <f t="shared" si="45"/>
        <v>0</v>
      </c>
      <c r="M502" s="106">
        <f t="shared" si="46"/>
        <v>0</v>
      </c>
      <c r="N502" s="106">
        <v>0</v>
      </c>
      <c r="O502" s="106">
        <v>0</v>
      </c>
      <c r="P502" s="106">
        <f t="shared" si="47"/>
        <v>0</v>
      </c>
    </row>
    <row r="503" s="103" customFormat="1" ht="36" customHeight="1" spans="1:16">
      <c r="A503" s="114">
        <v>2070303</v>
      </c>
      <c r="B503" s="23" t="s">
        <v>165</v>
      </c>
      <c r="C503" s="24">
        <v>0</v>
      </c>
      <c r="D503" s="19">
        <v>0</v>
      </c>
      <c r="E503" s="24"/>
      <c r="F503" s="112" t="str">
        <f t="shared" si="42"/>
        <v>否</v>
      </c>
      <c r="G503" s="103" t="str">
        <f t="shared" si="43"/>
        <v>项</v>
      </c>
      <c r="H503" s="106"/>
      <c r="I503" s="121">
        <v>0</v>
      </c>
      <c r="J503" s="106">
        <v>0</v>
      </c>
      <c r="K503" s="120">
        <f t="shared" si="44"/>
        <v>0</v>
      </c>
      <c r="L503" s="107">
        <f t="shared" si="45"/>
        <v>0</v>
      </c>
      <c r="M503" s="106">
        <f t="shared" si="46"/>
        <v>0</v>
      </c>
      <c r="N503" s="106">
        <v>0</v>
      </c>
      <c r="O503" s="106">
        <v>0</v>
      </c>
      <c r="P503" s="106">
        <f t="shared" si="47"/>
        <v>0</v>
      </c>
    </row>
    <row r="504" s="103" customFormat="1" ht="36" customHeight="1" spans="1:16">
      <c r="A504" s="114">
        <v>2070304</v>
      </c>
      <c r="B504" s="23" t="s">
        <v>493</v>
      </c>
      <c r="C504" s="24">
        <v>0</v>
      </c>
      <c r="D504" s="19">
        <v>0</v>
      </c>
      <c r="E504" s="24"/>
      <c r="F504" s="112" t="str">
        <f t="shared" si="42"/>
        <v>否</v>
      </c>
      <c r="G504" s="103" t="str">
        <f t="shared" si="43"/>
        <v>项</v>
      </c>
      <c r="H504" s="106"/>
      <c r="I504" s="121">
        <v>0</v>
      </c>
      <c r="J504" s="106">
        <v>0</v>
      </c>
      <c r="K504" s="120">
        <f t="shared" si="44"/>
        <v>0</v>
      </c>
      <c r="L504" s="107">
        <f t="shared" si="45"/>
        <v>0</v>
      </c>
      <c r="M504" s="106">
        <f t="shared" si="46"/>
        <v>0</v>
      </c>
      <c r="N504" s="106">
        <v>0</v>
      </c>
      <c r="O504" s="106">
        <v>0</v>
      </c>
      <c r="P504" s="106">
        <f t="shared" si="47"/>
        <v>0</v>
      </c>
    </row>
    <row r="505" s="103" customFormat="1" ht="36" customHeight="1" spans="1:16">
      <c r="A505" s="114">
        <v>2070305</v>
      </c>
      <c r="B505" s="23" t="s">
        <v>494</v>
      </c>
      <c r="C505" s="24">
        <v>0</v>
      </c>
      <c r="D505" s="19">
        <v>0</v>
      </c>
      <c r="E505" s="24"/>
      <c r="F505" s="112" t="str">
        <f t="shared" si="42"/>
        <v>否</v>
      </c>
      <c r="G505" s="103" t="str">
        <f t="shared" si="43"/>
        <v>项</v>
      </c>
      <c r="H505" s="106"/>
      <c r="I505" s="121">
        <v>0</v>
      </c>
      <c r="J505" s="106">
        <v>0</v>
      </c>
      <c r="K505" s="120">
        <f t="shared" si="44"/>
        <v>0</v>
      </c>
      <c r="L505" s="107">
        <f t="shared" si="45"/>
        <v>0</v>
      </c>
      <c r="M505" s="106">
        <f t="shared" si="46"/>
        <v>0</v>
      </c>
      <c r="N505" s="106">
        <v>0</v>
      </c>
      <c r="O505" s="106">
        <v>0</v>
      </c>
      <c r="P505" s="106">
        <f t="shared" si="47"/>
        <v>0</v>
      </c>
    </row>
    <row r="506" s="103" customFormat="1" ht="36" customHeight="1" spans="1:16">
      <c r="A506" s="114">
        <v>2070306</v>
      </c>
      <c r="B506" s="23" t="s">
        <v>495</v>
      </c>
      <c r="C506" s="24">
        <v>0</v>
      </c>
      <c r="D506" s="19">
        <v>0</v>
      </c>
      <c r="E506" s="24"/>
      <c r="F506" s="112" t="str">
        <f t="shared" si="42"/>
        <v>否</v>
      </c>
      <c r="G506" s="103" t="str">
        <f t="shared" si="43"/>
        <v>项</v>
      </c>
      <c r="H506" s="106"/>
      <c r="I506" s="121">
        <v>0</v>
      </c>
      <c r="J506" s="106">
        <v>0</v>
      </c>
      <c r="K506" s="120">
        <f t="shared" si="44"/>
        <v>0</v>
      </c>
      <c r="L506" s="107">
        <f t="shared" si="45"/>
        <v>0</v>
      </c>
      <c r="M506" s="106">
        <f t="shared" si="46"/>
        <v>0</v>
      </c>
      <c r="N506" s="106">
        <v>0</v>
      </c>
      <c r="O506" s="106">
        <v>0</v>
      </c>
      <c r="P506" s="106">
        <f t="shared" si="47"/>
        <v>0</v>
      </c>
    </row>
    <row r="507" s="103" customFormat="1" ht="36" customHeight="1" spans="1:16">
      <c r="A507" s="114">
        <v>2070307</v>
      </c>
      <c r="B507" s="23" t="s">
        <v>496</v>
      </c>
      <c r="C507" s="24">
        <v>0</v>
      </c>
      <c r="D507" s="19">
        <v>0</v>
      </c>
      <c r="E507" s="24"/>
      <c r="F507" s="112" t="str">
        <f t="shared" si="42"/>
        <v>否</v>
      </c>
      <c r="G507" s="103" t="str">
        <f t="shared" si="43"/>
        <v>项</v>
      </c>
      <c r="H507" s="113"/>
      <c r="I507" s="121">
        <v>0</v>
      </c>
      <c r="J507" s="106">
        <v>0</v>
      </c>
      <c r="K507" s="120">
        <f t="shared" si="44"/>
        <v>0</v>
      </c>
      <c r="L507" s="107">
        <f t="shared" si="45"/>
        <v>0</v>
      </c>
      <c r="M507" s="106">
        <f t="shared" si="46"/>
        <v>0</v>
      </c>
      <c r="N507" s="106">
        <v>0</v>
      </c>
      <c r="O507" s="106">
        <v>0</v>
      </c>
      <c r="P507" s="106">
        <f t="shared" si="47"/>
        <v>0</v>
      </c>
    </row>
    <row r="508" s="103" customFormat="1" ht="36" customHeight="1" spans="1:16">
      <c r="A508" s="114">
        <v>2070308</v>
      </c>
      <c r="B508" s="23" t="s">
        <v>497</v>
      </c>
      <c r="C508" s="24">
        <v>35</v>
      </c>
      <c r="D508" s="19">
        <v>0</v>
      </c>
      <c r="E508" s="24"/>
      <c r="F508" s="112" t="str">
        <f t="shared" si="42"/>
        <v>是</v>
      </c>
      <c r="G508" s="103" t="str">
        <f t="shared" si="43"/>
        <v>项</v>
      </c>
      <c r="H508" s="106"/>
      <c r="I508" s="121">
        <v>0</v>
      </c>
      <c r="J508" s="106">
        <v>0</v>
      </c>
      <c r="K508" s="120">
        <f t="shared" si="44"/>
        <v>0</v>
      </c>
      <c r="L508" s="107">
        <f t="shared" si="45"/>
        <v>0</v>
      </c>
      <c r="M508" s="106">
        <f t="shared" si="46"/>
        <v>0</v>
      </c>
      <c r="N508" s="106">
        <v>0</v>
      </c>
      <c r="O508" s="106">
        <v>0</v>
      </c>
      <c r="P508" s="106">
        <f t="shared" si="47"/>
        <v>0</v>
      </c>
    </row>
    <row r="509" s="103" customFormat="1" ht="36" customHeight="1" spans="1:16">
      <c r="A509" s="114">
        <v>2070309</v>
      </c>
      <c r="B509" s="23" t="s">
        <v>498</v>
      </c>
      <c r="C509" s="24">
        <v>0</v>
      </c>
      <c r="D509" s="19">
        <v>0</v>
      </c>
      <c r="E509" s="24"/>
      <c r="F509" s="112" t="str">
        <f t="shared" si="42"/>
        <v>否</v>
      </c>
      <c r="G509" s="103" t="str">
        <f t="shared" si="43"/>
        <v>项</v>
      </c>
      <c r="H509" s="106"/>
      <c r="I509" s="121">
        <v>0</v>
      </c>
      <c r="J509" s="106">
        <v>0</v>
      </c>
      <c r="K509" s="120">
        <f t="shared" si="44"/>
        <v>0</v>
      </c>
      <c r="L509" s="107">
        <f t="shared" si="45"/>
        <v>0</v>
      </c>
      <c r="M509" s="106">
        <f t="shared" si="46"/>
        <v>0</v>
      </c>
      <c r="N509" s="106">
        <v>0</v>
      </c>
      <c r="O509" s="106">
        <v>0</v>
      </c>
      <c r="P509" s="106">
        <f t="shared" si="47"/>
        <v>0</v>
      </c>
    </row>
    <row r="510" s="103" customFormat="1" ht="36" customHeight="1" spans="1:16">
      <c r="A510" s="114">
        <v>2070399</v>
      </c>
      <c r="B510" s="23" t="s">
        <v>499</v>
      </c>
      <c r="C510" s="24">
        <v>24</v>
      </c>
      <c r="D510" s="19">
        <v>0</v>
      </c>
      <c r="E510" s="24"/>
      <c r="F510" s="112" t="str">
        <f t="shared" si="42"/>
        <v>是</v>
      </c>
      <c r="G510" s="103" t="str">
        <f t="shared" si="43"/>
        <v>项</v>
      </c>
      <c r="H510" s="106"/>
      <c r="I510" s="121">
        <v>0</v>
      </c>
      <c r="J510" s="106">
        <v>0</v>
      </c>
      <c r="K510" s="120">
        <f t="shared" si="44"/>
        <v>0</v>
      </c>
      <c r="L510" s="107">
        <f t="shared" si="45"/>
        <v>0</v>
      </c>
      <c r="M510" s="106">
        <f t="shared" si="46"/>
        <v>0</v>
      </c>
      <c r="N510" s="106">
        <v>0</v>
      </c>
      <c r="O510" s="106">
        <v>0</v>
      </c>
      <c r="P510" s="106">
        <f t="shared" si="47"/>
        <v>0</v>
      </c>
    </row>
    <row r="511" ht="36" customHeight="1" spans="1:16">
      <c r="A511" s="111">
        <v>20706</v>
      </c>
      <c r="B511" s="18" t="s">
        <v>500</v>
      </c>
      <c r="C511" s="19">
        <v>565</v>
      </c>
      <c r="D511" s="19">
        <f>SUM(D512:D519)</f>
        <v>11</v>
      </c>
      <c r="E511" s="19"/>
      <c r="F511" s="112" t="str">
        <f t="shared" si="42"/>
        <v>是</v>
      </c>
      <c r="G511" s="106" t="str">
        <f t="shared" si="43"/>
        <v>款</v>
      </c>
      <c r="H511" s="105">
        <f>SUM(H512:H519)</f>
        <v>0</v>
      </c>
      <c r="I511" s="121">
        <v>0</v>
      </c>
      <c r="J511" s="106">
        <v>0</v>
      </c>
      <c r="K511" s="120">
        <f t="shared" si="44"/>
        <v>0</v>
      </c>
      <c r="L511" s="107">
        <f t="shared" si="45"/>
        <v>0</v>
      </c>
      <c r="M511" s="106">
        <f t="shared" si="46"/>
        <v>0</v>
      </c>
      <c r="N511" s="106">
        <v>0</v>
      </c>
      <c r="O511" s="106">
        <v>0</v>
      </c>
      <c r="P511" s="106">
        <f t="shared" si="47"/>
        <v>0</v>
      </c>
    </row>
    <row r="512" s="103" customFormat="1" ht="36" customHeight="1" spans="1:16">
      <c r="A512" s="114">
        <v>2070601</v>
      </c>
      <c r="B512" s="23" t="s">
        <v>163</v>
      </c>
      <c r="C512" s="24">
        <v>0</v>
      </c>
      <c r="D512" s="19">
        <v>0</v>
      </c>
      <c r="E512" s="24"/>
      <c r="F512" s="112" t="str">
        <f t="shared" si="42"/>
        <v>否</v>
      </c>
      <c r="G512" s="103" t="str">
        <f t="shared" si="43"/>
        <v>项</v>
      </c>
      <c r="H512" s="106"/>
      <c r="I512" s="121">
        <v>0</v>
      </c>
      <c r="J512" s="106">
        <v>0</v>
      </c>
      <c r="K512" s="120">
        <f t="shared" si="44"/>
        <v>0</v>
      </c>
      <c r="L512" s="107">
        <f t="shared" si="45"/>
        <v>0</v>
      </c>
      <c r="M512" s="106">
        <f t="shared" si="46"/>
        <v>0</v>
      </c>
      <c r="N512" s="106">
        <v>0</v>
      </c>
      <c r="O512" s="106">
        <v>0</v>
      </c>
      <c r="P512" s="106">
        <f t="shared" si="47"/>
        <v>0</v>
      </c>
    </row>
    <row r="513" s="103" customFormat="1" ht="36" customHeight="1" spans="1:16">
      <c r="A513" s="114">
        <v>2070602</v>
      </c>
      <c r="B513" s="23" t="s">
        <v>164</v>
      </c>
      <c r="C513" s="24">
        <v>0</v>
      </c>
      <c r="D513" s="19">
        <v>0</v>
      </c>
      <c r="E513" s="24"/>
      <c r="F513" s="112" t="str">
        <f t="shared" si="42"/>
        <v>否</v>
      </c>
      <c r="G513" s="103" t="str">
        <f t="shared" si="43"/>
        <v>项</v>
      </c>
      <c r="H513" s="106"/>
      <c r="I513" s="121">
        <v>0</v>
      </c>
      <c r="J513" s="106">
        <v>0</v>
      </c>
      <c r="K513" s="120">
        <f t="shared" si="44"/>
        <v>0</v>
      </c>
      <c r="L513" s="107">
        <f t="shared" si="45"/>
        <v>0</v>
      </c>
      <c r="M513" s="106">
        <f t="shared" si="46"/>
        <v>0</v>
      </c>
      <c r="N513" s="106">
        <v>0</v>
      </c>
      <c r="O513" s="106">
        <v>0</v>
      </c>
      <c r="P513" s="106">
        <f t="shared" si="47"/>
        <v>0</v>
      </c>
    </row>
    <row r="514" s="103" customFormat="1" ht="36" customHeight="1" spans="1:16">
      <c r="A514" s="114">
        <v>2070603</v>
      </c>
      <c r="B514" s="23" t="s">
        <v>165</v>
      </c>
      <c r="C514" s="24">
        <v>0</v>
      </c>
      <c r="D514" s="19">
        <v>0</v>
      </c>
      <c r="E514" s="24"/>
      <c r="F514" s="112" t="str">
        <f t="shared" si="42"/>
        <v>否</v>
      </c>
      <c r="G514" s="103" t="str">
        <f t="shared" si="43"/>
        <v>项</v>
      </c>
      <c r="H514" s="106"/>
      <c r="I514" s="121">
        <v>0</v>
      </c>
      <c r="J514" s="106">
        <v>0</v>
      </c>
      <c r="K514" s="120">
        <f t="shared" si="44"/>
        <v>0</v>
      </c>
      <c r="L514" s="107">
        <f t="shared" si="45"/>
        <v>0</v>
      </c>
      <c r="M514" s="106">
        <f t="shared" si="46"/>
        <v>0</v>
      </c>
      <c r="N514" s="106">
        <v>0</v>
      </c>
      <c r="O514" s="106">
        <v>0</v>
      </c>
      <c r="P514" s="106">
        <f t="shared" si="47"/>
        <v>0</v>
      </c>
    </row>
    <row r="515" s="103" customFormat="1" ht="36" customHeight="1" spans="1:16">
      <c r="A515" s="114">
        <v>2070604</v>
      </c>
      <c r="B515" s="23" t="s">
        <v>501</v>
      </c>
      <c r="C515" s="24">
        <v>0</v>
      </c>
      <c r="D515" s="19">
        <v>0</v>
      </c>
      <c r="E515" s="24"/>
      <c r="F515" s="112" t="str">
        <f t="shared" si="42"/>
        <v>否</v>
      </c>
      <c r="G515" s="103" t="str">
        <f t="shared" si="43"/>
        <v>项</v>
      </c>
      <c r="H515" s="106"/>
      <c r="I515" s="121">
        <v>0</v>
      </c>
      <c r="J515" s="106">
        <v>0</v>
      </c>
      <c r="K515" s="120">
        <f t="shared" si="44"/>
        <v>0</v>
      </c>
      <c r="L515" s="107">
        <f t="shared" si="45"/>
        <v>0</v>
      </c>
      <c r="M515" s="106">
        <f t="shared" si="46"/>
        <v>0</v>
      </c>
      <c r="N515" s="106">
        <v>0</v>
      </c>
      <c r="O515" s="106">
        <v>0</v>
      </c>
      <c r="P515" s="106">
        <f t="shared" si="47"/>
        <v>0</v>
      </c>
    </row>
    <row r="516" s="103" customFormat="1" ht="36" customHeight="1" spans="1:16">
      <c r="A516" s="114">
        <v>2070605</v>
      </c>
      <c r="B516" s="23" t="s">
        <v>502</v>
      </c>
      <c r="C516" s="24">
        <v>380</v>
      </c>
      <c r="D516" s="19">
        <v>0</v>
      </c>
      <c r="E516" s="24"/>
      <c r="F516" s="112" t="str">
        <f t="shared" ref="F516:F579" si="48">IF(LEN(A516)=3,"是",IF(B516&lt;&gt;"",IF(SUM(C516:C516)&lt;&gt;0,"是","否"),"是"))</f>
        <v>是</v>
      </c>
      <c r="G516" s="103" t="str">
        <f t="shared" si="43"/>
        <v>项</v>
      </c>
      <c r="H516" s="113"/>
      <c r="I516" s="121">
        <v>0</v>
      </c>
      <c r="J516" s="106">
        <v>0</v>
      </c>
      <c r="K516" s="120">
        <f t="shared" si="44"/>
        <v>0</v>
      </c>
      <c r="L516" s="107">
        <f t="shared" si="45"/>
        <v>0</v>
      </c>
      <c r="M516" s="106">
        <f t="shared" si="46"/>
        <v>0</v>
      </c>
      <c r="N516" s="106">
        <v>0</v>
      </c>
      <c r="O516" s="106">
        <v>0</v>
      </c>
      <c r="P516" s="106">
        <f t="shared" si="47"/>
        <v>0</v>
      </c>
    </row>
    <row r="517" s="103" customFormat="1" ht="36" customHeight="1" spans="1:16">
      <c r="A517" s="114">
        <v>2070606</v>
      </c>
      <c r="B517" s="23" t="s">
        <v>503</v>
      </c>
      <c r="C517" s="24">
        <v>0</v>
      </c>
      <c r="D517" s="19">
        <v>0</v>
      </c>
      <c r="E517" s="24"/>
      <c r="F517" s="112" t="str">
        <f t="shared" si="48"/>
        <v>否</v>
      </c>
      <c r="G517" s="103" t="str">
        <f t="shared" ref="G517:G580" si="49">IF(LEN(A517)=3,"类",IF(LEN(A517)=5,"款","项"))</f>
        <v>项</v>
      </c>
      <c r="H517" s="106"/>
      <c r="I517" s="121">
        <v>0</v>
      </c>
      <c r="J517" s="106">
        <v>0</v>
      </c>
      <c r="K517" s="120">
        <f t="shared" ref="K517:K580" si="50">SUM(I517:J517)</f>
        <v>0</v>
      </c>
      <c r="L517" s="107">
        <f t="shared" ref="L517:L580" si="51">ROUND(K517/10000,0)</f>
        <v>0</v>
      </c>
      <c r="M517" s="106">
        <f t="shared" ref="M517:M580" si="52">SUM(N517:O517)</f>
        <v>0</v>
      </c>
      <c r="N517" s="106">
        <v>0</v>
      </c>
      <c r="O517" s="106">
        <v>0</v>
      </c>
      <c r="P517" s="106">
        <f t="shared" ref="P517:P580" si="53">ROUND(M517,0)</f>
        <v>0</v>
      </c>
    </row>
    <row r="518" s="103" customFormat="1" ht="36" customHeight="1" spans="1:16">
      <c r="A518" s="114">
        <v>2070607</v>
      </c>
      <c r="B518" s="23" t="s">
        <v>504</v>
      </c>
      <c r="C518" s="24">
        <v>185</v>
      </c>
      <c r="D518" s="19">
        <v>11</v>
      </c>
      <c r="E518" s="24"/>
      <c r="F518" s="112" t="str">
        <f t="shared" si="48"/>
        <v>是</v>
      </c>
      <c r="G518" s="103" t="str">
        <f t="shared" si="49"/>
        <v>项</v>
      </c>
      <c r="H518" s="106"/>
      <c r="I518" s="121">
        <v>105066</v>
      </c>
      <c r="J518" s="106">
        <v>0</v>
      </c>
      <c r="K518" s="120">
        <f t="shared" si="50"/>
        <v>105066</v>
      </c>
      <c r="L518" s="107">
        <f t="shared" si="51"/>
        <v>11</v>
      </c>
      <c r="M518" s="106">
        <f t="shared" si="52"/>
        <v>0</v>
      </c>
      <c r="N518" s="106">
        <v>0</v>
      </c>
      <c r="O518" s="106">
        <v>0</v>
      </c>
      <c r="P518" s="106">
        <f t="shared" si="53"/>
        <v>0</v>
      </c>
    </row>
    <row r="519" s="103" customFormat="1" ht="36" customHeight="1" spans="1:16">
      <c r="A519" s="114">
        <v>2070699</v>
      </c>
      <c r="B519" s="23" t="s">
        <v>505</v>
      </c>
      <c r="C519" s="24">
        <v>0</v>
      </c>
      <c r="D519" s="19">
        <v>0</v>
      </c>
      <c r="E519" s="24"/>
      <c r="F519" s="112" t="str">
        <f t="shared" si="48"/>
        <v>否</v>
      </c>
      <c r="G519" s="103" t="str">
        <f t="shared" si="49"/>
        <v>项</v>
      </c>
      <c r="H519" s="106"/>
      <c r="I519" s="121">
        <v>0</v>
      </c>
      <c r="J519" s="106">
        <v>0</v>
      </c>
      <c r="K519" s="120">
        <f t="shared" si="50"/>
        <v>0</v>
      </c>
      <c r="L519" s="107">
        <f t="shared" si="51"/>
        <v>0</v>
      </c>
      <c r="M519" s="106">
        <f t="shared" si="52"/>
        <v>0</v>
      </c>
      <c r="N519" s="106">
        <v>0</v>
      </c>
      <c r="O519" s="106">
        <v>0</v>
      </c>
      <c r="P519" s="106">
        <f t="shared" si="53"/>
        <v>0</v>
      </c>
    </row>
    <row r="520" ht="36" customHeight="1" spans="1:16">
      <c r="A520" s="111">
        <v>20708</v>
      </c>
      <c r="B520" s="18" t="s">
        <v>506</v>
      </c>
      <c r="C520" s="19">
        <v>2108</v>
      </c>
      <c r="D520" s="19">
        <f>SUM(D521:D529)</f>
        <v>364</v>
      </c>
      <c r="E520" s="19"/>
      <c r="F520" s="112" t="str">
        <f t="shared" si="48"/>
        <v>是</v>
      </c>
      <c r="G520" s="106" t="str">
        <f t="shared" si="49"/>
        <v>款</v>
      </c>
      <c r="H520" s="105">
        <f>SUM(H521:H529)</f>
        <v>0</v>
      </c>
      <c r="I520" s="121">
        <v>0</v>
      </c>
      <c r="J520" s="106">
        <v>0</v>
      </c>
      <c r="K520" s="120">
        <f t="shared" si="50"/>
        <v>0</v>
      </c>
      <c r="L520" s="107">
        <f t="shared" si="51"/>
        <v>0</v>
      </c>
      <c r="M520" s="106">
        <f t="shared" si="52"/>
        <v>0</v>
      </c>
      <c r="N520" s="106">
        <v>0</v>
      </c>
      <c r="O520" s="106">
        <v>0</v>
      </c>
      <c r="P520" s="106">
        <f t="shared" si="53"/>
        <v>0</v>
      </c>
    </row>
    <row r="521" s="103" customFormat="1" ht="36" customHeight="1" spans="1:16">
      <c r="A521" s="114">
        <v>2070801</v>
      </c>
      <c r="B521" s="23" t="s">
        <v>163</v>
      </c>
      <c r="C521" s="24">
        <v>1758</v>
      </c>
      <c r="D521" s="19">
        <v>214</v>
      </c>
      <c r="E521" s="24"/>
      <c r="F521" s="112" t="str">
        <f t="shared" si="48"/>
        <v>是</v>
      </c>
      <c r="G521" s="103" t="str">
        <f t="shared" si="49"/>
        <v>项</v>
      </c>
      <c r="H521" s="106"/>
      <c r="I521" s="121">
        <v>2136378.96</v>
      </c>
      <c r="J521" s="106">
        <v>0</v>
      </c>
      <c r="K521" s="120">
        <f t="shared" si="50"/>
        <v>2136378.96</v>
      </c>
      <c r="L521" s="107">
        <f t="shared" si="51"/>
        <v>214</v>
      </c>
      <c r="M521" s="106">
        <f t="shared" si="52"/>
        <v>0</v>
      </c>
      <c r="N521" s="106">
        <v>0</v>
      </c>
      <c r="O521" s="106">
        <v>0</v>
      </c>
      <c r="P521" s="106">
        <f t="shared" si="53"/>
        <v>0</v>
      </c>
    </row>
    <row r="522" s="103" customFormat="1" ht="36" customHeight="1" spans="1:16">
      <c r="A522" s="114">
        <v>2070802</v>
      </c>
      <c r="B522" s="23" t="s">
        <v>164</v>
      </c>
      <c r="C522" s="24">
        <v>0</v>
      </c>
      <c r="D522" s="19">
        <v>0</v>
      </c>
      <c r="E522" s="24"/>
      <c r="F522" s="112" t="str">
        <f t="shared" si="48"/>
        <v>否</v>
      </c>
      <c r="G522" s="103" t="str">
        <f t="shared" si="49"/>
        <v>项</v>
      </c>
      <c r="H522" s="106"/>
      <c r="I522" s="121">
        <v>0</v>
      </c>
      <c r="J522" s="106">
        <v>0</v>
      </c>
      <c r="K522" s="120">
        <f t="shared" si="50"/>
        <v>0</v>
      </c>
      <c r="L522" s="107">
        <f t="shared" si="51"/>
        <v>0</v>
      </c>
      <c r="M522" s="106">
        <f t="shared" si="52"/>
        <v>0</v>
      </c>
      <c r="N522" s="106">
        <v>0</v>
      </c>
      <c r="O522" s="106">
        <v>0</v>
      </c>
      <c r="P522" s="106">
        <f t="shared" si="53"/>
        <v>0</v>
      </c>
    </row>
    <row r="523" s="103" customFormat="1" ht="36" customHeight="1" spans="1:16">
      <c r="A523" s="114">
        <v>2070803</v>
      </c>
      <c r="B523" s="23" t="s">
        <v>165</v>
      </c>
      <c r="C523" s="24">
        <v>0</v>
      </c>
      <c r="D523" s="19">
        <v>0</v>
      </c>
      <c r="E523" s="24"/>
      <c r="F523" s="112" t="str">
        <f t="shared" si="48"/>
        <v>否</v>
      </c>
      <c r="G523" s="103" t="str">
        <f t="shared" si="49"/>
        <v>项</v>
      </c>
      <c r="H523" s="106"/>
      <c r="I523" s="121">
        <v>0</v>
      </c>
      <c r="J523" s="106">
        <v>0</v>
      </c>
      <c r="K523" s="120">
        <f t="shared" si="50"/>
        <v>0</v>
      </c>
      <c r="L523" s="107">
        <f t="shared" si="51"/>
        <v>0</v>
      </c>
      <c r="M523" s="106">
        <f t="shared" si="52"/>
        <v>0</v>
      </c>
      <c r="N523" s="106">
        <v>0</v>
      </c>
      <c r="O523" s="106">
        <v>0</v>
      </c>
      <c r="P523" s="106">
        <f t="shared" si="53"/>
        <v>0</v>
      </c>
    </row>
    <row r="524" s="103" customFormat="1" ht="36" customHeight="1" spans="1:16">
      <c r="A524" s="114">
        <v>2070804</v>
      </c>
      <c r="B524" s="23" t="s">
        <v>507</v>
      </c>
      <c r="C524" s="24">
        <v>0</v>
      </c>
      <c r="D524" s="19">
        <v>0</v>
      </c>
      <c r="E524" s="24"/>
      <c r="F524" s="112" t="str">
        <f t="shared" si="48"/>
        <v>否</v>
      </c>
      <c r="G524" s="103" t="str">
        <f t="shared" si="49"/>
        <v>项</v>
      </c>
      <c r="H524" s="113"/>
      <c r="I524" s="121">
        <v>0</v>
      </c>
      <c r="J524" s="106">
        <v>0</v>
      </c>
      <c r="K524" s="120">
        <f t="shared" si="50"/>
        <v>0</v>
      </c>
      <c r="L524" s="107">
        <f t="shared" si="51"/>
        <v>0</v>
      </c>
      <c r="M524" s="106">
        <f t="shared" si="52"/>
        <v>0</v>
      </c>
      <c r="N524" s="106">
        <v>0</v>
      </c>
      <c r="O524" s="106">
        <v>0</v>
      </c>
      <c r="P524" s="106">
        <f t="shared" si="53"/>
        <v>0</v>
      </c>
    </row>
    <row r="525" s="103" customFormat="1" ht="36" customHeight="1" spans="1:16">
      <c r="A525" s="114">
        <v>2070805</v>
      </c>
      <c r="B525" s="23" t="s">
        <v>508</v>
      </c>
      <c r="C525" s="24">
        <v>0</v>
      </c>
      <c r="D525" s="19">
        <v>0</v>
      </c>
      <c r="E525" s="24"/>
      <c r="F525" s="112" t="str">
        <f t="shared" si="48"/>
        <v>否</v>
      </c>
      <c r="G525" s="103" t="str">
        <f t="shared" si="49"/>
        <v>项</v>
      </c>
      <c r="H525" s="106"/>
      <c r="I525" s="121">
        <v>0</v>
      </c>
      <c r="J525" s="106">
        <v>0</v>
      </c>
      <c r="K525" s="120">
        <f t="shared" si="50"/>
        <v>0</v>
      </c>
      <c r="L525" s="107">
        <f t="shared" si="51"/>
        <v>0</v>
      </c>
      <c r="M525" s="106">
        <f t="shared" si="52"/>
        <v>0</v>
      </c>
      <c r="N525" s="106">
        <v>0</v>
      </c>
      <c r="O525" s="106">
        <v>0</v>
      </c>
      <c r="P525" s="106">
        <f t="shared" si="53"/>
        <v>0</v>
      </c>
    </row>
    <row r="526" s="103" customFormat="1" ht="36" customHeight="1" spans="1:16">
      <c r="A526" s="114">
        <v>2070806</v>
      </c>
      <c r="B526" s="23" t="s">
        <v>509</v>
      </c>
      <c r="C526" s="24">
        <v>0</v>
      </c>
      <c r="D526" s="19">
        <v>0</v>
      </c>
      <c r="E526" s="24"/>
      <c r="F526" s="112" t="str">
        <f t="shared" si="48"/>
        <v>否</v>
      </c>
      <c r="G526" s="103" t="str">
        <f t="shared" si="49"/>
        <v>项</v>
      </c>
      <c r="H526" s="106"/>
      <c r="I526" s="121">
        <v>0</v>
      </c>
      <c r="J526" s="106">
        <v>0</v>
      </c>
      <c r="K526" s="120">
        <f t="shared" si="50"/>
        <v>0</v>
      </c>
      <c r="L526" s="107">
        <f t="shared" si="51"/>
        <v>0</v>
      </c>
      <c r="M526" s="106">
        <f t="shared" si="52"/>
        <v>0</v>
      </c>
      <c r="N526" s="106">
        <v>0</v>
      </c>
      <c r="O526" s="106">
        <v>0</v>
      </c>
      <c r="P526" s="106">
        <f t="shared" si="53"/>
        <v>0</v>
      </c>
    </row>
    <row r="527" s="103" customFormat="1" ht="36" customHeight="1" spans="1:16">
      <c r="A527" s="114">
        <v>2070807</v>
      </c>
      <c r="B527" s="23" t="s">
        <v>510</v>
      </c>
      <c r="C527" s="24">
        <v>0</v>
      </c>
      <c r="D527" s="19">
        <v>0</v>
      </c>
      <c r="E527" s="24"/>
      <c r="F527" s="112" t="str">
        <f t="shared" si="48"/>
        <v>否</v>
      </c>
      <c r="G527" s="103" t="str">
        <f t="shared" si="49"/>
        <v>项</v>
      </c>
      <c r="H527" s="106"/>
      <c r="I527" s="121">
        <v>0</v>
      </c>
      <c r="J527" s="106">
        <v>0</v>
      </c>
      <c r="K527" s="120">
        <f t="shared" si="50"/>
        <v>0</v>
      </c>
      <c r="L527" s="107">
        <f t="shared" si="51"/>
        <v>0</v>
      </c>
      <c r="M527" s="106">
        <f t="shared" si="52"/>
        <v>0</v>
      </c>
      <c r="N527" s="106">
        <v>0</v>
      </c>
      <c r="O527" s="106">
        <v>0</v>
      </c>
      <c r="P527" s="106">
        <f t="shared" si="53"/>
        <v>0</v>
      </c>
    </row>
    <row r="528" s="103" customFormat="1" ht="36" customHeight="1" spans="1:16">
      <c r="A528" s="114">
        <v>2070808</v>
      </c>
      <c r="B528" s="23" t="s">
        <v>511</v>
      </c>
      <c r="C528" s="24">
        <v>350</v>
      </c>
      <c r="D528" s="19">
        <v>0</v>
      </c>
      <c r="E528" s="24"/>
      <c r="F528" s="112" t="str">
        <f t="shared" si="48"/>
        <v>是</v>
      </c>
      <c r="G528" s="103" t="str">
        <f t="shared" si="49"/>
        <v>项</v>
      </c>
      <c r="H528" s="126"/>
      <c r="I528" s="121">
        <v>0</v>
      </c>
      <c r="J528" s="106">
        <v>0</v>
      </c>
      <c r="K528" s="120">
        <f t="shared" si="50"/>
        <v>0</v>
      </c>
      <c r="L528" s="107">
        <f t="shared" si="51"/>
        <v>0</v>
      </c>
      <c r="M528" s="106">
        <f t="shared" si="52"/>
        <v>0</v>
      </c>
      <c r="N528" s="106">
        <v>0</v>
      </c>
      <c r="O528" s="106">
        <v>0</v>
      </c>
      <c r="P528" s="106">
        <f t="shared" si="53"/>
        <v>0</v>
      </c>
    </row>
    <row r="529" s="103" customFormat="1" ht="36" customHeight="1" spans="1:16">
      <c r="A529" s="114">
        <v>2070899</v>
      </c>
      <c r="B529" s="23" t="s">
        <v>512</v>
      </c>
      <c r="C529" s="24">
        <v>0</v>
      </c>
      <c r="D529" s="19">
        <v>150</v>
      </c>
      <c r="E529" s="24"/>
      <c r="F529" s="112" t="str">
        <f t="shared" si="48"/>
        <v>否</v>
      </c>
      <c r="G529" s="103" t="str">
        <f t="shared" si="49"/>
        <v>项</v>
      </c>
      <c r="H529" s="113"/>
      <c r="I529" s="121">
        <v>0</v>
      </c>
      <c r="J529" s="106">
        <v>0</v>
      </c>
      <c r="K529" s="120">
        <f t="shared" si="50"/>
        <v>0</v>
      </c>
      <c r="L529" s="107">
        <f t="shared" si="51"/>
        <v>0</v>
      </c>
      <c r="M529" s="106">
        <f t="shared" si="52"/>
        <v>150</v>
      </c>
      <c r="N529" s="106">
        <v>0</v>
      </c>
      <c r="O529" s="106">
        <v>150</v>
      </c>
      <c r="P529" s="106">
        <f t="shared" si="53"/>
        <v>150</v>
      </c>
    </row>
    <row r="530" ht="36" customHeight="1" spans="1:16">
      <c r="A530" s="111">
        <v>20799</v>
      </c>
      <c r="B530" s="18" t="s">
        <v>513</v>
      </c>
      <c r="C530" s="19">
        <v>930</v>
      </c>
      <c r="D530" s="19">
        <f>SUM(D531:D533)</f>
        <v>508</v>
      </c>
      <c r="E530" s="19"/>
      <c r="F530" s="112" t="str">
        <f t="shared" si="48"/>
        <v>是</v>
      </c>
      <c r="G530" s="106" t="str">
        <f t="shared" si="49"/>
        <v>款</v>
      </c>
      <c r="H530" s="105">
        <f>SUM(H531:H533)</f>
        <v>0</v>
      </c>
      <c r="I530" s="121">
        <v>0</v>
      </c>
      <c r="J530" s="106">
        <v>0</v>
      </c>
      <c r="K530" s="120">
        <f t="shared" si="50"/>
        <v>0</v>
      </c>
      <c r="L530" s="107">
        <f t="shared" si="51"/>
        <v>0</v>
      </c>
      <c r="M530" s="106">
        <f t="shared" si="52"/>
        <v>0</v>
      </c>
      <c r="N530" s="106">
        <v>0</v>
      </c>
      <c r="O530" s="106">
        <v>0</v>
      </c>
      <c r="P530" s="106">
        <f t="shared" si="53"/>
        <v>0</v>
      </c>
    </row>
    <row r="531" s="103" customFormat="1" ht="36" customHeight="1" spans="1:16">
      <c r="A531" s="114">
        <v>2079902</v>
      </c>
      <c r="B531" s="23" t="s">
        <v>514</v>
      </c>
      <c r="C531" s="24">
        <v>0</v>
      </c>
      <c r="D531" s="19">
        <v>0</v>
      </c>
      <c r="E531" s="24"/>
      <c r="F531" s="112" t="str">
        <f t="shared" si="48"/>
        <v>否</v>
      </c>
      <c r="G531" s="103" t="str">
        <f t="shared" si="49"/>
        <v>项</v>
      </c>
      <c r="H531" s="106"/>
      <c r="I531" s="121">
        <v>0</v>
      </c>
      <c r="J531" s="106">
        <v>0</v>
      </c>
      <c r="K531" s="120">
        <f t="shared" si="50"/>
        <v>0</v>
      </c>
      <c r="L531" s="107">
        <f t="shared" si="51"/>
        <v>0</v>
      </c>
      <c r="M531" s="106">
        <f t="shared" si="52"/>
        <v>0</v>
      </c>
      <c r="N531" s="106">
        <v>0</v>
      </c>
      <c r="O531" s="106">
        <v>0</v>
      </c>
      <c r="P531" s="106">
        <f t="shared" si="53"/>
        <v>0</v>
      </c>
    </row>
    <row r="532" s="103" customFormat="1" ht="36" customHeight="1" spans="1:16">
      <c r="A532" s="114">
        <v>2079903</v>
      </c>
      <c r="B532" s="23" t="s">
        <v>515</v>
      </c>
      <c r="C532" s="24">
        <v>0</v>
      </c>
      <c r="D532" s="19">
        <v>0</v>
      </c>
      <c r="E532" s="24"/>
      <c r="F532" s="112" t="str">
        <f t="shared" si="48"/>
        <v>否</v>
      </c>
      <c r="G532" s="103" t="str">
        <f t="shared" si="49"/>
        <v>项</v>
      </c>
      <c r="H532" s="106"/>
      <c r="I532" s="121">
        <v>0</v>
      </c>
      <c r="J532" s="106">
        <v>0</v>
      </c>
      <c r="K532" s="120">
        <f t="shared" si="50"/>
        <v>0</v>
      </c>
      <c r="L532" s="107">
        <f t="shared" si="51"/>
        <v>0</v>
      </c>
      <c r="M532" s="106">
        <f t="shared" si="52"/>
        <v>0</v>
      </c>
      <c r="N532" s="106">
        <v>0</v>
      </c>
      <c r="O532" s="106">
        <v>0</v>
      </c>
      <c r="P532" s="106">
        <f t="shared" si="53"/>
        <v>0</v>
      </c>
    </row>
    <row r="533" s="103" customFormat="1" ht="36" customHeight="1" spans="1:16">
      <c r="A533" s="114">
        <v>2079999</v>
      </c>
      <c r="B533" s="23" t="s">
        <v>516</v>
      </c>
      <c r="C533" s="24">
        <v>930</v>
      </c>
      <c r="D533" s="19">
        <v>508</v>
      </c>
      <c r="E533" s="24"/>
      <c r="F533" s="112" t="str">
        <f t="shared" si="48"/>
        <v>是</v>
      </c>
      <c r="G533" s="103" t="str">
        <f t="shared" si="49"/>
        <v>项</v>
      </c>
      <c r="H533" s="106"/>
      <c r="I533" s="121">
        <v>0</v>
      </c>
      <c r="J533" s="106">
        <v>0</v>
      </c>
      <c r="K533" s="120">
        <f t="shared" si="50"/>
        <v>0</v>
      </c>
      <c r="L533" s="107">
        <f t="shared" si="51"/>
        <v>0</v>
      </c>
      <c r="M533" s="106">
        <f t="shared" si="52"/>
        <v>508.28</v>
      </c>
      <c r="N533" s="106">
        <v>0</v>
      </c>
      <c r="O533" s="106">
        <v>508.28</v>
      </c>
      <c r="P533" s="106">
        <f t="shared" si="53"/>
        <v>508</v>
      </c>
    </row>
    <row r="534" ht="36" customHeight="1" spans="1:16">
      <c r="A534" s="111">
        <v>208</v>
      </c>
      <c r="B534" s="18" t="s">
        <v>100</v>
      </c>
      <c r="C534" s="19">
        <v>30571</v>
      </c>
      <c r="D534" s="19">
        <f>SUM(D535,D554,D562,D564,D574,D578,D588,D598,D605,D613,D622,D627,D630,D633,D636,D639,D642,D646,D651,D659,D662)</f>
        <v>3569</v>
      </c>
      <c r="E534" s="19"/>
      <c r="F534" s="112" t="str">
        <f t="shared" si="48"/>
        <v>是</v>
      </c>
      <c r="G534" s="106" t="str">
        <f t="shared" si="49"/>
        <v>类</v>
      </c>
      <c r="H534" s="105">
        <f>SUM(H535,H554,H562,H564,H574,H578,H588,H598,H605,H613,H622,H627,H630,H633,H636,H639,H642,H646,H651,H659,H662)</f>
        <v>0</v>
      </c>
      <c r="I534" s="121">
        <v>0</v>
      </c>
      <c r="J534" s="106">
        <v>0</v>
      </c>
      <c r="K534" s="120">
        <f t="shared" si="50"/>
        <v>0</v>
      </c>
      <c r="L534" s="107">
        <f t="shared" si="51"/>
        <v>0</v>
      </c>
      <c r="M534" s="106">
        <f t="shared" si="52"/>
        <v>0</v>
      </c>
      <c r="N534" s="106">
        <v>0</v>
      </c>
      <c r="O534" s="106">
        <v>0</v>
      </c>
      <c r="P534" s="106">
        <f t="shared" si="53"/>
        <v>0</v>
      </c>
    </row>
    <row r="535" ht="36" customHeight="1" spans="1:16">
      <c r="A535" s="114">
        <v>20801</v>
      </c>
      <c r="B535" s="18" t="s">
        <v>517</v>
      </c>
      <c r="C535" s="19">
        <v>1954</v>
      </c>
      <c r="D535" s="19">
        <f>SUM(D536:D553)</f>
        <v>24</v>
      </c>
      <c r="E535" s="19"/>
      <c r="F535" s="112" t="str">
        <f t="shared" si="48"/>
        <v>是</v>
      </c>
      <c r="G535" s="106" t="str">
        <f t="shared" si="49"/>
        <v>款</v>
      </c>
      <c r="H535" s="105">
        <f>SUM(H536:H553)</f>
        <v>0</v>
      </c>
      <c r="I535" s="121">
        <v>0</v>
      </c>
      <c r="J535" s="106">
        <v>0</v>
      </c>
      <c r="K535" s="120">
        <f t="shared" si="50"/>
        <v>0</v>
      </c>
      <c r="L535" s="107">
        <f t="shared" si="51"/>
        <v>0</v>
      </c>
      <c r="M535" s="106">
        <f t="shared" si="52"/>
        <v>0</v>
      </c>
      <c r="N535" s="106">
        <v>0</v>
      </c>
      <c r="O535" s="106">
        <v>0</v>
      </c>
      <c r="P535" s="106">
        <f t="shared" si="53"/>
        <v>0</v>
      </c>
    </row>
    <row r="536" s="103" customFormat="1" ht="36" customHeight="1" spans="1:16">
      <c r="A536" s="114">
        <v>2080101</v>
      </c>
      <c r="B536" s="23" t="s">
        <v>163</v>
      </c>
      <c r="C536" s="24">
        <v>781</v>
      </c>
      <c r="D536" s="19">
        <v>-36</v>
      </c>
      <c r="E536" s="24"/>
      <c r="F536" s="112" t="str">
        <f t="shared" si="48"/>
        <v>是</v>
      </c>
      <c r="G536" s="103" t="str">
        <f t="shared" si="49"/>
        <v>项</v>
      </c>
      <c r="H536" s="106"/>
      <c r="I536" s="121">
        <v>-355229</v>
      </c>
      <c r="J536" s="106">
        <v>0</v>
      </c>
      <c r="K536" s="120">
        <f t="shared" si="50"/>
        <v>-355229</v>
      </c>
      <c r="L536" s="107">
        <f t="shared" si="51"/>
        <v>-36</v>
      </c>
      <c r="M536" s="106">
        <f t="shared" si="52"/>
        <v>0</v>
      </c>
      <c r="N536" s="106">
        <v>0</v>
      </c>
      <c r="O536" s="106">
        <v>0</v>
      </c>
      <c r="P536" s="106">
        <f t="shared" si="53"/>
        <v>0</v>
      </c>
    </row>
    <row r="537" s="103" customFormat="1" ht="36" customHeight="1" spans="1:16">
      <c r="A537" s="114">
        <v>2080102</v>
      </c>
      <c r="B537" s="23" t="s">
        <v>164</v>
      </c>
      <c r="C537" s="24">
        <v>0</v>
      </c>
      <c r="D537" s="19">
        <v>0</v>
      </c>
      <c r="E537" s="24"/>
      <c r="F537" s="112" t="str">
        <f t="shared" si="48"/>
        <v>否</v>
      </c>
      <c r="G537" s="103" t="str">
        <f t="shared" si="49"/>
        <v>项</v>
      </c>
      <c r="H537" s="106"/>
      <c r="I537" s="121">
        <v>0</v>
      </c>
      <c r="J537" s="106">
        <v>0</v>
      </c>
      <c r="K537" s="120">
        <f t="shared" si="50"/>
        <v>0</v>
      </c>
      <c r="L537" s="107">
        <f t="shared" si="51"/>
        <v>0</v>
      </c>
      <c r="M537" s="106">
        <f t="shared" si="52"/>
        <v>0</v>
      </c>
      <c r="N537" s="106">
        <v>0</v>
      </c>
      <c r="O537" s="106">
        <v>0</v>
      </c>
      <c r="P537" s="106">
        <f t="shared" si="53"/>
        <v>0</v>
      </c>
    </row>
    <row r="538" s="103" customFormat="1" ht="36" customHeight="1" spans="1:16">
      <c r="A538" s="114">
        <v>2080103</v>
      </c>
      <c r="B538" s="23" t="s">
        <v>165</v>
      </c>
      <c r="C538" s="24">
        <v>0</v>
      </c>
      <c r="D538" s="19">
        <v>0</v>
      </c>
      <c r="E538" s="24"/>
      <c r="F538" s="112" t="str">
        <f t="shared" si="48"/>
        <v>否</v>
      </c>
      <c r="G538" s="103" t="str">
        <f t="shared" si="49"/>
        <v>项</v>
      </c>
      <c r="H538" s="106"/>
      <c r="I538" s="121">
        <v>0</v>
      </c>
      <c r="J538" s="106">
        <v>0</v>
      </c>
      <c r="K538" s="120">
        <f t="shared" si="50"/>
        <v>0</v>
      </c>
      <c r="L538" s="107">
        <f t="shared" si="51"/>
        <v>0</v>
      </c>
      <c r="M538" s="106">
        <f t="shared" si="52"/>
        <v>0</v>
      </c>
      <c r="N538" s="106">
        <v>0</v>
      </c>
      <c r="O538" s="106">
        <v>0</v>
      </c>
      <c r="P538" s="106">
        <f t="shared" si="53"/>
        <v>0</v>
      </c>
    </row>
    <row r="539" s="103" customFormat="1" ht="36" customHeight="1" spans="1:16">
      <c r="A539" s="114">
        <v>2080104</v>
      </c>
      <c r="B539" s="23" t="s">
        <v>518</v>
      </c>
      <c r="C539" s="24">
        <v>0</v>
      </c>
      <c r="D539" s="19">
        <v>0</v>
      </c>
      <c r="E539" s="24"/>
      <c r="F539" s="112" t="str">
        <f t="shared" si="48"/>
        <v>否</v>
      </c>
      <c r="G539" s="103" t="str">
        <f t="shared" si="49"/>
        <v>项</v>
      </c>
      <c r="H539" s="106"/>
      <c r="I539" s="121">
        <v>0</v>
      </c>
      <c r="J539" s="106">
        <v>0</v>
      </c>
      <c r="K539" s="120">
        <f t="shared" si="50"/>
        <v>0</v>
      </c>
      <c r="L539" s="107">
        <f t="shared" si="51"/>
        <v>0</v>
      </c>
      <c r="M539" s="106">
        <f t="shared" si="52"/>
        <v>0</v>
      </c>
      <c r="N539" s="106">
        <v>0</v>
      </c>
      <c r="O539" s="106">
        <v>0</v>
      </c>
      <c r="P539" s="106">
        <f t="shared" si="53"/>
        <v>0</v>
      </c>
    </row>
    <row r="540" s="103" customFormat="1" ht="36" customHeight="1" spans="1:16">
      <c r="A540" s="114">
        <v>2080105</v>
      </c>
      <c r="B540" s="23" t="s">
        <v>519</v>
      </c>
      <c r="C540" s="24">
        <v>0</v>
      </c>
      <c r="D540" s="19">
        <v>0</v>
      </c>
      <c r="E540" s="24"/>
      <c r="F540" s="112" t="str">
        <f t="shared" si="48"/>
        <v>否</v>
      </c>
      <c r="G540" s="103" t="str">
        <f t="shared" si="49"/>
        <v>项</v>
      </c>
      <c r="H540" s="106"/>
      <c r="I540" s="121">
        <v>0</v>
      </c>
      <c r="J540" s="106">
        <v>0</v>
      </c>
      <c r="K540" s="120">
        <f t="shared" si="50"/>
        <v>0</v>
      </c>
      <c r="L540" s="107">
        <f t="shared" si="51"/>
        <v>0</v>
      </c>
      <c r="M540" s="106">
        <f t="shared" si="52"/>
        <v>0</v>
      </c>
      <c r="N540" s="106">
        <v>0</v>
      </c>
      <c r="O540" s="106">
        <v>0</v>
      </c>
      <c r="P540" s="106">
        <f t="shared" si="53"/>
        <v>0</v>
      </c>
    </row>
    <row r="541" s="103" customFormat="1" ht="36" customHeight="1" spans="1:16">
      <c r="A541" s="114">
        <v>2080106</v>
      </c>
      <c r="B541" s="23" t="s">
        <v>520</v>
      </c>
      <c r="C541" s="24">
        <v>0</v>
      </c>
      <c r="D541" s="19">
        <v>0</v>
      </c>
      <c r="E541" s="24"/>
      <c r="F541" s="112" t="str">
        <f t="shared" si="48"/>
        <v>否</v>
      </c>
      <c r="G541" s="103" t="str">
        <f t="shared" si="49"/>
        <v>项</v>
      </c>
      <c r="H541" s="106"/>
      <c r="I541" s="121">
        <v>0</v>
      </c>
      <c r="J541" s="106">
        <v>0</v>
      </c>
      <c r="K541" s="120">
        <f t="shared" si="50"/>
        <v>0</v>
      </c>
      <c r="L541" s="107">
        <f t="shared" si="51"/>
        <v>0</v>
      </c>
      <c r="M541" s="106">
        <f t="shared" si="52"/>
        <v>0</v>
      </c>
      <c r="N541" s="106">
        <v>0</v>
      </c>
      <c r="O541" s="106">
        <v>0</v>
      </c>
      <c r="P541" s="106">
        <f t="shared" si="53"/>
        <v>0</v>
      </c>
    </row>
    <row r="542" s="103" customFormat="1" ht="36" customHeight="1" spans="1:16">
      <c r="A542" s="114">
        <v>2080107</v>
      </c>
      <c r="B542" s="23" t="s">
        <v>521</v>
      </c>
      <c r="C542" s="24">
        <v>0</v>
      </c>
      <c r="D542" s="19">
        <v>0</v>
      </c>
      <c r="E542" s="24"/>
      <c r="F542" s="112" t="str">
        <f t="shared" si="48"/>
        <v>否</v>
      </c>
      <c r="G542" s="103" t="str">
        <f t="shared" si="49"/>
        <v>项</v>
      </c>
      <c r="H542" s="106"/>
      <c r="I542" s="121">
        <v>0</v>
      </c>
      <c r="J542" s="106">
        <v>0</v>
      </c>
      <c r="K542" s="120">
        <f t="shared" si="50"/>
        <v>0</v>
      </c>
      <c r="L542" s="107">
        <f t="shared" si="51"/>
        <v>0</v>
      </c>
      <c r="M542" s="106">
        <f t="shared" si="52"/>
        <v>0</v>
      </c>
      <c r="N542" s="106">
        <v>0</v>
      </c>
      <c r="O542" s="106">
        <v>0</v>
      </c>
      <c r="P542" s="106">
        <f t="shared" si="53"/>
        <v>0</v>
      </c>
    </row>
    <row r="543" s="103" customFormat="1" ht="36" customHeight="1" spans="1:16">
      <c r="A543" s="114">
        <v>2080108</v>
      </c>
      <c r="B543" s="23" t="s">
        <v>204</v>
      </c>
      <c r="C543" s="24">
        <v>35</v>
      </c>
      <c r="D543" s="19">
        <v>0</v>
      </c>
      <c r="E543" s="24"/>
      <c r="F543" s="112" t="str">
        <f t="shared" si="48"/>
        <v>是</v>
      </c>
      <c r="G543" s="103" t="str">
        <f t="shared" si="49"/>
        <v>项</v>
      </c>
      <c r="H543" s="106"/>
      <c r="I543" s="121">
        <v>0</v>
      </c>
      <c r="J543" s="106">
        <v>0</v>
      </c>
      <c r="K543" s="120">
        <f t="shared" si="50"/>
        <v>0</v>
      </c>
      <c r="L543" s="107">
        <f t="shared" si="51"/>
        <v>0</v>
      </c>
      <c r="M543" s="106">
        <f t="shared" si="52"/>
        <v>0</v>
      </c>
      <c r="N543" s="106">
        <v>0</v>
      </c>
      <c r="O543" s="106">
        <v>0</v>
      </c>
      <c r="P543" s="106">
        <f t="shared" si="53"/>
        <v>0</v>
      </c>
    </row>
    <row r="544" s="103" customFormat="1" ht="36" customHeight="1" spans="1:16">
      <c r="A544" s="114">
        <v>2080109</v>
      </c>
      <c r="B544" s="23" t="s">
        <v>522</v>
      </c>
      <c r="C544" s="24">
        <v>1118</v>
      </c>
      <c r="D544" s="19">
        <v>60</v>
      </c>
      <c r="E544" s="24"/>
      <c r="F544" s="112" t="str">
        <f t="shared" si="48"/>
        <v>是</v>
      </c>
      <c r="G544" s="103" t="str">
        <f t="shared" si="49"/>
        <v>项</v>
      </c>
      <c r="H544" s="106"/>
      <c r="I544" s="121">
        <v>410183.75</v>
      </c>
      <c r="J544" s="106">
        <v>0</v>
      </c>
      <c r="K544" s="120">
        <f t="shared" si="50"/>
        <v>410183.75</v>
      </c>
      <c r="L544" s="107">
        <f t="shared" si="51"/>
        <v>41</v>
      </c>
      <c r="M544" s="106">
        <f t="shared" si="52"/>
        <v>19.47</v>
      </c>
      <c r="N544" s="106">
        <v>19.47</v>
      </c>
      <c r="O544" s="106">
        <v>0</v>
      </c>
      <c r="P544" s="106">
        <f t="shared" si="53"/>
        <v>19</v>
      </c>
    </row>
    <row r="545" s="103" customFormat="1" ht="36" customHeight="1" spans="1:16">
      <c r="A545" s="114">
        <v>2080110</v>
      </c>
      <c r="B545" s="23" t="s">
        <v>523</v>
      </c>
      <c r="C545" s="24">
        <v>0</v>
      </c>
      <c r="D545" s="19">
        <v>0</v>
      </c>
      <c r="E545" s="24"/>
      <c r="F545" s="112" t="str">
        <f t="shared" si="48"/>
        <v>否</v>
      </c>
      <c r="G545" s="103" t="str">
        <f t="shared" si="49"/>
        <v>项</v>
      </c>
      <c r="H545" s="106"/>
      <c r="I545" s="121">
        <v>0</v>
      </c>
      <c r="J545" s="106">
        <v>0</v>
      </c>
      <c r="K545" s="120">
        <f t="shared" si="50"/>
        <v>0</v>
      </c>
      <c r="L545" s="107">
        <f t="shared" si="51"/>
        <v>0</v>
      </c>
      <c r="M545" s="106">
        <f t="shared" si="52"/>
        <v>0</v>
      </c>
      <c r="N545" s="106">
        <v>0</v>
      </c>
      <c r="O545" s="106">
        <v>0</v>
      </c>
      <c r="P545" s="106">
        <f t="shared" si="53"/>
        <v>0</v>
      </c>
    </row>
    <row r="546" s="103" customFormat="1" ht="36" customHeight="1" spans="1:16">
      <c r="A546" s="114">
        <v>2080111</v>
      </c>
      <c r="B546" s="23" t="s">
        <v>524</v>
      </c>
      <c r="C546" s="24">
        <v>0</v>
      </c>
      <c r="D546" s="19">
        <v>0</v>
      </c>
      <c r="E546" s="24"/>
      <c r="F546" s="112" t="str">
        <f t="shared" si="48"/>
        <v>否</v>
      </c>
      <c r="G546" s="103" t="str">
        <f t="shared" si="49"/>
        <v>项</v>
      </c>
      <c r="H546" s="106"/>
      <c r="I546" s="121">
        <v>0</v>
      </c>
      <c r="J546" s="106">
        <v>0</v>
      </c>
      <c r="K546" s="120">
        <f t="shared" si="50"/>
        <v>0</v>
      </c>
      <c r="L546" s="107">
        <f t="shared" si="51"/>
        <v>0</v>
      </c>
      <c r="M546" s="106">
        <f t="shared" si="52"/>
        <v>0</v>
      </c>
      <c r="N546" s="106">
        <v>0</v>
      </c>
      <c r="O546" s="106">
        <v>0</v>
      </c>
      <c r="P546" s="106">
        <f t="shared" si="53"/>
        <v>0</v>
      </c>
    </row>
    <row r="547" s="103" customFormat="1" ht="36" customHeight="1" spans="1:16">
      <c r="A547" s="114">
        <v>2080112</v>
      </c>
      <c r="B547" s="23" t="s">
        <v>525</v>
      </c>
      <c r="C547" s="24">
        <v>0</v>
      </c>
      <c r="D547" s="19">
        <v>0</v>
      </c>
      <c r="E547" s="24"/>
      <c r="F547" s="112" t="str">
        <f t="shared" si="48"/>
        <v>否</v>
      </c>
      <c r="G547" s="103" t="str">
        <f t="shared" si="49"/>
        <v>项</v>
      </c>
      <c r="H547" s="106"/>
      <c r="I547" s="121">
        <v>0</v>
      </c>
      <c r="J547" s="106">
        <v>0</v>
      </c>
      <c r="K547" s="120">
        <f t="shared" si="50"/>
        <v>0</v>
      </c>
      <c r="L547" s="107">
        <f t="shared" si="51"/>
        <v>0</v>
      </c>
      <c r="M547" s="106">
        <f t="shared" si="52"/>
        <v>0</v>
      </c>
      <c r="N547" s="106">
        <v>0</v>
      </c>
      <c r="O547" s="106">
        <v>0</v>
      </c>
      <c r="P547" s="106">
        <f t="shared" si="53"/>
        <v>0</v>
      </c>
    </row>
    <row r="548" s="103" customFormat="1" ht="36" customHeight="1" spans="1:16">
      <c r="A548" s="114">
        <v>2080113</v>
      </c>
      <c r="B548" s="23" t="s">
        <v>228</v>
      </c>
      <c r="C548" s="24">
        <v>0</v>
      </c>
      <c r="D548" s="19">
        <v>0</v>
      </c>
      <c r="E548" s="24"/>
      <c r="F548" s="112" t="str">
        <f t="shared" si="48"/>
        <v>否</v>
      </c>
      <c r="G548" s="103" t="str">
        <f t="shared" si="49"/>
        <v>项</v>
      </c>
      <c r="H548" s="113"/>
      <c r="I548" s="121">
        <v>0</v>
      </c>
      <c r="J548" s="106">
        <v>0</v>
      </c>
      <c r="K548" s="120">
        <f t="shared" si="50"/>
        <v>0</v>
      </c>
      <c r="L548" s="107">
        <f t="shared" si="51"/>
        <v>0</v>
      </c>
      <c r="M548" s="106">
        <f t="shared" si="52"/>
        <v>0</v>
      </c>
      <c r="N548" s="106">
        <v>0</v>
      </c>
      <c r="O548" s="106">
        <v>0</v>
      </c>
      <c r="P548" s="106">
        <f t="shared" si="53"/>
        <v>0</v>
      </c>
    </row>
    <row r="549" s="103" customFormat="1" ht="36" customHeight="1" spans="1:16">
      <c r="A549" s="114">
        <v>2080114</v>
      </c>
      <c r="B549" s="23" t="s">
        <v>229</v>
      </c>
      <c r="C549" s="24">
        <v>0</v>
      </c>
      <c r="D549" s="19">
        <v>0</v>
      </c>
      <c r="E549" s="24"/>
      <c r="F549" s="112" t="str">
        <f t="shared" si="48"/>
        <v>否</v>
      </c>
      <c r="G549" s="103" t="str">
        <f t="shared" si="49"/>
        <v>项</v>
      </c>
      <c r="H549" s="106"/>
      <c r="I549" s="121">
        <v>0</v>
      </c>
      <c r="J549" s="106">
        <v>0</v>
      </c>
      <c r="K549" s="120">
        <f t="shared" si="50"/>
        <v>0</v>
      </c>
      <c r="L549" s="107">
        <f t="shared" si="51"/>
        <v>0</v>
      </c>
      <c r="M549" s="106">
        <f t="shared" si="52"/>
        <v>0</v>
      </c>
      <c r="N549" s="106">
        <v>0</v>
      </c>
      <c r="O549" s="106">
        <v>0</v>
      </c>
      <c r="P549" s="106">
        <f t="shared" si="53"/>
        <v>0</v>
      </c>
    </row>
    <row r="550" s="103" customFormat="1" ht="36" customHeight="1" spans="1:16">
      <c r="A550" s="114">
        <v>2080115</v>
      </c>
      <c r="B550" s="23" t="s">
        <v>230</v>
      </c>
      <c r="C550" s="24">
        <v>0</v>
      </c>
      <c r="D550" s="19">
        <v>0</v>
      </c>
      <c r="E550" s="24"/>
      <c r="F550" s="112" t="str">
        <f t="shared" si="48"/>
        <v>否</v>
      </c>
      <c r="G550" s="103" t="str">
        <f t="shared" si="49"/>
        <v>项</v>
      </c>
      <c r="H550" s="106"/>
      <c r="I550" s="121">
        <v>0</v>
      </c>
      <c r="J550" s="106">
        <v>0</v>
      </c>
      <c r="K550" s="120">
        <f t="shared" si="50"/>
        <v>0</v>
      </c>
      <c r="L550" s="107">
        <f t="shared" si="51"/>
        <v>0</v>
      </c>
      <c r="M550" s="106">
        <f t="shared" si="52"/>
        <v>0</v>
      </c>
      <c r="N550" s="106">
        <v>0</v>
      </c>
      <c r="O550" s="106">
        <v>0</v>
      </c>
      <c r="P550" s="106">
        <f t="shared" si="53"/>
        <v>0</v>
      </c>
    </row>
    <row r="551" s="103" customFormat="1" ht="36" customHeight="1" spans="1:16">
      <c r="A551" s="114">
        <v>2080116</v>
      </c>
      <c r="B551" s="23" t="s">
        <v>231</v>
      </c>
      <c r="C551" s="24">
        <v>0</v>
      </c>
      <c r="D551" s="19">
        <v>0</v>
      </c>
      <c r="E551" s="24"/>
      <c r="F551" s="112" t="str">
        <f t="shared" si="48"/>
        <v>否</v>
      </c>
      <c r="G551" s="103" t="str">
        <f t="shared" si="49"/>
        <v>项</v>
      </c>
      <c r="H551" s="106"/>
      <c r="I551" s="121">
        <v>0</v>
      </c>
      <c r="J551" s="106">
        <v>0</v>
      </c>
      <c r="K551" s="120">
        <f t="shared" si="50"/>
        <v>0</v>
      </c>
      <c r="L551" s="107">
        <f t="shared" si="51"/>
        <v>0</v>
      </c>
      <c r="M551" s="106">
        <f t="shared" si="52"/>
        <v>0</v>
      </c>
      <c r="N551" s="106">
        <v>0</v>
      </c>
      <c r="O551" s="106">
        <v>0</v>
      </c>
      <c r="P551" s="106">
        <f t="shared" si="53"/>
        <v>0</v>
      </c>
    </row>
    <row r="552" s="103" customFormat="1" ht="36" customHeight="1" spans="1:16">
      <c r="A552" s="114">
        <v>2080150</v>
      </c>
      <c r="B552" s="23" t="s">
        <v>172</v>
      </c>
      <c r="C552" s="24">
        <v>0</v>
      </c>
      <c r="D552" s="19">
        <v>0</v>
      </c>
      <c r="E552" s="24"/>
      <c r="F552" s="112" t="str">
        <f t="shared" si="48"/>
        <v>否</v>
      </c>
      <c r="G552" s="103" t="str">
        <f t="shared" si="49"/>
        <v>项</v>
      </c>
      <c r="H552" s="106"/>
      <c r="I552" s="121">
        <v>0</v>
      </c>
      <c r="J552" s="106">
        <v>0</v>
      </c>
      <c r="K552" s="120">
        <f t="shared" si="50"/>
        <v>0</v>
      </c>
      <c r="L552" s="107">
        <f t="shared" si="51"/>
        <v>0</v>
      </c>
      <c r="M552" s="106">
        <f t="shared" si="52"/>
        <v>0</v>
      </c>
      <c r="N552" s="106">
        <v>0</v>
      </c>
      <c r="O552" s="106">
        <v>0</v>
      </c>
      <c r="P552" s="106">
        <f t="shared" si="53"/>
        <v>0</v>
      </c>
    </row>
    <row r="553" s="103" customFormat="1" ht="36" customHeight="1" spans="1:16">
      <c r="A553" s="114">
        <v>2080199</v>
      </c>
      <c r="B553" s="23" t="s">
        <v>526</v>
      </c>
      <c r="C553" s="24">
        <v>20</v>
      </c>
      <c r="D553" s="19">
        <v>0</v>
      </c>
      <c r="E553" s="24"/>
      <c r="F553" s="112" t="str">
        <f t="shared" si="48"/>
        <v>是</v>
      </c>
      <c r="G553" s="103" t="str">
        <f t="shared" si="49"/>
        <v>项</v>
      </c>
      <c r="H553" s="106"/>
      <c r="I553" s="121">
        <v>0</v>
      </c>
      <c r="J553" s="106">
        <v>0</v>
      </c>
      <c r="K553" s="120">
        <f t="shared" si="50"/>
        <v>0</v>
      </c>
      <c r="L553" s="107">
        <f t="shared" si="51"/>
        <v>0</v>
      </c>
      <c r="M553" s="106">
        <f t="shared" si="52"/>
        <v>0</v>
      </c>
      <c r="N553" s="106">
        <v>0</v>
      </c>
      <c r="O553" s="106">
        <v>0</v>
      </c>
      <c r="P553" s="106">
        <f t="shared" si="53"/>
        <v>0</v>
      </c>
    </row>
    <row r="554" ht="36" customHeight="1" spans="1:16">
      <c r="A554" s="111">
        <v>20802</v>
      </c>
      <c r="B554" s="18" t="s">
        <v>527</v>
      </c>
      <c r="C554" s="19">
        <v>482</v>
      </c>
      <c r="D554" s="19">
        <f>SUM(D555:D561)</f>
        <v>1</v>
      </c>
      <c r="E554" s="19"/>
      <c r="F554" s="112" t="str">
        <f t="shared" si="48"/>
        <v>是</v>
      </c>
      <c r="G554" s="106" t="str">
        <f t="shared" si="49"/>
        <v>款</v>
      </c>
      <c r="H554" s="105">
        <f>SUM(H555:H561)</f>
        <v>0</v>
      </c>
      <c r="I554" s="121">
        <v>0</v>
      </c>
      <c r="J554" s="106">
        <v>0</v>
      </c>
      <c r="K554" s="120">
        <f t="shared" si="50"/>
        <v>0</v>
      </c>
      <c r="L554" s="107">
        <f t="shared" si="51"/>
        <v>0</v>
      </c>
      <c r="M554" s="106">
        <f t="shared" si="52"/>
        <v>0</v>
      </c>
      <c r="N554" s="106">
        <v>0</v>
      </c>
      <c r="O554" s="106">
        <v>0</v>
      </c>
      <c r="P554" s="106">
        <f t="shared" si="53"/>
        <v>0</v>
      </c>
    </row>
    <row r="555" s="103" customFormat="1" ht="36" customHeight="1" spans="1:16">
      <c r="A555" s="114">
        <v>2080201</v>
      </c>
      <c r="B555" s="23" t="s">
        <v>163</v>
      </c>
      <c r="C555" s="24">
        <v>384</v>
      </c>
      <c r="D555" s="19">
        <v>1</v>
      </c>
      <c r="E555" s="24"/>
      <c r="F555" s="112" t="str">
        <f t="shared" si="48"/>
        <v>是</v>
      </c>
      <c r="G555" s="103" t="str">
        <f t="shared" si="49"/>
        <v>项</v>
      </c>
      <c r="H555" s="106"/>
      <c r="I555" s="121">
        <v>5941.79</v>
      </c>
      <c r="J555" s="106">
        <v>0</v>
      </c>
      <c r="K555" s="120">
        <f t="shared" si="50"/>
        <v>5941.79</v>
      </c>
      <c r="L555" s="107">
        <f t="shared" si="51"/>
        <v>1</v>
      </c>
      <c r="M555" s="106">
        <f t="shared" si="52"/>
        <v>0</v>
      </c>
      <c r="N555" s="106">
        <v>0</v>
      </c>
      <c r="O555" s="106">
        <v>0</v>
      </c>
      <c r="P555" s="106">
        <f t="shared" si="53"/>
        <v>0</v>
      </c>
    </row>
    <row r="556" s="103" customFormat="1" ht="36" customHeight="1" spans="1:16">
      <c r="A556" s="114">
        <v>2080202</v>
      </c>
      <c r="B556" s="23" t="s">
        <v>164</v>
      </c>
      <c r="C556" s="24">
        <v>15</v>
      </c>
      <c r="D556" s="19">
        <v>0</v>
      </c>
      <c r="E556" s="24"/>
      <c r="F556" s="112" t="str">
        <f t="shared" si="48"/>
        <v>是</v>
      </c>
      <c r="G556" s="103" t="str">
        <f t="shared" si="49"/>
        <v>项</v>
      </c>
      <c r="H556" s="105"/>
      <c r="I556" s="121">
        <v>0</v>
      </c>
      <c r="J556" s="106">
        <v>0</v>
      </c>
      <c r="K556" s="120">
        <f t="shared" si="50"/>
        <v>0</v>
      </c>
      <c r="L556" s="107">
        <f t="shared" si="51"/>
        <v>0</v>
      </c>
      <c r="M556" s="106">
        <f t="shared" si="52"/>
        <v>0</v>
      </c>
      <c r="N556" s="106">
        <v>0</v>
      </c>
      <c r="O556" s="106">
        <v>0</v>
      </c>
      <c r="P556" s="106">
        <f t="shared" si="53"/>
        <v>0</v>
      </c>
    </row>
    <row r="557" s="103" customFormat="1" ht="36" customHeight="1" spans="1:16">
      <c r="A557" s="114">
        <v>2080203</v>
      </c>
      <c r="B557" s="23" t="s">
        <v>165</v>
      </c>
      <c r="C557" s="24">
        <v>0</v>
      </c>
      <c r="D557" s="19">
        <v>0</v>
      </c>
      <c r="E557" s="24"/>
      <c r="F557" s="112" t="str">
        <f t="shared" si="48"/>
        <v>否</v>
      </c>
      <c r="G557" s="103" t="str">
        <f t="shared" si="49"/>
        <v>项</v>
      </c>
      <c r="H557" s="106"/>
      <c r="I557" s="121">
        <v>0</v>
      </c>
      <c r="J557" s="106">
        <v>0</v>
      </c>
      <c r="K557" s="120">
        <f t="shared" si="50"/>
        <v>0</v>
      </c>
      <c r="L557" s="107">
        <f t="shared" si="51"/>
        <v>0</v>
      </c>
      <c r="M557" s="106">
        <f t="shared" si="52"/>
        <v>0</v>
      </c>
      <c r="N557" s="106">
        <v>0</v>
      </c>
      <c r="O557" s="106">
        <v>0</v>
      </c>
      <c r="P557" s="106">
        <f t="shared" si="53"/>
        <v>0</v>
      </c>
    </row>
    <row r="558" s="103" customFormat="1" ht="36" customHeight="1" spans="1:16">
      <c r="A558" s="114">
        <v>2080206</v>
      </c>
      <c r="B558" s="23" t="s">
        <v>528</v>
      </c>
      <c r="C558" s="24">
        <v>0</v>
      </c>
      <c r="D558" s="19">
        <v>0</v>
      </c>
      <c r="E558" s="24"/>
      <c r="F558" s="112" t="str">
        <f t="shared" si="48"/>
        <v>否</v>
      </c>
      <c r="G558" s="103" t="str">
        <f t="shared" si="49"/>
        <v>项</v>
      </c>
      <c r="H558" s="113"/>
      <c r="I558" s="121">
        <v>0</v>
      </c>
      <c r="J558" s="106">
        <v>0</v>
      </c>
      <c r="K558" s="120">
        <f t="shared" si="50"/>
        <v>0</v>
      </c>
      <c r="L558" s="107">
        <f t="shared" si="51"/>
        <v>0</v>
      </c>
      <c r="M558" s="106">
        <f t="shared" si="52"/>
        <v>0</v>
      </c>
      <c r="N558" s="106">
        <v>0</v>
      </c>
      <c r="O558" s="106">
        <v>0</v>
      </c>
      <c r="P558" s="106">
        <f t="shared" si="53"/>
        <v>0</v>
      </c>
    </row>
    <row r="559" s="103" customFormat="1" ht="36" customHeight="1" spans="1:16">
      <c r="A559" s="114">
        <v>2080207</v>
      </c>
      <c r="B559" s="23" t="s">
        <v>529</v>
      </c>
      <c r="C559" s="24">
        <v>0</v>
      </c>
      <c r="D559" s="19">
        <v>0</v>
      </c>
      <c r="E559" s="24"/>
      <c r="F559" s="112" t="str">
        <f t="shared" si="48"/>
        <v>否</v>
      </c>
      <c r="G559" s="103" t="str">
        <f t="shared" si="49"/>
        <v>项</v>
      </c>
      <c r="H559" s="106"/>
      <c r="I559" s="121">
        <v>0</v>
      </c>
      <c r="J559" s="106">
        <v>0</v>
      </c>
      <c r="K559" s="120">
        <f t="shared" si="50"/>
        <v>0</v>
      </c>
      <c r="L559" s="107">
        <f t="shared" si="51"/>
        <v>0</v>
      </c>
      <c r="M559" s="106">
        <f t="shared" si="52"/>
        <v>0</v>
      </c>
      <c r="N559" s="106">
        <v>0</v>
      </c>
      <c r="O559" s="106">
        <v>0</v>
      </c>
      <c r="P559" s="106">
        <f t="shared" si="53"/>
        <v>0</v>
      </c>
    </row>
    <row r="560" s="103" customFormat="1" ht="36" customHeight="1" spans="1:16">
      <c r="A560" s="114">
        <v>2080208</v>
      </c>
      <c r="B560" s="23" t="s">
        <v>530</v>
      </c>
      <c r="C560" s="24">
        <v>0</v>
      </c>
      <c r="D560" s="19">
        <v>0</v>
      </c>
      <c r="E560" s="24"/>
      <c r="F560" s="112" t="str">
        <f t="shared" si="48"/>
        <v>否</v>
      </c>
      <c r="G560" s="103" t="str">
        <f t="shared" si="49"/>
        <v>项</v>
      </c>
      <c r="H560" s="106"/>
      <c r="I560" s="121">
        <v>0</v>
      </c>
      <c r="J560" s="106">
        <v>0</v>
      </c>
      <c r="K560" s="120">
        <f t="shared" si="50"/>
        <v>0</v>
      </c>
      <c r="L560" s="107">
        <f t="shared" si="51"/>
        <v>0</v>
      </c>
      <c r="M560" s="106">
        <f t="shared" si="52"/>
        <v>0</v>
      </c>
      <c r="N560" s="106">
        <v>0</v>
      </c>
      <c r="O560" s="106">
        <v>0</v>
      </c>
      <c r="P560" s="106">
        <f t="shared" si="53"/>
        <v>0</v>
      </c>
    </row>
    <row r="561" s="103" customFormat="1" ht="36" customHeight="1" spans="1:16">
      <c r="A561" s="114">
        <v>2080299</v>
      </c>
      <c r="B561" s="23" t="s">
        <v>531</v>
      </c>
      <c r="C561" s="24">
        <v>83</v>
      </c>
      <c r="D561" s="19">
        <v>0</v>
      </c>
      <c r="E561" s="24"/>
      <c r="F561" s="112" t="str">
        <f t="shared" si="48"/>
        <v>是</v>
      </c>
      <c r="G561" s="103" t="str">
        <f t="shared" si="49"/>
        <v>项</v>
      </c>
      <c r="H561" s="106"/>
      <c r="I561" s="121">
        <v>0</v>
      </c>
      <c r="J561" s="106">
        <v>0</v>
      </c>
      <c r="K561" s="120">
        <f t="shared" si="50"/>
        <v>0</v>
      </c>
      <c r="L561" s="107">
        <f t="shared" si="51"/>
        <v>0</v>
      </c>
      <c r="M561" s="106">
        <f t="shared" si="52"/>
        <v>0</v>
      </c>
      <c r="N561" s="106">
        <v>0</v>
      </c>
      <c r="O561" s="106">
        <v>0</v>
      </c>
      <c r="P561" s="106">
        <f t="shared" si="53"/>
        <v>0</v>
      </c>
    </row>
    <row r="562" ht="36" customHeight="1" spans="1:16">
      <c r="A562" s="111">
        <v>20804</v>
      </c>
      <c r="B562" s="18" t="s">
        <v>532</v>
      </c>
      <c r="C562" s="19">
        <v>0</v>
      </c>
      <c r="D562" s="19">
        <f>SUM(D563)</f>
        <v>0</v>
      </c>
      <c r="E562" s="19"/>
      <c r="F562" s="112" t="str">
        <f t="shared" si="48"/>
        <v>否</v>
      </c>
      <c r="G562" s="106" t="str">
        <f t="shared" si="49"/>
        <v>款</v>
      </c>
      <c r="H562" s="105">
        <f>SUM(H563)</f>
        <v>0</v>
      </c>
      <c r="I562" s="121">
        <v>0</v>
      </c>
      <c r="J562" s="106">
        <v>0</v>
      </c>
      <c r="K562" s="120">
        <f t="shared" si="50"/>
        <v>0</v>
      </c>
      <c r="L562" s="107">
        <f t="shared" si="51"/>
        <v>0</v>
      </c>
      <c r="M562" s="106">
        <f t="shared" si="52"/>
        <v>0</v>
      </c>
      <c r="N562" s="106">
        <v>0</v>
      </c>
      <c r="O562" s="106">
        <v>0</v>
      </c>
      <c r="P562" s="106">
        <f t="shared" si="53"/>
        <v>0</v>
      </c>
    </row>
    <row r="563" s="103" customFormat="1" ht="36" customHeight="1" spans="1:16">
      <c r="A563" s="114">
        <v>2080402</v>
      </c>
      <c r="B563" s="23" t="s">
        <v>533</v>
      </c>
      <c r="C563" s="24">
        <v>0</v>
      </c>
      <c r="D563" s="19">
        <v>0</v>
      </c>
      <c r="E563" s="24"/>
      <c r="F563" s="112" t="str">
        <f t="shared" si="48"/>
        <v>否</v>
      </c>
      <c r="G563" s="103" t="str">
        <f t="shared" si="49"/>
        <v>项</v>
      </c>
      <c r="H563" s="106"/>
      <c r="I563" s="121">
        <v>0</v>
      </c>
      <c r="J563" s="106">
        <v>0</v>
      </c>
      <c r="K563" s="120">
        <f t="shared" si="50"/>
        <v>0</v>
      </c>
      <c r="L563" s="107">
        <f t="shared" si="51"/>
        <v>0</v>
      </c>
      <c r="M563" s="106">
        <f t="shared" si="52"/>
        <v>0</v>
      </c>
      <c r="N563" s="106">
        <v>0</v>
      </c>
      <c r="O563" s="106">
        <v>0</v>
      </c>
      <c r="P563" s="106">
        <f t="shared" si="53"/>
        <v>0</v>
      </c>
    </row>
    <row r="564" ht="36" customHeight="1" spans="1:16">
      <c r="A564" s="111">
        <v>20805</v>
      </c>
      <c r="B564" s="18" t="s">
        <v>534</v>
      </c>
      <c r="C564" s="19">
        <v>21404</v>
      </c>
      <c r="D564" s="19">
        <f>SUM(D565:D573)</f>
        <v>3394</v>
      </c>
      <c r="E564" s="19"/>
      <c r="F564" s="112" t="str">
        <f t="shared" si="48"/>
        <v>是</v>
      </c>
      <c r="G564" s="106" t="str">
        <f t="shared" si="49"/>
        <v>款</v>
      </c>
      <c r="H564" s="105">
        <f>SUM(H565:H573)</f>
        <v>0</v>
      </c>
      <c r="I564" s="121">
        <v>0</v>
      </c>
      <c r="J564" s="106">
        <v>0</v>
      </c>
      <c r="K564" s="120">
        <f t="shared" si="50"/>
        <v>0</v>
      </c>
      <c r="L564" s="107">
        <f t="shared" si="51"/>
        <v>0</v>
      </c>
      <c r="M564" s="106">
        <f t="shared" si="52"/>
        <v>0</v>
      </c>
      <c r="N564" s="106">
        <v>0</v>
      </c>
      <c r="O564" s="106">
        <v>0</v>
      </c>
      <c r="P564" s="106">
        <f t="shared" si="53"/>
        <v>0</v>
      </c>
    </row>
    <row r="565" s="103" customFormat="1" ht="36" customHeight="1" spans="1:16">
      <c r="A565" s="114">
        <v>2080501</v>
      </c>
      <c r="B565" s="23" t="s">
        <v>535</v>
      </c>
      <c r="C565" s="24">
        <v>3844</v>
      </c>
      <c r="D565" s="19">
        <v>177</v>
      </c>
      <c r="E565" s="24"/>
      <c r="F565" s="112" t="str">
        <f t="shared" si="48"/>
        <v>是</v>
      </c>
      <c r="G565" s="103" t="str">
        <f t="shared" si="49"/>
        <v>项</v>
      </c>
      <c r="H565" s="106"/>
      <c r="I565" s="121">
        <v>0</v>
      </c>
      <c r="J565" s="106">
        <v>1774921.16</v>
      </c>
      <c r="K565" s="120">
        <f t="shared" si="50"/>
        <v>1774921.16</v>
      </c>
      <c r="L565" s="107">
        <f t="shared" si="51"/>
        <v>177</v>
      </c>
      <c r="M565" s="106">
        <f t="shared" si="52"/>
        <v>0</v>
      </c>
      <c r="N565" s="106">
        <v>0</v>
      </c>
      <c r="O565" s="106">
        <v>0</v>
      </c>
      <c r="P565" s="106">
        <f t="shared" si="53"/>
        <v>0</v>
      </c>
    </row>
    <row r="566" s="103" customFormat="1" ht="36" customHeight="1" spans="1:16">
      <c r="A566" s="114">
        <v>2080502</v>
      </c>
      <c r="B566" s="23" t="s">
        <v>536</v>
      </c>
      <c r="C566" s="24">
        <v>3472</v>
      </c>
      <c r="D566" s="19">
        <v>102</v>
      </c>
      <c r="E566" s="24"/>
      <c r="F566" s="112" t="str">
        <f t="shared" si="48"/>
        <v>是</v>
      </c>
      <c r="G566" s="103" t="str">
        <f t="shared" si="49"/>
        <v>项</v>
      </c>
      <c r="I566" s="121">
        <v>0</v>
      </c>
      <c r="J566" s="106">
        <v>1018879.27</v>
      </c>
      <c r="K566" s="120">
        <f t="shared" si="50"/>
        <v>1018879.27</v>
      </c>
      <c r="L566" s="107">
        <f t="shared" si="51"/>
        <v>102</v>
      </c>
      <c r="M566" s="106">
        <f t="shared" si="52"/>
        <v>0</v>
      </c>
      <c r="N566" s="106">
        <v>0</v>
      </c>
      <c r="O566" s="106">
        <v>0</v>
      </c>
      <c r="P566" s="106">
        <f t="shared" si="53"/>
        <v>0</v>
      </c>
    </row>
    <row r="567" s="103" customFormat="1" ht="36" customHeight="1" spans="1:16">
      <c r="A567" s="114">
        <v>2080503</v>
      </c>
      <c r="B567" s="23" t="s">
        <v>537</v>
      </c>
      <c r="C567" s="24">
        <v>453</v>
      </c>
      <c r="D567" s="19">
        <v>-4</v>
      </c>
      <c r="E567" s="24"/>
      <c r="F567" s="112" t="str">
        <f t="shared" si="48"/>
        <v>是</v>
      </c>
      <c r="G567" s="103" t="str">
        <f t="shared" si="49"/>
        <v>项</v>
      </c>
      <c r="H567" s="113"/>
      <c r="I567" s="121">
        <v>-136983.4</v>
      </c>
      <c r="J567" s="106">
        <v>0</v>
      </c>
      <c r="K567" s="120">
        <f t="shared" si="50"/>
        <v>-136983.4</v>
      </c>
      <c r="L567" s="107">
        <f t="shared" si="51"/>
        <v>-14</v>
      </c>
      <c r="M567" s="106">
        <f t="shared" si="52"/>
        <v>10</v>
      </c>
      <c r="N567" s="106">
        <v>0</v>
      </c>
      <c r="O567" s="106">
        <v>10</v>
      </c>
      <c r="P567" s="106">
        <f t="shared" si="53"/>
        <v>10</v>
      </c>
    </row>
    <row r="568" s="103" customFormat="1" ht="36" customHeight="1" spans="1:16">
      <c r="A568" s="114">
        <v>2080504</v>
      </c>
      <c r="B568" s="23" t="s">
        <v>538</v>
      </c>
      <c r="C568" s="24">
        <v>0</v>
      </c>
      <c r="D568" s="19">
        <v>0</v>
      </c>
      <c r="E568" s="24"/>
      <c r="F568" s="112" t="str">
        <f t="shared" si="48"/>
        <v>否</v>
      </c>
      <c r="G568" s="103" t="str">
        <f t="shared" si="49"/>
        <v>项</v>
      </c>
      <c r="H568" s="106"/>
      <c r="I568" s="121">
        <v>0</v>
      </c>
      <c r="J568" s="106">
        <v>0</v>
      </c>
      <c r="K568" s="120">
        <f t="shared" si="50"/>
        <v>0</v>
      </c>
      <c r="L568" s="107">
        <f t="shared" si="51"/>
        <v>0</v>
      </c>
      <c r="M568" s="106">
        <f t="shared" si="52"/>
        <v>0</v>
      </c>
      <c r="N568" s="106">
        <v>0</v>
      </c>
      <c r="O568" s="106">
        <v>0</v>
      </c>
      <c r="P568" s="106">
        <f t="shared" si="53"/>
        <v>0</v>
      </c>
    </row>
    <row r="569" s="103" customFormat="1" ht="36" customHeight="1" spans="1:16">
      <c r="A569" s="114">
        <v>2080505</v>
      </c>
      <c r="B569" s="23" t="s">
        <v>539</v>
      </c>
      <c r="C569" s="24">
        <v>10606</v>
      </c>
      <c r="D569" s="19">
        <v>527</v>
      </c>
      <c r="E569" s="24"/>
      <c r="F569" s="112" t="str">
        <f t="shared" si="48"/>
        <v>是</v>
      </c>
      <c r="G569" s="103" t="str">
        <f t="shared" si="49"/>
        <v>项</v>
      </c>
      <c r="H569" s="106"/>
      <c r="I569" s="121">
        <v>0</v>
      </c>
      <c r="J569" s="106">
        <v>5271348.52</v>
      </c>
      <c r="K569" s="120">
        <f t="shared" si="50"/>
        <v>5271348.52</v>
      </c>
      <c r="L569" s="107">
        <f t="shared" si="51"/>
        <v>527</v>
      </c>
      <c r="M569" s="106">
        <f t="shared" si="52"/>
        <v>0</v>
      </c>
      <c r="N569" s="106">
        <v>0</v>
      </c>
      <c r="O569" s="106">
        <v>0</v>
      </c>
      <c r="P569" s="106">
        <f t="shared" si="53"/>
        <v>0</v>
      </c>
    </row>
    <row r="570" s="103" customFormat="1" ht="36" customHeight="1" spans="1:16">
      <c r="A570" s="114">
        <v>2080506</v>
      </c>
      <c r="B570" s="23" t="s">
        <v>540</v>
      </c>
      <c r="C570" s="24">
        <v>841</v>
      </c>
      <c r="D570" s="19">
        <v>2592</v>
      </c>
      <c r="E570" s="24"/>
      <c r="F570" s="112" t="str">
        <f t="shared" si="48"/>
        <v>是</v>
      </c>
      <c r="G570" s="103" t="str">
        <f t="shared" si="49"/>
        <v>项</v>
      </c>
      <c r="H570" s="106"/>
      <c r="I570" s="121">
        <v>0</v>
      </c>
      <c r="J570" s="106">
        <v>25920000</v>
      </c>
      <c r="K570" s="120">
        <f t="shared" si="50"/>
        <v>25920000</v>
      </c>
      <c r="L570" s="107">
        <f t="shared" si="51"/>
        <v>2592</v>
      </c>
      <c r="M570" s="106">
        <f t="shared" si="52"/>
        <v>0</v>
      </c>
      <c r="N570" s="106">
        <v>0</v>
      </c>
      <c r="O570" s="106">
        <v>0</v>
      </c>
      <c r="P570" s="106">
        <f t="shared" si="53"/>
        <v>0</v>
      </c>
    </row>
    <row r="571" s="103" customFormat="1" ht="36" customHeight="1" spans="1:16">
      <c r="A571" s="114">
        <v>2080507</v>
      </c>
      <c r="B571" s="23" t="s">
        <v>541</v>
      </c>
      <c r="C571" s="24">
        <v>1550</v>
      </c>
      <c r="D571" s="19">
        <v>0</v>
      </c>
      <c r="E571" s="24"/>
      <c r="F571" s="112" t="str">
        <f t="shared" si="48"/>
        <v>是</v>
      </c>
      <c r="G571" s="103" t="str">
        <f t="shared" si="49"/>
        <v>项</v>
      </c>
      <c r="H571" s="113"/>
      <c r="I571" s="121">
        <v>0</v>
      </c>
      <c r="J571" s="106">
        <v>0</v>
      </c>
      <c r="K571" s="120">
        <f t="shared" si="50"/>
        <v>0</v>
      </c>
      <c r="L571" s="107">
        <f t="shared" si="51"/>
        <v>0</v>
      </c>
      <c r="M571" s="106">
        <f t="shared" si="52"/>
        <v>0</v>
      </c>
      <c r="N571" s="106">
        <v>0</v>
      </c>
      <c r="O571" s="106">
        <v>0</v>
      </c>
      <c r="P571" s="106">
        <f t="shared" si="53"/>
        <v>0</v>
      </c>
    </row>
    <row r="572" s="103" customFormat="1" ht="36" customHeight="1" spans="1:16">
      <c r="A572" s="114">
        <v>2080508</v>
      </c>
      <c r="B572" s="23" t="s">
        <v>542</v>
      </c>
      <c r="C572" s="24">
        <v>638</v>
      </c>
      <c r="D572" s="19">
        <v>0</v>
      </c>
      <c r="E572" s="24"/>
      <c r="F572" s="112" t="str">
        <f t="shared" si="48"/>
        <v>是</v>
      </c>
      <c r="G572" s="103" t="str">
        <f t="shared" si="49"/>
        <v>项</v>
      </c>
      <c r="H572" s="106"/>
      <c r="I572" s="121">
        <v>0</v>
      </c>
      <c r="J572" s="106">
        <v>0</v>
      </c>
      <c r="K572" s="120">
        <f t="shared" si="50"/>
        <v>0</v>
      </c>
      <c r="L572" s="107">
        <f t="shared" si="51"/>
        <v>0</v>
      </c>
      <c r="M572" s="106">
        <f t="shared" si="52"/>
        <v>0</v>
      </c>
      <c r="N572" s="106">
        <v>0</v>
      </c>
      <c r="O572" s="106">
        <v>0</v>
      </c>
      <c r="P572" s="106">
        <f t="shared" si="53"/>
        <v>0</v>
      </c>
    </row>
    <row r="573" s="103" customFormat="1" ht="36" customHeight="1" spans="1:16">
      <c r="A573" s="114">
        <v>2080599</v>
      </c>
      <c r="B573" s="23" t="s">
        <v>543</v>
      </c>
      <c r="C573" s="24">
        <v>0</v>
      </c>
      <c r="D573" s="19">
        <v>0</v>
      </c>
      <c r="E573" s="24"/>
      <c r="F573" s="112" t="str">
        <f t="shared" si="48"/>
        <v>否</v>
      </c>
      <c r="G573" s="103" t="str">
        <f t="shared" si="49"/>
        <v>项</v>
      </c>
      <c r="H573" s="106"/>
      <c r="I573" s="121">
        <v>0</v>
      </c>
      <c r="J573" s="106">
        <v>0</v>
      </c>
      <c r="K573" s="120">
        <f t="shared" si="50"/>
        <v>0</v>
      </c>
      <c r="L573" s="107">
        <f t="shared" si="51"/>
        <v>0</v>
      </c>
      <c r="M573" s="106">
        <f t="shared" si="52"/>
        <v>0</v>
      </c>
      <c r="N573" s="106">
        <v>0</v>
      </c>
      <c r="O573" s="106">
        <v>0</v>
      </c>
      <c r="P573" s="106">
        <f t="shared" si="53"/>
        <v>0</v>
      </c>
    </row>
    <row r="574" ht="36" customHeight="1" spans="1:16">
      <c r="A574" s="111">
        <v>20806</v>
      </c>
      <c r="B574" s="18" t="s">
        <v>544</v>
      </c>
      <c r="C574" s="19">
        <v>0</v>
      </c>
      <c r="D574" s="19">
        <f>SUM(D575:D577)</f>
        <v>0</v>
      </c>
      <c r="E574" s="19"/>
      <c r="F574" s="112" t="str">
        <f t="shared" si="48"/>
        <v>否</v>
      </c>
      <c r="G574" s="106" t="str">
        <f t="shared" si="49"/>
        <v>款</v>
      </c>
      <c r="H574" s="105">
        <f>SUM(H575:H577)</f>
        <v>0</v>
      </c>
      <c r="I574" s="121">
        <v>0</v>
      </c>
      <c r="J574" s="106">
        <v>0</v>
      </c>
      <c r="K574" s="120">
        <f t="shared" si="50"/>
        <v>0</v>
      </c>
      <c r="L574" s="107">
        <f t="shared" si="51"/>
        <v>0</v>
      </c>
      <c r="M574" s="106">
        <f t="shared" si="52"/>
        <v>0</v>
      </c>
      <c r="N574" s="106">
        <v>0</v>
      </c>
      <c r="O574" s="106">
        <v>0</v>
      </c>
      <c r="P574" s="106">
        <f t="shared" si="53"/>
        <v>0</v>
      </c>
    </row>
    <row r="575" s="103" customFormat="1" ht="36" customHeight="1" spans="1:16">
      <c r="A575" s="114">
        <v>2080601</v>
      </c>
      <c r="B575" s="23" t="s">
        <v>545</v>
      </c>
      <c r="C575" s="24">
        <v>0</v>
      </c>
      <c r="D575" s="19">
        <v>0</v>
      </c>
      <c r="E575" s="24"/>
      <c r="F575" s="112" t="str">
        <f t="shared" si="48"/>
        <v>否</v>
      </c>
      <c r="G575" s="103" t="str">
        <f t="shared" si="49"/>
        <v>项</v>
      </c>
      <c r="H575" s="106"/>
      <c r="I575" s="121">
        <v>0</v>
      </c>
      <c r="J575" s="106">
        <v>0</v>
      </c>
      <c r="K575" s="120">
        <f t="shared" si="50"/>
        <v>0</v>
      </c>
      <c r="L575" s="107">
        <f t="shared" si="51"/>
        <v>0</v>
      </c>
      <c r="M575" s="106">
        <f t="shared" si="52"/>
        <v>0</v>
      </c>
      <c r="N575" s="106">
        <v>0</v>
      </c>
      <c r="O575" s="106">
        <v>0</v>
      </c>
      <c r="P575" s="106">
        <f t="shared" si="53"/>
        <v>0</v>
      </c>
    </row>
    <row r="576" s="103" customFormat="1" ht="36" customHeight="1" spans="1:16">
      <c r="A576" s="114">
        <v>2080602</v>
      </c>
      <c r="B576" s="23" t="s">
        <v>546</v>
      </c>
      <c r="C576" s="24">
        <v>0</v>
      </c>
      <c r="D576" s="19">
        <v>0</v>
      </c>
      <c r="E576" s="24"/>
      <c r="F576" s="112" t="str">
        <f t="shared" si="48"/>
        <v>否</v>
      </c>
      <c r="G576" s="103" t="str">
        <f t="shared" si="49"/>
        <v>项</v>
      </c>
      <c r="H576" s="106"/>
      <c r="I576" s="121">
        <v>0</v>
      </c>
      <c r="J576" s="106">
        <v>0</v>
      </c>
      <c r="K576" s="120">
        <f t="shared" si="50"/>
        <v>0</v>
      </c>
      <c r="L576" s="107">
        <f t="shared" si="51"/>
        <v>0</v>
      </c>
      <c r="M576" s="106">
        <f t="shared" si="52"/>
        <v>0</v>
      </c>
      <c r="N576" s="106">
        <v>0</v>
      </c>
      <c r="O576" s="106">
        <v>0</v>
      </c>
      <c r="P576" s="106">
        <f t="shared" si="53"/>
        <v>0</v>
      </c>
    </row>
    <row r="577" s="103" customFormat="1" ht="36" customHeight="1" spans="1:16">
      <c r="A577" s="114">
        <v>2080699</v>
      </c>
      <c r="B577" s="23" t="s">
        <v>547</v>
      </c>
      <c r="C577" s="24">
        <v>0</v>
      </c>
      <c r="D577" s="19">
        <v>0</v>
      </c>
      <c r="E577" s="24"/>
      <c r="F577" s="112" t="str">
        <f t="shared" si="48"/>
        <v>否</v>
      </c>
      <c r="G577" s="103" t="str">
        <f t="shared" si="49"/>
        <v>项</v>
      </c>
      <c r="H577" s="106"/>
      <c r="I577" s="121">
        <v>0</v>
      </c>
      <c r="J577" s="106">
        <v>0</v>
      </c>
      <c r="K577" s="120">
        <f t="shared" si="50"/>
        <v>0</v>
      </c>
      <c r="L577" s="107">
        <f t="shared" si="51"/>
        <v>0</v>
      </c>
      <c r="M577" s="106">
        <f t="shared" si="52"/>
        <v>0</v>
      </c>
      <c r="N577" s="106">
        <v>0</v>
      </c>
      <c r="O577" s="106">
        <v>0</v>
      </c>
      <c r="P577" s="106">
        <f t="shared" si="53"/>
        <v>0</v>
      </c>
    </row>
    <row r="578" ht="36" customHeight="1" spans="1:16">
      <c r="A578" s="111">
        <v>20807</v>
      </c>
      <c r="B578" s="18" t="s">
        <v>548</v>
      </c>
      <c r="C578" s="19">
        <v>1815</v>
      </c>
      <c r="D578" s="19">
        <f>SUM(D579:D587)</f>
        <v>0</v>
      </c>
      <c r="E578" s="19"/>
      <c r="F578" s="112" t="str">
        <f t="shared" si="48"/>
        <v>是</v>
      </c>
      <c r="G578" s="106" t="str">
        <f t="shared" si="49"/>
        <v>款</v>
      </c>
      <c r="H578" s="105">
        <f>SUM(H579:H587)</f>
        <v>0</v>
      </c>
      <c r="I578" s="121">
        <v>0</v>
      </c>
      <c r="J578" s="106">
        <v>0</v>
      </c>
      <c r="K578" s="120">
        <f t="shared" si="50"/>
        <v>0</v>
      </c>
      <c r="L578" s="107">
        <f t="shared" si="51"/>
        <v>0</v>
      </c>
      <c r="M578" s="106">
        <f t="shared" si="52"/>
        <v>0</v>
      </c>
      <c r="N578" s="106">
        <v>0</v>
      </c>
      <c r="O578" s="106">
        <v>0</v>
      </c>
      <c r="P578" s="106">
        <f t="shared" si="53"/>
        <v>0</v>
      </c>
    </row>
    <row r="579" s="103" customFormat="1" ht="36" customHeight="1" spans="1:16">
      <c r="A579" s="114">
        <v>2080701</v>
      </c>
      <c r="B579" s="23" t="s">
        <v>549</v>
      </c>
      <c r="C579" s="24">
        <v>0</v>
      </c>
      <c r="D579" s="19">
        <v>0</v>
      </c>
      <c r="E579" s="24"/>
      <c r="F579" s="112" t="str">
        <f t="shared" si="48"/>
        <v>否</v>
      </c>
      <c r="G579" s="103" t="str">
        <f t="shared" si="49"/>
        <v>项</v>
      </c>
      <c r="H579" s="106"/>
      <c r="I579" s="121">
        <v>0</v>
      </c>
      <c r="J579" s="106">
        <v>0</v>
      </c>
      <c r="K579" s="120">
        <f t="shared" si="50"/>
        <v>0</v>
      </c>
      <c r="L579" s="107">
        <f t="shared" si="51"/>
        <v>0</v>
      </c>
      <c r="M579" s="106">
        <f t="shared" si="52"/>
        <v>0</v>
      </c>
      <c r="N579" s="106">
        <v>0</v>
      </c>
      <c r="O579" s="106">
        <v>0</v>
      </c>
      <c r="P579" s="106">
        <f t="shared" si="53"/>
        <v>0</v>
      </c>
    </row>
    <row r="580" s="103" customFormat="1" ht="36" customHeight="1" spans="1:16">
      <c r="A580" s="114">
        <v>2080702</v>
      </c>
      <c r="B580" s="23" t="s">
        <v>550</v>
      </c>
      <c r="C580" s="24">
        <v>150</v>
      </c>
      <c r="D580" s="19">
        <v>0</v>
      </c>
      <c r="E580" s="24"/>
      <c r="F580" s="112" t="str">
        <f t="shared" ref="F580:F643" si="54">IF(LEN(A580)=3,"是",IF(B580&lt;&gt;"",IF(SUM(C580:C580)&lt;&gt;0,"是","否"),"是"))</f>
        <v>是</v>
      </c>
      <c r="G580" s="103" t="str">
        <f t="shared" si="49"/>
        <v>项</v>
      </c>
      <c r="H580" s="106"/>
      <c r="I580" s="121">
        <v>0</v>
      </c>
      <c r="J580" s="106">
        <v>0</v>
      </c>
      <c r="K580" s="120">
        <f t="shared" si="50"/>
        <v>0</v>
      </c>
      <c r="L580" s="107">
        <f t="shared" si="51"/>
        <v>0</v>
      </c>
      <c r="M580" s="106">
        <f t="shared" si="52"/>
        <v>0</v>
      </c>
      <c r="N580" s="106">
        <v>0</v>
      </c>
      <c r="O580" s="106">
        <v>0</v>
      </c>
      <c r="P580" s="106">
        <f t="shared" si="53"/>
        <v>0</v>
      </c>
    </row>
    <row r="581" s="103" customFormat="1" ht="36" customHeight="1" spans="1:16">
      <c r="A581" s="114">
        <v>2080704</v>
      </c>
      <c r="B581" s="23" t="s">
        <v>551</v>
      </c>
      <c r="C581" s="24">
        <v>240</v>
      </c>
      <c r="D581" s="19">
        <v>0</v>
      </c>
      <c r="E581" s="24"/>
      <c r="F581" s="112" t="str">
        <f t="shared" si="54"/>
        <v>是</v>
      </c>
      <c r="G581" s="103" t="str">
        <f t="shared" ref="G581:G644" si="55">IF(LEN(A581)=3,"类",IF(LEN(A581)=5,"款","项"))</f>
        <v>项</v>
      </c>
      <c r="H581" s="113"/>
      <c r="I581" s="121">
        <v>0</v>
      </c>
      <c r="J581" s="106">
        <v>0</v>
      </c>
      <c r="K581" s="120">
        <f t="shared" ref="K581:K644" si="56">SUM(I581:J581)</f>
        <v>0</v>
      </c>
      <c r="L581" s="107">
        <f t="shared" ref="L581:L644" si="57">ROUND(K581/10000,0)</f>
        <v>0</v>
      </c>
      <c r="M581" s="106">
        <f t="shared" ref="M581:M644" si="58">SUM(N581:O581)</f>
        <v>0</v>
      </c>
      <c r="N581" s="106">
        <v>0</v>
      </c>
      <c r="O581" s="106">
        <v>0</v>
      </c>
      <c r="P581" s="106">
        <f t="shared" ref="P581:P644" si="59">ROUND(M581,0)</f>
        <v>0</v>
      </c>
    </row>
    <row r="582" s="103" customFormat="1" ht="36" customHeight="1" spans="1:16">
      <c r="A582" s="114">
        <v>2080705</v>
      </c>
      <c r="B582" s="23" t="s">
        <v>552</v>
      </c>
      <c r="C582" s="24">
        <v>415</v>
      </c>
      <c r="D582" s="19">
        <v>0</v>
      </c>
      <c r="E582" s="24"/>
      <c r="F582" s="112" t="str">
        <f t="shared" si="54"/>
        <v>是</v>
      </c>
      <c r="G582" s="103" t="str">
        <f t="shared" si="55"/>
        <v>项</v>
      </c>
      <c r="H582" s="106"/>
      <c r="I582" s="121">
        <v>0</v>
      </c>
      <c r="J582" s="106">
        <v>0</v>
      </c>
      <c r="K582" s="120">
        <f t="shared" si="56"/>
        <v>0</v>
      </c>
      <c r="L582" s="107">
        <f t="shared" si="57"/>
        <v>0</v>
      </c>
      <c r="M582" s="106">
        <f t="shared" si="58"/>
        <v>0</v>
      </c>
      <c r="N582" s="106">
        <v>0</v>
      </c>
      <c r="O582" s="106">
        <v>0</v>
      </c>
      <c r="P582" s="106">
        <f t="shared" si="59"/>
        <v>0</v>
      </c>
    </row>
    <row r="583" s="103" customFormat="1" ht="36" customHeight="1" spans="1:16">
      <c r="A583" s="114">
        <v>2080709</v>
      </c>
      <c r="B583" s="23" t="s">
        <v>553</v>
      </c>
      <c r="C583" s="24">
        <v>0</v>
      </c>
      <c r="D583" s="19">
        <v>0</v>
      </c>
      <c r="E583" s="24"/>
      <c r="F583" s="112" t="str">
        <f t="shared" si="54"/>
        <v>否</v>
      </c>
      <c r="G583" s="103" t="str">
        <f t="shared" si="55"/>
        <v>项</v>
      </c>
      <c r="H583" s="106"/>
      <c r="I583" s="121">
        <v>0</v>
      </c>
      <c r="J583" s="106">
        <v>0</v>
      </c>
      <c r="K583" s="120">
        <f t="shared" si="56"/>
        <v>0</v>
      </c>
      <c r="L583" s="107">
        <f t="shared" si="57"/>
        <v>0</v>
      </c>
      <c r="M583" s="106">
        <f t="shared" si="58"/>
        <v>0</v>
      </c>
      <c r="N583" s="106">
        <v>0</v>
      </c>
      <c r="O583" s="106">
        <v>0</v>
      </c>
      <c r="P583" s="106">
        <f t="shared" si="59"/>
        <v>0</v>
      </c>
    </row>
    <row r="584" s="103" customFormat="1" ht="36" customHeight="1" spans="1:16">
      <c r="A584" s="114">
        <v>2080711</v>
      </c>
      <c r="B584" s="23" t="s">
        <v>554</v>
      </c>
      <c r="C584" s="24">
        <v>0</v>
      </c>
      <c r="D584" s="19">
        <v>0</v>
      </c>
      <c r="E584" s="24"/>
      <c r="F584" s="112" t="str">
        <f t="shared" si="54"/>
        <v>否</v>
      </c>
      <c r="G584" s="103" t="str">
        <f t="shared" si="55"/>
        <v>项</v>
      </c>
      <c r="H584" s="106"/>
      <c r="I584" s="121">
        <v>0</v>
      </c>
      <c r="J584" s="106">
        <v>0</v>
      </c>
      <c r="K584" s="120">
        <f t="shared" si="56"/>
        <v>0</v>
      </c>
      <c r="L584" s="107">
        <f t="shared" si="57"/>
        <v>0</v>
      </c>
      <c r="M584" s="106">
        <f t="shared" si="58"/>
        <v>0</v>
      </c>
      <c r="N584" s="106">
        <v>0</v>
      </c>
      <c r="O584" s="106">
        <v>0</v>
      </c>
      <c r="P584" s="106">
        <f t="shared" si="59"/>
        <v>0</v>
      </c>
    </row>
    <row r="585" s="103" customFormat="1" ht="36" customHeight="1" spans="1:16">
      <c r="A585" s="114">
        <v>2080712</v>
      </c>
      <c r="B585" s="23" t="s">
        <v>555</v>
      </c>
      <c r="C585" s="24">
        <v>0</v>
      </c>
      <c r="D585" s="19">
        <v>0</v>
      </c>
      <c r="E585" s="24"/>
      <c r="F585" s="112" t="str">
        <f t="shared" si="54"/>
        <v>否</v>
      </c>
      <c r="G585" s="103" t="str">
        <f t="shared" si="55"/>
        <v>项</v>
      </c>
      <c r="H585" s="106"/>
      <c r="I585" s="121">
        <v>0</v>
      </c>
      <c r="J585" s="106">
        <v>0</v>
      </c>
      <c r="K585" s="120">
        <f t="shared" si="56"/>
        <v>0</v>
      </c>
      <c r="L585" s="107">
        <f t="shared" si="57"/>
        <v>0</v>
      </c>
      <c r="M585" s="106">
        <f t="shared" si="58"/>
        <v>0</v>
      </c>
      <c r="N585" s="106">
        <v>0</v>
      </c>
      <c r="O585" s="106">
        <v>0</v>
      </c>
      <c r="P585" s="106">
        <f t="shared" si="59"/>
        <v>0</v>
      </c>
    </row>
    <row r="586" s="103" customFormat="1" ht="36" customHeight="1" spans="1:16">
      <c r="A586" s="114">
        <v>2080713</v>
      </c>
      <c r="B586" s="23" t="s">
        <v>556</v>
      </c>
      <c r="C586" s="24">
        <v>300</v>
      </c>
      <c r="D586" s="19">
        <v>0</v>
      </c>
      <c r="E586" s="24"/>
      <c r="F586" s="112" t="str">
        <f t="shared" si="54"/>
        <v>是</v>
      </c>
      <c r="G586" s="103" t="str">
        <f t="shared" si="55"/>
        <v>项</v>
      </c>
      <c r="H586" s="106"/>
      <c r="I586" s="121">
        <v>0</v>
      </c>
      <c r="J586" s="106">
        <v>0</v>
      </c>
      <c r="K586" s="120">
        <f t="shared" si="56"/>
        <v>0</v>
      </c>
      <c r="L586" s="107">
        <f t="shared" si="57"/>
        <v>0</v>
      </c>
      <c r="M586" s="106">
        <f t="shared" si="58"/>
        <v>0</v>
      </c>
      <c r="N586" s="106">
        <v>0</v>
      </c>
      <c r="O586" s="106">
        <v>0</v>
      </c>
      <c r="P586" s="106">
        <f t="shared" si="59"/>
        <v>0</v>
      </c>
    </row>
    <row r="587" s="103" customFormat="1" ht="36" customHeight="1" spans="1:16">
      <c r="A587" s="114">
        <v>2080799</v>
      </c>
      <c r="B587" s="23" t="s">
        <v>557</v>
      </c>
      <c r="C587" s="24">
        <v>710</v>
      </c>
      <c r="D587" s="19">
        <v>0</v>
      </c>
      <c r="E587" s="24"/>
      <c r="F587" s="112" t="str">
        <f t="shared" si="54"/>
        <v>是</v>
      </c>
      <c r="G587" s="103" t="str">
        <f t="shared" si="55"/>
        <v>项</v>
      </c>
      <c r="H587" s="106"/>
      <c r="I587" s="121">
        <v>0</v>
      </c>
      <c r="J587" s="106">
        <v>0</v>
      </c>
      <c r="K587" s="120">
        <f t="shared" si="56"/>
        <v>0</v>
      </c>
      <c r="L587" s="107">
        <f t="shared" si="57"/>
        <v>0</v>
      </c>
      <c r="M587" s="106">
        <f t="shared" si="58"/>
        <v>0</v>
      </c>
      <c r="N587" s="106">
        <v>0</v>
      </c>
      <c r="O587" s="106">
        <v>0</v>
      </c>
      <c r="P587" s="106">
        <f t="shared" si="59"/>
        <v>0</v>
      </c>
    </row>
    <row r="588" ht="36" customHeight="1" spans="1:16">
      <c r="A588" s="111">
        <v>20808</v>
      </c>
      <c r="B588" s="18" t="s">
        <v>558</v>
      </c>
      <c r="C588" s="19">
        <v>260</v>
      </c>
      <c r="D588" s="19">
        <f>SUM(D589:D597)</f>
        <v>171</v>
      </c>
      <c r="E588" s="19"/>
      <c r="F588" s="112" t="str">
        <f t="shared" si="54"/>
        <v>是</v>
      </c>
      <c r="G588" s="106" t="str">
        <f t="shared" si="55"/>
        <v>款</v>
      </c>
      <c r="H588" s="105">
        <f>SUM(H589:H597)</f>
        <v>0</v>
      </c>
      <c r="I588" s="121">
        <v>0</v>
      </c>
      <c r="J588" s="106">
        <v>0</v>
      </c>
      <c r="K588" s="120">
        <f t="shared" si="56"/>
        <v>0</v>
      </c>
      <c r="L588" s="107">
        <f t="shared" si="57"/>
        <v>0</v>
      </c>
      <c r="M588" s="106">
        <f t="shared" si="58"/>
        <v>0</v>
      </c>
      <c r="N588" s="106">
        <v>0</v>
      </c>
      <c r="O588" s="106">
        <v>0</v>
      </c>
      <c r="P588" s="106">
        <f t="shared" si="59"/>
        <v>0</v>
      </c>
    </row>
    <row r="589" s="103" customFormat="1" ht="36" customHeight="1" spans="1:16">
      <c r="A589" s="114">
        <v>2080801</v>
      </c>
      <c r="B589" s="23" t="s">
        <v>559</v>
      </c>
      <c r="C589" s="24">
        <v>144</v>
      </c>
      <c r="D589" s="19">
        <v>171</v>
      </c>
      <c r="E589" s="24"/>
      <c r="F589" s="112" t="str">
        <f t="shared" si="54"/>
        <v>是</v>
      </c>
      <c r="G589" s="103" t="str">
        <f t="shared" si="55"/>
        <v>项</v>
      </c>
      <c r="H589" s="106"/>
      <c r="I589" s="121">
        <v>0</v>
      </c>
      <c r="J589" s="106">
        <v>1712505.17</v>
      </c>
      <c r="K589" s="120">
        <f t="shared" si="56"/>
        <v>1712505.17</v>
      </c>
      <c r="L589" s="107">
        <f t="shared" si="57"/>
        <v>171</v>
      </c>
      <c r="M589" s="106">
        <f t="shared" si="58"/>
        <v>0</v>
      </c>
      <c r="N589" s="106">
        <v>0</v>
      </c>
      <c r="O589" s="106">
        <v>0</v>
      </c>
      <c r="P589" s="106">
        <f t="shared" si="59"/>
        <v>0</v>
      </c>
    </row>
    <row r="590" s="103" customFormat="1" ht="36" customHeight="1" spans="1:16">
      <c r="A590" s="114">
        <v>2080802</v>
      </c>
      <c r="B590" s="23" t="s">
        <v>560</v>
      </c>
      <c r="C590" s="24">
        <v>1</v>
      </c>
      <c r="D590" s="19">
        <v>0</v>
      </c>
      <c r="E590" s="24"/>
      <c r="F590" s="112" t="str">
        <f t="shared" si="54"/>
        <v>是</v>
      </c>
      <c r="G590" s="103" t="str">
        <f t="shared" si="55"/>
        <v>项</v>
      </c>
      <c r="H590" s="106"/>
      <c r="I590" s="121">
        <v>0</v>
      </c>
      <c r="J590" s="106">
        <v>0</v>
      </c>
      <c r="K590" s="120">
        <f t="shared" si="56"/>
        <v>0</v>
      </c>
      <c r="L590" s="107">
        <f t="shared" si="57"/>
        <v>0</v>
      </c>
      <c r="M590" s="106">
        <f t="shared" si="58"/>
        <v>0</v>
      </c>
      <c r="N590" s="106">
        <v>0</v>
      </c>
      <c r="O590" s="106">
        <v>0</v>
      </c>
      <c r="P590" s="106">
        <f t="shared" si="59"/>
        <v>0</v>
      </c>
    </row>
    <row r="591" s="103" customFormat="1" ht="36" customHeight="1" spans="1:16">
      <c r="A591" s="114">
        <v>2080803</v>
      </c>
      <c r="B591" s="23" t="s">
        <v>561</v>
      </c>
      <c r="C591" s="24">
        <v>0</v>
      </c>
      <c r="D591" s="19">
        <v>0</v>
      </c>
      <c r="E591" s="24"/>
      <c r="F591" s="112" t="str">
        <f t="shared" si="54"/>
        <v>否</v>
      </c>
      <c r="G591" s="103" t="str">
        <f t="shared" si="55"/>
        <v>项</v>
      </c>
      <c r="H591" s="113"/>
      <c r="I591" s="121">
        <v>0</v>
      </c>
      <c r="J591" s="106">
        <v>0</v>
      </c>
      <c r="K591" s="120">
        <f t="shared" si="56"/>
        <v>0</v>
      </c>
      <c r="L591" s="107">
        <f t="shared" si="57"/>
        <v>0</v>
      </c>
      <c r="M591" s="106">
        <f t="shared" si="58"/>
        <v>0</v>
      </c>
      <c r="N591" s="106">
        <v>0</v>
      </c>
      <c r="O591" s="106">
        <v>0</v>
      </c>
      <c r="P591" s="106">
        <f t="shared" si="59"/>
        <v>0</v>
      </c>
    </row>
    <row r="592" s="103" customFormat="1" ht="36" customHeight="1" spans="1:16">
      <c r="A592" s="114">
        <v>2080804</v>
      </c>
      <c r="B592" s="23" t="s">
        <v>562</v>
      </c>
      <c r="C592" s="24">
        <v>0</v>
      </c>
      <c r="D592" s="19">
        <v>0</v>
      </c>
      <c r="E592" s="24"/>
      <c r="F592" s="112" t="str">
        <f t="shared" si="54"/>
        <v>否</v>
      </c>
      <c r="G592" s="103" t="str">
        <f t="shared" si="55"/>
        <v>项</v>
      </c>
      <c r="H592" s="106"/>
      <c r="I592" s="121">
        <v>0</v>
      </c>
      <c r="J592" s="106">
        <v>0</v>
      </c>
      <c r="K592" s="120">
        <f t="shared" si="56"/>
        <v>0</v>
      </c>
      <c r="L592" s="107">
        <f t="shared" si="57"/>
        <v>0</v>
      </c>
      <c r="M592" s="106">
        <f t="shared" si="58"/>
        <v>0</v>
      </c>
      <c r="N592" s="106">
        <v>0</v>
      </c>
      <c r="O592" s="106">
        <v>0</v>
      </c>
      <c r="P592" s="106">
        <f t="shared" si="59"/>
        <v>0</v>
      </c>
    </row>
    <row r="593" s="103" customFormat="1" ht="36" customHeight="1" spans="1:16">
      <c r="A593" s="114">
        <v>2080805</v>
      </c>
      <c r="B593" s="23" t="s">
        <v>563</v>
      </c>
      <c r="C593" s="24">
        <v>40</v>
      </c>
      <c r="D593" s="19">
        <v>0</v>
      </c>
      <c r="E593" s="24"/>
      <c r="F593" s="112" t="str">
        <f t="shared" si="54"/>
        <v>是</v>
      </c>
      <c r="G593" s="103" t="str">
        <f t="shared" si="55"/>
        <v>项</v>
      </c>
      <c r="H593" s="106"/>
      <c r="I593" s="121">
        <v>0</v>
      </c>
      <c r="J593" s="106">
        <v>0</v>
      </c>
      <c r="K593" s="120">
        <f t="shared" si="56"/>
        <v>0</v>
      </c>
      <c r="L593" s="107">
        <f t="shared" si="57"/>
        <v>0</v>
      </c>
      <c r="M593" s="106">
        <f t="shared" si="58"/>
        <v>0</v>
      </c>
      <c r="N593" s="106">
        <v>0</v>
      </c>
      <c r="O593" s="106">
        <v>0</v>
      </c>
      <c r="P593" s="106">
        <f t="shared" si="59"/>
        <v>0</v>
      </c>
    </row>
    <row r="594" s="103" customFormat="1" ht="36" customHeight="1" spans="1:16">
      <c r="A594" s="127">
        <v>2080806</v>
      </c>
      <c r="B594" s="23" t="s">
        <v>564</v>
      </c>
      <c r="C594" s="24">
        <v>0</v>
      </c>
      <c r="D594" s="19">
        <v>0</v>
      </c>
      <c r="E594" s="24"/>
      <c r="F594" s="112" t="str">
        <f t="shared" si="54"/>
        <v>否</v>
      </c>
      <c r="G594" s="103" t="str">
        <f t="shared" si="55"/>
        <v>项</v>
      </c>
      <c r="H594" s="106"/>
      <c r="I594" s="121">
        <v>0</v>
      </c>
      <c r="J594" s="106">
        <v>0</v>
      </c>
      <c r="K594" s="120">
        <f t="shared" si="56"/>
        <v>0</v>
      </c>
      <c r="L594" s="107">
        <f t="shared" si="57"/>
        <v>0</v>
      </c>
      <c r="M594" s="106">
        <f t="shared" si="58"/>
        <v>0</v>
      </c>
      <c r="N594" s="106">
        <v>0</v>
      </c>
      <c r="O594" s="106">
        <v>0</v>
      </c>
      <c r="P594" s="106">
        <f t="shared" si="59"/>
        <v>0</v>
      </c>
    </row>
    <row r="595" s="103" customFormat="1" ht="36" customHeight="1" spans="1:16">
      <c r="A595" s="127">
        <v>2080807</v>
      </c>
      <c r="B595" s="23" t="s">
        <v>565</v>
      </c>
      <c r="C595" s="24">
        <v>0</v>
      </c>
      <c r="D595" s="19">
        <v>0</v>
      </c>
      <c r="E595" s="24"/>
      <c r="F595" s="112" t="str">
        <f t="shared" si="54"/>
        <v>否</v>
      </c>
      <c r="G595" s="103" t="str">
        <f t="shared" si="55"/>
        <v>项</v>
      </c>
      <c r="H595" s="106"/>
      <c r="I595" s="121">
        <v>0</v>
      </c>
      <c r="J595" s="106">
        <v>0</v>
      </c>
      <c r="K595" s="120">
        <f t="shared" si="56"/>
        <v>0</v>
      </c>
      <c r="L595" s="107">
        <f t="shared" si="57"/>
        <v>0</v>
      </c>
      <c r="M595" s="106">
        <f t="shared" si="58"/>
        <v>0</v>
      </c>
      <c r="N595" s="106">
        <v>0</v>
      </c>
      <c r="O595" s="106">
        <v>0</v>
      </c>
      <c r="P595" s="106">
        <f t="shared" si="59"/>
        <v>0</v>
      </c>
    </row>
    <row r="596" s="103" customFormat="1" ht="36" customHeight="1" spans="1:16">
      <c r="A596" s="127">
        <v>2080808</v>
      </c>
      <c r="B596" s="23" t="s">
        <v>566</v>
      </c>
      <c r="C596" s="24">
        <v>5</v>
      </c>
      <c r="D596" s="19">
        <v>0</v>
      </c>
      <c r="E596" s="24"/>
      <c r="F596" s="112" t="str">
        <f t="shared" si="54"/>
        <v>是</v>
      </c>
      <c r="G596" s="103" t="str">
        <f t="shared" si="55"/>
        <v>项</v>
      </c>
      <c r="H596" s="106"/>
      <c r="I596" s="121">
        <v>0</v>
      </c>
      <c r="J596" s="106">
        <v>0</v>
      </c>
      <c r="K596" s="120">
        <f t="shared" si="56"/>
        <v>0</v>
      </c>
      <c r="L596" s="107">
        <f t="shared" si="57"/>
        <v>0</v>
      </c>
      <c r="M596" s="106">
        <f t="shared" si="58"/>
        <v>0</v>
      </c>
      <c r="N596" s="106">
        <v>0</v>
      </c>
      <c r="O596" s="106">
        <v>0</v>
      </c>
      <c r="P596" s="106">
        <f t="shared" si="59"/>
        <v>0</v>
      </c>
    </row>
    <row r="597" s="103" customFormat="1" ht="36" customHeight="1" spans="1:16">
      <c r="A597" s="127">
        <v>2080899</v>
      </c>
      <c r="B597" s="23" t="s">
        <v>567</v>
      </c>
      <c r="C597" s="24">
        <v>70</v>
      </c>
      <c r="D597" s="19">
        <v>0</v>
      </c>
      <c r="E597" s="24"/>
      <c r="F597" s="112" t="str">
        <f t="shared" si="54"/>
        <v>是</v>
      </c>
      <c r="G597" s="103" t="str">
        <f t="shared" si="55"/>
        <v>项</v>
      </c>
      <c r="H597" s="106"/>
      <c r="I597" s="121">
        <v>0</v>
      </c>
      <c r="J597" s="106">
        <v>0</v>
      </c>
      <c r="K597" s="120">
        <f t="shared" si="56"/>
        <v>0</v>
      </c>
      <c r="L597" s="107">
        <f t="shared" si="57"/>
        <v>0</v>
      </c>
      <c r="M597" s="106">
        <f t="shared" si="58"/>
        <v>0</v>
      </c>
      <c r="N597" s="106">
        <v>0</v>
      </c>
      <c r="O597" s="106">
        <v>0</v>
      </c>
      <c r="P597" s="106">
        <f t="shared" si="59"/>
        <v>0</v>
      </c>
    </row>
    <row r="598" ht="36" customHeight="1" spans="1:16">
      <c r="A598" s="128">
        <v>20809</v>
      </c>
      <c r="B598" s="29" t="s">
        <v>568</v>
      </c>
      <c r="C598" s="19">
        <v>483</v>
      </c>
      <c r="D598" s="19">
        <f>SUM(D599:D604)</f>
        <v>0</v>
      </c>
      <c r="E598" s="19"/>
      <c r="F598" s="112" t="str">
        <f t="shared" si="54"/>
        <v>是</v>
      </c>
      <c r="G598" s="106" t="str">
        <f t="shared" si="55"/>
        <v>款</v>
      </c>
      <c r="H598" s="113">
        <f>SUM(H599:H604)</f>
        <v>0</v>
      </c>
      <c r="I598" s="121">
        <v>0</v>
      </c>
      <c r="J598" s="106">
        <v>0</v>
      </c>
      <c r="K598" s="120">
        <f t="shared" si="56"/>
        <v>0</v>
      </c>
      <c r="L598" s="107">
        <f t="shared" si="57"/>
        <v>0</v>
      </c>
      <c r="M598" s="106">
        <f t="shared" si="58"/>
        <v>0</v>
      </c>
      <c r="N598" s="106">
        <v>0</v>
      </c>
      <c r="O598" s="106">
        <v>0</v>
      </c>
      <c r="P598" s="106">
        <f t="shared" si="59"/>
        <v>0</v>
      </c>
    </row>
    <row r="599" s="103" customFormat="1" ht="36" customHeight="1" spans="1:16">
      <c r="A599" s="114">
        <v>2080901</v>
      </c>
      <c r="B599" s="30" t="s">
        <v>569</v>
      </c>
      <c r="C599" s="24">
        <v>160</v>
      </c>
      <c r="D599" s="19">
        <v>0</v>
      </c>
      <c r="E599" s="24"/>
      <c r="F599" s="112" t="str">
        <f t="shared" si="54"/>
        <v>是</v>
      </c>
      <c r="G599" s="103" t="str">
        <f t="shared" si="55"/>
        <v>项</v>
      </c>
      <c r="H599" s="106"/>
      <c r="I599" s="121">
        <v>0</v>
      </c>
      <c r="J599" s="106">
        <v>0</v>
      </c>
      <c r="K599" s="120">
        <f t="shared" si="56"/>
        <v>0</v>
      </c>
      <c r="L599" s="107">
        <f t="shared" si="57"/>
        <v>0</v>
      </c>
      <c r="M599" s="106">
        <f t="shared" si="58"/>
        <v>0</v>
      </c>
      <c r="N599" s="106">
        <v>0</v>
      </c>
      <c r="O599" s="106">
        <v>0</v>
      </c>
      <c r="P599" s="106">
        <f t="shared" si="59"/>
        <v>0</v>
      </c>
    </row>
    <row r="600" s="103" customFormat="1" ht="36" customHeight="1" spans="1:16">
      <c r="A600" s="114">
        <v>2080902</v>
      </c>
      <c r="B600" s="30" t="s">
        <v>570</v>
      </c>
      <c r="C600" s="24">
        <v>2</v>
      </c>
      <c r="D600" s="19">
        <v>0</v>
      </c>
      <c r="E600" s="24"/>
      <c r="F600" s="112" t="str">
        <f t="shared" si="54"/>
        <v>是</v>
      </c>
      <c r="G600" s="103" t="str">
        <f t="shared" si="55"/>
        <v>项</v>
      </c>
      <c r="H600" s="106"/>
      <c r="I600" s="121">
        <v>0</v>
      </c>
      <c r="J600" s="106">
        <v>0</v>
      </c>
      <c r="K600" s="120">
        <f t="shared" si="56"/>
        <v>0</v>
      </c>
      <c r="L600" s="107">
        <f t="shared" si="57"/>
        <v>0</v>
      </c>
      <c r="M600" s="106">
        <f t="shared" si="58"/>
        <v>0</v>
      </c>
      <c r="N600" s="106">
        <v>0</v>
      </c>
      <c r="O600" s="106">
        <v>0</v>
      </c>
      <c r="P600" s="106">
        <f t="shared" si="59"/>
        <v>0</v>
      </c>
    </row>
    <row r="601" s="103" customFormat="1" ht="36" customHeight="1" spans="1:16">
      <c r="A601" s="114">
        <v>2080903</v>
      </c>
      <c r="B601" s="30" t="s">
        <v>571</v>
      </c>
      <c r="C601" s="24">
        <v>286</v>
      </c>
      <c r="D601" s="19">
        <v>0</v>
      </c>
      <c r="E601" s="24"/>
      <c r="F601" s="112" t="str">
        <f t="shared" si="54"/>
        <v>是</v>
      </c>
      <c r="G601" s="103" t="str">
        <f t="shared" si="55"/>
        <v>项</v>
      </c>
      <c r="H601" s="106"/>
      <c r="I601" s="121">
        <v>0</v>
      </c>
      <c r="J601" s="106">
        <v>0</v>
      </c>
      <c r="K601" s="120">
        <f t="shared" si="56"/>
        <v>0</v>
      </c>
      <c r="L601" s="107">
        <f t="shared" si="57"/>
        <v>0</v>
      </c>
      <c r="M601" s="106">
        <f t="shared" si="58"/>
        <v>0</v>
      </c>
      <c r="N601" s="106">
        <v>0</v>
      </c>
      <c r="O601" s="106">
        <v>0</v>
      </c>
      <c r="P601" s="106">
        <f t="shared" si="59"/>
        <v>0</v>
      </c>
    </row>
    <row r="602" s="103" customFormat="1" ht="36" customHeight="1" spans="1:16">
      <c r="A602" s="114">
        <v>2080904</v>
      </c>
      <c r="B602" s="30" t="s">
        <v>572</v>
      </c>
      <c r="C602" s="24">
        <v>30</v>
      </c>
      <c r="D602" s="19">
        <v>0</v>
      </c>
      <c r="E602" s="24"/>
      <c r="F602" s="112" t="str">
        <f t="shared" si="54"/>
        <v>是</v>
      </c>
      <c r="G602" s="103" t="str">
        <f t="shared" si="55"/>
        <v>项</v>
      </c>
      <c r="H602" s="106"/>
      <c r="I602" s="121">
        <v>0</v>
      </c>
      <c r="J602" s="106">
        <v>0</v>
      </c>
      <c r="K602" s="120">
        <f t="shared" si="56"/>
        <v>0</v>
      </c>
      <c r="L602" s="107">
        <f t="shared" si="57"/>
        <v>0</v>
      </c>
      <c r="M602" s="106">
        <f t="shared" si="58"/>
        <v>0</v>
      </c>
      <c r="N602" s="106">
        <v>0</v>
      </c>
      <c r="O602" s="106">
        <v>0</v>
      </c>
      <c r="P602" s="106">
        <f t="shared" si="59"/>
        <v>0</v>
      </c>
    </row>
    <row r="603" s="103" customFormat="1" ht="36" customHeight="1" spans="1:16">
      <c r="A603" s="114">
        <v>2080905</v>
      </c>
      <c r="B603" s="30" t="s">
        <v>573</v>
      </c>
      <c r="C603" s="24">
        <v>0</v>
      </c>
      <c r="D603" s="19">
        <v>0</v>
      </c>
      <c r="E603" s="24"/>
      <c r="F603" s="112" t="str">
        <f t="shared" si="54"/>
        <v>否</v>
      </c>
      <c r="G603" s="103" t="str">
        <f t="shared" si="55"/>
        <v>项</v>
      </c>
      <c r="H603" s="106"/>
      <c r="I603" s="121">
        <v>0</v>
      </c>
      <c r="J603" s="106">
        <v>0</v>
      </c>
      <c r="K603" s="120">
        <f t="shared" si="56"/>
        <v>0</v>
      </c>
      <c r="L603" s="107">
        <f t="shared" si="57"/>
        <v>0</v>
      </c>
      <c r="M603" s="106">
        <f t="shared" si="58"/>
        <v>0</v>
      </c>
      <c r="N603" s="106">
        <v>0</v>
      </c>
      <c r="O603" s="106">
        <v>0</v>
      </c>
      <c r="P603" s="106">
        <f t="shared" si="59"/>
        <v>0</v>
      </c>
    </row>
    <row r="604" s="103" customFormat="1" ht="36" customHeight="1" spans="1:16">
      <c r="A604" s="114">
        <v>2080999</v>
      </c>
      <c r="B604" s="30" t="s">
        <v>574</v>
      </c>
      <c r="C604" s="24">
        <v>5</v>
      </c>
      <c r="D604" s="19">
        <v>0</v>
      </c>
      <c r="E604" s="24"/>
      <c r="F604" s="112" t="str">
        <f t="shared" si="54"/>
        <v>是</v>
      </c>
      <c r="G604" s="103" t="str">
        <f t="shared" si="55"/>
        <v>项</v>
      </c>
      <c r="H604" s="106"/>
      <c r="I604" s="121">
        <v>0</v>
      </c>
      <c r="J604" s="106">
        <v>0</v>
      </c>
      <c r="K604" s="120">
        <f t="shared" si="56"/>
        <v>0</v>
      </c>
      <c r="L604" s="107">
        <f t="shared" si="57"/>
        <v>0</v>
      </c>
      <c r="M604" s="106">
        <f t="shared" si="58"/>
        <v>0</v>
      </c>
      <c r="N604" s="106">
        <v>0</v>
      </c>
      <c r="O604" s="106">
        <v>0</v>
      </c>
      <c r="P604" s="106">
        <f t="shared" si="59"/>
        <v>0</v>
      </c>
    </row>
    <row r="605" ht="36" customHeight="1" spans="1:16">
      <c r="A605" s="114">
        <v>20810</v>
      </c>
      <c r="B605" s="29" t="s">
        <v>575</v>
      </c>
      <c r="C605" s="19">
        <v>1527</v>
      </c>
      <c r="D605" s="19">
        <f>SUM(D606:D612)</f>
        <v>8</v>
      </c>
      <c r="E605" s="19"/>
      <c r="F605" s="112" t="str">
        <f t="shared" si="54"/>
        <v>是</v>
      </c>
      <c r="G605" s="106" t="str">
        <f t="shared" si="55"/>
        <v>款</v>
      </c>
      <c r="H605" s="105">
        <f>SUM(H606:H612)</f>
        <v>0</v>
      </c>
      <c r="I605" s="121">
        <v>0</v>
      </c>
      <c r="J605" s="106">
        <v>0</v>
      </c>
      <c r="K605" s="120">
        <f t="shared" si="56"/>
        <v>0</v>
      </c>
      <c r="L605" s="107">
        <f t="shared" si="57"/>
        <v>0</v>
      </c>
      <c r="M605" s="106">
        <f t="shared" si="58"/>
        <v>0</v>
      </c>
      <c r="N605" s="106">
        <v>0</v>
      </c>
      <c r="O605" s="106">
        <v>0</v>
      </c>
      <c r="P605" s="106">
        <f t="shared" si="59"/>
        <v>0</v>
      </c>
    </row>
    <row r="606" s="103" customFormat="1" ht="36" customHeight="1" spans="1:16">
      <c r="A606" s="114">
        <v>2081001</v>
      </c>
      <c r="B606" s="30" t="s">
        <v>576</v>
      </c>
      <c r="C606" s="24">
        <v>180</v>
      </c>
      <c r="D606" s="19">
        <v>6</v>
      </c>
      <c r="E606" s="24"/>
      <c r="F606" s="112" t="str">
        <f t="shared" si="54"/>
        <v>是</v>
      </c>
      <c r="G606" s="103" t="str">
        <f t="shared" si="55"/>
        <v>项</v>
      </c>
      <c r="H606" s="113"/>
      <c r="I606" s="121">
        <v>64193.12</v>
      </c>
      <c r="J606" s="106">
        <v>0</v>
      </c>
      <c r="K606" s="120">
        <f t="shared" si="56"/>
        <v>64193.12</v>
      </c>
      <c r="L606" s="107">
        <f t="shared" si="57"/>
        <v>6</v>
      </c>
      <c r="M606" s="106">
        <f t="shared" si="58"/>
        <v>0</v>
      </c>
      <c r="N606" s="106">
        <v>0</v>
      </c>
      <c r="O606" s="106">
        <v>0</v>
      </c>
      <c r="P606" s="106">
        <f t="shared" si="59"/>
        <v>0</v>
      </c>
    </row>
    <row r="607" s="103" customFormat="1" ht="36" customHeight="1" spans="1:16">
      <c r="A607" s="114">
        <v>2081002</v>
      </c>
      <c r="B607" s="30" t="s">
        <v>577</v>
      </c>
      <c r="C607" s="24">
        <v>443</v>
      </c>
      <c r="D607" s="19">
        <v>9</v>
      </c>
      <c r="E607" s="24"/>
      <c r="F607" s="112" t="str">
        <f t="shared" si="54"/>
        <v>是</v>
      </c>
      <c r="G607" s="103" t="str">
        <f t="shared" si="55"/>
        <v>项</v>
      </c>
      <c r="H607" s="106"/>
      <c r="I607" s="121">
        <v>90083.8</v>
      </c>
      <c r="J607" s="106">
        <v>0</v>
      </c>
      <c r="K607" s="120">
        <f t="shared" si="56"/>
        <v>90083.8</v>
      </c>
      <c r="L607" s="107">
        <f t="shared" si="57"/>
        <v>9</v>
      </c>
      <c r="M607" s="106">
        <f t="shared" si="58"/>
        <v>0</v>
      </c>
      <c r="N607" s="106">
        <v>0</v>
      </c>
      <c r="O607" s="106">
        <v>0</v>
      </c>
      <c r="P607" s="106">
        <f t="shared" si="59"/>
        <v>0</v>
      </c>
    </row>
    <row r="608" s="103" customFormat="1" ht="36" customHeight="1" spans="1:16">
      <c r="A608" s="114">
        <v>2081003</v>
      </c>
      <c r="B608" s="30" t="s">
        <v>578</v>
      </c>
      <c r="C608" s="24">
        <v>0</v>
      </c>
      <c r="D608" s="19">
        <v>0</v>
      </c>
      <c r="E608" s="24"/>
      <c r="F608" s="112" t="str">
        <f t="shared" si="54"/>
        <v>否</v>
      </c>
      <c r="G608" s="103" t="str">
        <f t="shared" si="55"/>
        <v>项</v>
      </c>
      <c r="H608" s="106"/>
      <c r="I608" s="121">
        <v>0</v>
      </c>
      <c r="J608" s="106">
        <v>0</v>
      </c>
      <c r="K608" s="120">
        <f t="shared" si="56"/>
        <v>0</v>
      </c>
      <c r="L608" s="107">
        <f t="shared" si="57"/>
        <v>0</v>
      </c>
      <c r="M608" s="106">
        <f t="shared" si="58"/>
        <v>0</v>
      </c>
      <c r="N608" s="106">
        <v>0</v>
      </c>
      <c r="O608" s="106">
        <v>0</v>
      </c>
      <c r="P608" s="106">
        <f t="shared" si="59"/>
        <v>0</v>
      </c>
    </row>
    <row r="609" s="103" customFormat="1" ht="36" customHeight="1" spans="1:16">
      <c r="A609" s="114">
        <v>2081004</v>
      </c>
      <c r="B609" s="30" t="s">
        <v>579</v>
      </c>
      <c r="C609" s="24">
        <v>500</v>
      </c>
      <c r="D609" s="19">
        <v>0</v>
      </c>
      <c r="E609" s="24"/>
      <c r="F609" s="112" t="str">
        <f t="shared" si="54"/>
        <v>是</v>
      </c>
      <c r="G609" s="103" t="str">
        <f t="shared" si="55"/>
        <v>项</v>
      </c>
      <c r="H609" s="106"/>
      <c r="I609" s="121">
        <v>0</v>
      </c>
      <c r="J609" s="106">
        <v>0</v>
      </c>
      <c r="K609" s="120">
        <f t="shared" si="56"/>
        <v>0</v>
      </c>
      <c r="L609" s="107">
        <f t="shared" si="57"/>
        <v>0</v>
      </c>
      <c r="M609" s="106">
        <f t="shared" si="58"/>
        <v>0</v>
      </c>
      <c r="N609" s="106">
        <v>0</v>
      </c>
      <c r="O609" s="106">
        <v>0</v>
      </c>
      <c r="P609" s="106">
        <f t="shared" si="59"/>
        <v>0</v>
      </c>
    </row>
    <row r="610" s="103" customFormat="1" ht="36" customHeight="1" spans="1:16">
      <c r="A610" s="114">
        <v>2081005</v>
      </c>
      <c r="B610" s="30" t="s">
        <v>580</v>
      </c>
      <c r="C610" s="24">
        <v>47</v>
      </c>
      <c r="D610" s="19">
        <v>-7</v>
      </c>
      <c r="E610" s="24"/>
      <c r="F610" s="112" t="str">
        <f t="shared" si="54"/>
        <v>是</v>
      </c>
      <c r="G610" s="103" t="str">
        <f t="shared" si="55"/>
        <v>项</v>
      </c>
      <c r="H610" s="106"/>
      <c r="I610" s="121">
        <v>-67783.73</v>
      </c>
      <c r="J610" s="106">
        <v>0</v>
      </c>
      <c r="K610" s="120">
        <f t="shared" si="56"/>
        <v>-67783.73</v>
      </c>
      <c r="L610" s="107">
        <f t="shared" si="57"/>
        <v>-7</v>
      </c>
      <c r="M610" s="106">
        <f t="shared" si="58"/>
        <v>0</v>
      </c>
      <c r="N610" s="106">
        <v>0</v>
      </c>
      <c r="O610" s="106">
        <v>0</v>
      </c>
      <c r="P610" s="106">
        <f t="shared" si="59"/>
        <v>0</v>
      </c>
    </row>
    <row r="611" s="103" customFormat="1" ht="36" customHeight="1" spans="1:16">
      <c r="A611" s="114">
        <v>2081006</v>
      </c>
      <c r="B611" s="30" t="s">
        <v>581</v>
      </c>
      <c r="C611" s="24">
        <v>5</v>
      </c>
      <c r="D611" s="19">
        <v>0</v>
      </c>
      <c r="E611" s="24"/>
      <c r="F611" s="112" t="str">
        <f t="shared" si="54"/>
        <v>是</v>
      </c>
      <c r="G611" s="103" t="str">
        <f t="shared" si="55"/>
        <v>项</v>
      </c>
      <c r="H611" s="106"/>
      <c r="I611" s="121">
        <v>0</v>
      </c>
      <c r="J611" s="106">
        <v>0</v>
      </c>
      <c r="K611" s="120">
        <f t="shared" si="56"/>
        <v>0</v>
      </c>
      <c r="L611" s="107">
        <f t="shared" si="57"/>
        <v>0</v>
      </c>
      <c r="M611" s="106">
        <f t="shared" si="58"/>
        <v>0</v>
      </c>
      <c r="N611" s="106">
        <v>0</v>
      </c>
      <c r="O611" s="106">
        <v>0</v>
      </c>
      <c r="P611" s="106">
        <f t="shared" si="59"/>
        <v>0</v>
      </c>
    </row>
    <row r="612" s="103" customFormat="1" ht="36" customHeight="1" spans="1:16">
      <c r="A612" s="114">
        <v>2081099</v>
      </c>
      <c r="B612" s="30" t="s">
        <v>582</v>
      </c>
      <c r="C612" s="24">
        <v>352</v>
      </c>
      <c r="D612" s="19">
        <v>0</v>
      </c>
      <c r="E612" s="24"/>
      <c r="F612" s="112" t="str">
        <f t="shared" si="54"/>
        <v>是</v>
      </c>
      <c r="G612" s="103" t="str">
        <f t="shared" si="55"/>
        <v>项</v>
      </c>
      <c r="H612" s="106"/>
      <c r="I612" s="121">
        <v>0</v>
      </c>
      <c r="J612" s="106">
        <v>0</v>
      </c>
      <c r="K612" s="120">
        <f t="shared" si="56"/>
        <v>0</v>
      </c>
      <c r="L612" s="107">
        <f t="shared" si="57"/>
        <v>0</v>
      </c>
      <c r="M612" s="106">
        <f t="shared" si="58"/>
        <v>0</v>
      </c>
      <c r="N612" s="106">
        <v>0</v>
      </c>
      <c r="O612" s="106">
        <v>0</v>
      </c>
      <c r="P612" s="106">
        <f t="shared" si="59"/>
        <v>0</v>
      </c>
    </row>
    <row r="613" ht="36" customHeight="1" spans="1:16">
      <c r="A613" s="111">
        <v>20811</v>
      </c>
      <c r="B613" s="29" t="s">
        <v>583</v>
      </c>
      <c r="C613" s="19">
        <v>995</v>
      </c>
      <c r="D613" s="19">
        <f>SUM(D614:D621)</f>
        <v>-17</v>
      </c>
      <c r="E613" s="19"/>
      <c r="F613" s="112" t="str">
        <f t="shared" si="54"/>
        <v>是</v>
      </c>
      <c r="G613" s="106" t="str">
        <f t="shared" si="55"/>
        <v>款</v>
      </c>
      <c r="H613" s="105">
        <f>SUM(H614:H621)</f>
        <v>0</v>
      </c>
      <c r="I613" s="121">
        <v>0</v>
      </c>
      <c r="J613" s="106">
        <v>0</v>
      </c>
      <c r="K613" s="120">
        <f t="shared" si="56"/>
        <v>0</v>
      </c>
      <c r="L613" s="107">
        <f t="shared" si="57"/>
        <v>0</v>
      </c>
      <c r="M613" s="106">
        <f t="shared" si="58"/>
        <v>0</v>
      </c>
      <c r="N613" s="106">
        <v>0</v>
      </c>
      <c r="O613" s="106">
        <v>0</v>
      </c>
      <c r="P613" s="106">
        <f t="shared" si="59"/>
        <v>0</v>
      </c>
    </row>
    <row r="614" s="103" customFormat="1" ht="36" customHeight="1" spans="1:16">
      <c r="A614" s="114">
        <v>2081101</v>
      </c>
      <c r="B614" s="30" t="s">
        <v>163</v>
      </c>
      <c r="C614" s="24">
        <v>294</v>
      </c>
      <c r="D614" s="19">
        <v>-17</v>
      </c>
      <c r="E614" s="24"/>
      <c r="F614" s="112" t="str">
        <f t="shared" si="54"/>
        <v>是</v>
      </c>
      <c r="G614" s="103" t="str">
        <f t="shared" si="55"/>
        <v>项</v>
      </c>
      <c r="H614" s="106"/>
      <c r="I614" s="121">
        <v>-165747.37</v>
      </c>
      <c r="J614" s="106">
        <v>0</v>
      </c>
      <c r="K614" s="120">
        <f t="shared" si="56"/>
        <v>-165747.37</v>
      </c>
      <c r="L614" s="107">
        <f t="shared" si="57"/>
        <v>-17</v>
      </c>
      <c r="M614" s="106">
        <f t="shared" si="58"/>
        <v>0</v>
      </c>
      <c r="N614" s="106">
        <v>0</v>
      </c>
      <c r="O614" s="106">
        <v>0</v>
      </c>
      <c r="P614" s="106">
        <f t="shared" si="59"/>
        <v>0</v>
      </c>
    </row>
    <row r="615" s="103" customFormat="1" ht="36" customHeight="1" spans="1:16">
      <c r="A615" s="114">
        <v>2081102</v>
      </c>
      <c r="B615" s="30" t="s">
        <v>164</v>
      </c>
      <c r="C615" s="24">
        <v>0</v>
      </c>
      <c r="D615" s="19">
        <v>0</v>
      </c>
      <c r="E615" s="24"/>
      <c r="F615" s="112" t="str">
        <f t="shared" si="54"/>
        <v>否</v>
      </c>
      <c r="G615" s="103" t="str">
        <f t="shared" si="55"/>
        <v>项</v>
      </c>
      <c r="H615" s="113"/>
      <c r="I615" s="121">
        <v>0</v>
      </c>
      <c r="J615" s="106">
        <v>0</v>
      </c>
      <c r="K615" s="120">
        <f t="shared" si="56"/>
        <v>0</v>
      </c>
      <c r="L615" s="107">
        <f t="shared" si="57"/>
        <v>0</v>
      </c>
      <c r="M615" s="106">
        <f t="shared" si="58"/>
        <v>0</v>
      </c>
      <c r="N615" s="106">
        <v>0</v>
      </c>
      <c r="O615" s="106">
        <v>0</v>
      </c>
      <c r="P615" s="106">
        <f t="shared" si="59"/>
        <v>0</v>
      </c>
    </row>
    <row r="616" s="103" customFormat="1" ht="36" customHeight="1" spans="1:16">
      <c r="A616" s="114">
        <v>2081103</v>
      </c>
      <c r="B616" s="30" t="s">
        <v>165</v>
      </c>
      <c r="C616" s="24">
        <v>0</v>
      </c>
      <c r="D616" s="19">
        <v>0</v>
      </c>
      <c r="E616" s="24"/>
      <c r="F616" s="112" t="str">
        <f t="shared" si="54"/>
        <v>否</v>
      </c>
      <c r="G616" s="103" t="str">
        <f t="shared" si="55"/>
        <v>项</v>
      </c>
      <c r="H616" s="106"/>
      <c r="I616" s="121">
        <v>0</v>
      </c>
      <c r="J616" s="106">
        <v>0</v>
      </c>
      <c r="K616" s="120">
        <f t="shared" si="56"/>
        <v>0</v>
      </c>
      <c r="L616" s="107">
        <f t="shared" si="57"/>
        <v>0</v>
      </c>
      <c r="M616" s="106">
        <f t="shared" si="58"/>
        <v>0</v>
      </c>
      <c r="N616" s="106">
        <v>0</v>
      </c>
      <c r="O616" s="106">
        <v>0</v>
      </c>
      <c r="P616" s="106">
        <f t="shared" si="59"/>
        <v>0</v>
      </c>
    </row>
    <row r="617" s="103" customFormat="1" ht="36" customHeight="1" spans="1:16">
      <c r="A617" s="114">
        <v>2081104</v>
      </c>
      <c r="B617" s="23" t="s">
        <v>584</v>
      </c>
      <c r="C617" s="24">
        <v>510</v>
      </c>
      <c r="D617" s="19">
        <v>0</v>
      </c>
      <c r="E617" s="24"/>
      <c r="F617" s="112" t="str">
        <f t="shared" si="54"/>
        <v>是</v>
      </c>
      <c r="G617" s="103" t="str">
        <f t="shared" si="55"/>
        <v>项</v>
      </c>
      <c r="H617" s="106"/>
      <c r="I617" s="121">
        <v>0</v>
      </c>
      <c r="J617" s="106">
        <v>0</v>
      </c>
      <c r="K617" s="120">
        <f t="shared" si="56"/>
        <v>0</v>
      </c>
      <c r="L617" s="107">
        <f t="shared" si="57"/>
        <v>0</v>
      </c>
      <c r="M617" s="106">
        <f t="shared" si="58"/>
        <v>0</v>
      </c>
      <c r="N617" s="106">
        <v>0</v>
      </c>
      <c r="O617" s="106">
        <v>0</v>
      </c>
      <c r="P617" s="106">
        <f t="shared" si="59"/>
        <v>0</v>
      </c>
    </row>
    <row r="618" s="103" customFormat="1" ht="36" customHeight="1" spans="1:16">
      <c r="A618" s="114">
        <v>2081105</v>
      </c>
      <c r="B618" s="23" t="s">
        <v>585</v>
      </c>
      <c r="C618" s="24">
        <v>95</v>
      </c>
      <c r="D618" s="19">
        <v>0</v>
      </c>
      <c r="E618" s="24"/>
      <c r="F618" s="112" t="str">
        <f t="shared" si="54"/>
        <v>是</v>
      </c>
      <c r="G618" s="103" t="str">
        <f t="shared" si="55"/>
        <v>项</v>
      </c>
      <c r="H618" s="106"/>
      <c r="I618" s="121">
        <v>0</v>
      </c>
      <c r="J618" s="106">
        <v>0</v>
      </c>
      <c r="K618" s="120">
        <f t="shared" si="56"/>
        <v>0</v>
      </c>
      <c r="L618" s="107">
        <f t="shared" si="57"/>
        <v>0</v>
      </c>
      <c r="M618" s="106">
        <f t="shared" si="58"/>
        <v>0</v>
      </c>
      <c r="N618" s="106">
        <v>0</v>
      </c>
      <c r="O618" s="106">
        <v>0</v>
      </c>
      <c r="P618" s="106">
        <f t="shared" si="59"/>
        <v>0</v>
      </c>
    </row>
    <row r="619" s="103" customFormat="1" ht="36" customHeight="1" spans="1:16">
      <c r="A619" s="114">
        <v>2081106</v>
      </c>
      <c r="B619" s="23" t="s">
        <v>586</v>
      </c>
      <c r="C619" s="24">
        <v>50</v>
      </c>
      <c r="D619" s="19">
        <v>0</v>
      </c>
      <c r="E619" s="24"/>
      <c r="F619" s="112" t="str">
        <f t="shared" si="54"/>
        <v>是</v>
      </c>
      <c r="G619" s="103" t="str">
        <f t="shared" si="55"/>
        <v>项</v>
      </c>
      <c r="H619" s="106"/>
      <c r="I619" s="121">
        <v>0</v>
      </c>
      <c r="J619" s="106">
        <v>0</v>
      </c>
      <c r="K619" s="120">
        <f t="shared" si="56"/>
        <v>0</v>
      </c>
      <c r="L619" s="107">
        <f t="shared" si="57"/>
        <v>0</v>
      </c>
      <c r="M619" s="106">
        <f t="shared" si="58"/>
        <v>0</v>
      </c>
      <c r="N619" s="106">
        <v>0</v>
      </c>
      <c r="O619" s="106">
        <v>0</v>
      </c>
      <c r="P619" s="106">
        <f t="shared" si="59"/>
        <v>0</v>
      </c>
    </row>
    <row r="620" s="103" customFormat="1" ht="36" customHeight="1" spans="1:16">
      <c r="A620" s="114">
        <v>2081107</v>
      </c>
      <c r="B620" s="23" t="s">
        <v>587</v>
      </c>
      <c r="C620" s="24">
        <v>0</v>
      </c>
      <c r="D620" s="19">
        <v>0</v>
      </c>
      <c r="E620" s="24"/>
      <c r="F620" s="112" t="str">
        <f t="shared" si="54"/>
        <v>否</v>
      </c>
      <c r="G620" s="103" t="str">
        <f t="shared" si="55"/>
        <v>项</v>
      </c>
      <c r="H620" s="113"/>
      <c r="I620" s="121">
        <v>0</v>
      </c>
      <c r="J620" s="106">
        <v>0</v>
      </c>
      <c r="K620" s="120">
        <f t="shared" si="56"/>
        <v>0</v>
      </c>
      <c r="L620" s="107">
        <f t="shared" si="57"/>
        <v>0</v>
      </c>
      <c r="M620" s="106">
        <f t="shared" si="58"/>
        <v>0</v>
      </c>
      <c r="N620" s="106">
        <v>0</v>
      </c>
      <c r="O620" s="106">
        <v>0</v>
      </c>
      <c r="P620" s="106">
        <f t="shared" si="59"/>
        <v>0</v>
      </c>
    </row>
    <row r="621" s="103" customFormat="1" ht="36" customHeight="1" spans="1:16">
      <c r="A621" s="114">
        <v>2081199</v>
      </c>
      <c r="B621" s="23" t="s">
        <v>588</v>
      </c>
      <c r="C621" s="24">
        <v>46</v>
      </c>
      <c r="D621" s="19">
        <v>0</v>
      </c>
      <c r="E621" s="24"/>
      <c r="F621" s="112" t="str">
        <f t="shared" si="54"/>
        <v>是</v>
      </c>
      <c r="G621" s="103" t="str">
        <f t="shared" si="55"/>
        <v>项</v>
      </c>
      <c r="H621" s="106"/>
      <c r="I621" s="121">
        <v>0</v>
      </c>
      <c r="J621" s="106">
        <v>0</v>
      </c>
      <c r="K621" s="120">
        <f t="shared" si="56"/>
        <v>0</v>
      </c>
      <c r="L621" s="107">
        <f t="shared" si="57"/>
        <v>0</v>
      </c>
      <c r="M621" s="106">
        <f t="shared" si="58"/>
        <v>0</v>
      </c>
      <c r="N621" s="106">
        <v>0</v>
      </c>
      <c r="O621" s="106">
        <v>0</v>
      </c>
      <c r="P621" s="106">
        <f t="shared" si="59"/>
        <v>0</v>
      </c>
    </row>
    <row r="622" ht="36" customHeight="1" spans="1:16">
      <c r="A622" s="111">
        <v>20816</v>
      </c>
      <c r="B622" s="18" t="s">
        <v>589</v>
      </c>
      <c r="C622" s="19">
        <v>201</v>
      </c>
      <c r="D622" s="19">
        <f>SUM(D623:D626)</f>
        <v>26</v>
      </c>
      <c r="E622" s="19"/>
      <c r="F622" s="112" t="str">
        <f t="shared" si="54"/>
        <v>是</v>
      </c>
      <c r="G622" s="106" t="str">
        <f t="shared" si="55"/>
        <v>款</v>
      </c>
      <c r="H622" s="105">
        <f>SUM(H623:H626)</f>
        <v>0</v>
      </c>
      <c r="I622" s="121">
        <v>0</v>
      </c>
      <c r="J622" s="106">
        <v>0</v>
      </c>
      <c r="K622" s="120">
        <f t="shared" si="56"/>
        <v>0</v>
      </c>
      <c r="L622" s="107">
        <f t="shared" si="57"/>
        <v>0</v>
      </c>
      <c r="M622" s="106">
        <f t="shared" si="58"/>
        <v>0</v>
      </c>
      <c r="N622" s="106">
        <v>0</v>
      </c>
      <c r="O622" s="106">
        <v>0</v>
      </c>
      <c r="P622" s="106">
        <f t="shared" si="59"/>
        <v>0</v>
      </c>
    </row>
    <row r="623" s="103" customFormat="1" ht="36" customHeight="1" spans="1:16">
      <c r="A623" s="114">
        <v>2081601</v>
      </c>
      <c r="B623" s="23" t="s">
        <v>163</v>
      </c>
      <c r="C623" s="24">
        <v>174</v>
      </c>
      <c r="D623" s="19">
        <v>26</v>
      </c>
      <c r="E623" s="24"/>
      <c r="F623" s="112" t="str">
        <f t="shared" si="54"/>
        <v>是</v>
      </c>
      <c r="G623" s="103" t="str">
        <f t="shared" si="55"/>
        <v>项</v>
      </c>
      <c r="H623" s="113"/>
      <c r="I623" s="121">
        <v>261598.96</v>
      </c>
      <c r="J623" s="106">
        <v>0</v>
      </c>
      <c r="K623" s="120">
        <f t="shared" si="56"/>
        <v>261598.96</v>
      </c>
      <c r="L623" s="107">
        <f t="shared" si="57"/>
        <v>26</v>
      </c>
      <c r="M623" s="106">
        <f t="shared" si="58"/>
        <v>0</v>
      </c>
      <c r="N623" s="106">
        <v>0</v>
      </c>
      <c r="O623" s="106">
        <v>0</v>
      </c>
      <c r="P623" s="106">
        <f t="shared" si="59"/>
        <v>0</v>
      </c>
    </row>
    <row r="624" s="103" customFormat="1" ht="36" customHeight="1" spans="1:16">
      <c r="A624" s="114">
        <v>2081602</v>
      </c>
      <c r="B624" s="23" t="s">
        <v>164</v>
      </c>
      <c r="C624" s="24">
        <v>0</v>
      </c>
      <c r="D624" s="19">
        <v>0</v>
      </c>
      <c r="E624" s="24"/>
      <c r="F624" s="112" t="str">
        <f t="shared" si="54"/>
        <v>否</v>
      </c>
      <c r="G624" s="103" t="str">
        <f t="shared" si="55"/>
        <v>项</v>
      </c>
      <c r="H624" s="106"/>
      <c r="I624" s="121">
        <v>0</v>
      </c>
      <c r="J624" s="106">
        <v>0</v>
      </c>
      <c r="K624" s="120">
        <f t="shared" si="56"/>
        <v>0</v>
      </c>
      <c r="L624" s="107">
        <f t="shared" si="57"/>
        <v>0</v>
      </c>
      <c r="M624" s="106">
        <f t="shared" si="58"/>
        <v>0</v>
      </c>
      <c r="N624" s="106">
        <v>0</v>
      </c>
      <c r="O624" s="106">
        <v>0</v>
      </c>
      <c r="P624" s="106">
        <f t="shared" si="59"/>
        <v>0</v>
      </c>
    </row>
    <row r="625" s="103" customFormat="1" ht="36" customHeight="1" spans="1:16">
      <c r="A625" s="114">
        <v>2081603</v>
      </c>
      <c r="B625" s="23" t="s">
        <v>165</v>
      </c>
      <c r="C625" s="24">
        <v>0</v>
      </c>
      <c r="D625" s="19">
        <v>0</v>
      </c>
      <c r="E625" s="24"/>
      <c r="F625" s="112" t="str">
        <f t="shared" si="54"/>
        <v>否</v>
      </c>
      <c r="G625" s="103" t="str">
        <f t="shared" si="55"/>
        <v>项</v>
      </c>
      <c r="H625" s="106"/>
      <c r="I625" s="121">
        <v>0</v>
      </c>
      <c r="J625" s="106">
        <v>0</v>
      </c>
      <c r="K625" s="120">
        <f t="shared" si="56"/>
        <v>0</v>
      </c>
      <c r="L625" s="107">
        <f t="shared" si="57"/>
        <v>0</v>
      </c>
      <c r="M625" s="106">
        <f t="shared" si="58"/>
        <v>0</v>
      </c>
      <c r="N625" s="106">
        <v>0</v>
      </c>
      <c r="O625" s="106">
        <v>0</v>
      </c>
      <c r="P625" s="106">
        <f t="shared" si="59"/>
        <v>0</v>
      </c>
    </row>
    <row r="626" s="103" customFormat="1" ht="36" customHeight="1" spans="1:16">
      <c r="A626" s="114">
        <v>2081699</v>
      </c>
      <c r="B626" s="23" t="s">
        <v>590</v>
      </c>
      <c r="C626" s="24">
        <v>27</v>
      </c>
      <c r="D626" s="19">
        <v>0</v>
      </c>
      <c r="E626" s="24"/>
      <c r="F626" s="112" t="str">
        <f t="shared" si="54"/>
        <v>是</v>
      </c>
      <c r="G626" s="103" t="str">
        <f t="shared" si="55"/>
        <v>项</v>
      </c>
      <c r="H626" s="113"/>
      <c r="I626" s="121">
        <v>0</v>
      </c>
      <c r="J626" s="106">
        <v>0</v>
      </c>
      <c r="K626" s="120">
        <f t="shared" si="56"/>
        <v>0</v>
      </c>
      <c r="L626" s="107">
        <f t="shared" si="57"/>
        <v>0</v>
      </c>
      <c r="M626" s="106">
        <f t="shared" si="58"/>
        <v>0</v>
      </c>
      <c r="N626" s="106">
        <v>0</v>
      </c>
      <c r="O626" s="106">
        <v>0</v>
      </c>
      <c r="P626" s="106">
        <f t="shared" si="59"/>
        <v>0</v>
      </c>
    </row>
    <row r="627" ht="36" customHeight="1" spans="1:16">
      <c r="A627" s="111">
        <v>20819</v>
      </c>
      <c r="B627" s="18" t="s">
        <v>591</v>
      </c>
      <c r="C627" s="19">
        <v>660</v>
      </c>
      <c r="D627" s="19">
        <f>SUM(D628:D629)</f>
        <v>0</v>
      </c>
      <c r="E627" s="19"/>
      <c r="F627" s="112" t="str">
        <f t="shared" si="54"/>
        <v>是</v>
      </c>
      <c r="G627" s="106" t="str">
        <f t="shared" si="55"/>
        <v>款</v>
      </c>
      <c r="H627" s="105">
        <f>SUM(H628:H629)</f>
        <v>0</v>
      </c>
      <c r="I627" s="121">
        <v>0</v>
      </c>
      <c r="J627" s="106">
        <v>0</v>
      </c>
      <c r="K627" s="120">
        <f t="shared" si="56"/>
        <v>0</v>
      </c>
      <c r="L627" s="107">
        <f t="shared" si="57"/>
        <v>0</v>
      </c>
      <c r="M627" s="106">
        <f t="shared" si="58"/>
        <v>0</v>
      </c>
      <c r="N627" s="106">
        <v>0</v>
      </c>
      <c r="O627" s="106">
        <v>0</v>
      </c>
      <c r="P627" s="106">
        <f t="shared" si="59"/>
        <v>0</v>
      </c>
    </row>
    <row r="628" s="103" customFormat="1" ht="36" customHeight="1" spans="1:16">
      <c r="A628" s="114">
        <v>2081901</v>
      </c>
      <c r="B628" s="23" t="s">
        <v>592</v>
      </c>
      <c r="C628" s="24">
        <v>660</v>
      </c>
      <c r="D628" s="19">
        <v>0</v>
      </c>
      <c r="E628" s="24"/>
      <c r="F628" s="112" t="str">
        <f t="shared" si="54"/>
        <v>是</v>
      </c>
      <c r="G628" s="103" t="str">
        <f t="shared" si="55"/>
        <v>项</v>
      </c>
      <c r="H628" s="106"/>
      <c r="I628" s="121">
        <v>0</v>
      </c>
      <c r="J628" s="106">
        <v>0</v>
      </c>
      <c r="K628" s="120">
        <f t="shared" si="56"/>
        <v>0</v>
      </c>
      <c r="L628" s="107">
        <f t="shared" si="57"/>
        <v>0</v>
      </c>
      <c r="M628" s="106">
        <f t="shared" si="58"/>
        <v>0</v>
      </c>
      <c r="N628" s="106">
        <v>0</v>
      </c>
      <c r="O628" s="106">
        <v>0</v>
      </c>
      <c r="P628" s="106">
        <f t="shared" si="59"/>
        <v>0</v>
      </c>
    </row>
    <row r="629" s="103" customFormat="1" ht="36" customHeight="1" spans="1:16">
      <c r="A629" s="114">
        <v>2081902</v>
      </c>
      <c r="B629" s="23" t="s">
        <v>593</v>
      </c>
      <c r="C629" s="24">
        <v>0</v>
      </c>
      <c r="D629" s="19">
        <v>0</v>
      </c>
      <c r="E629" s="24"/>
      <c r="F629" s="112" t="str">
        <f t="shared" si="54"/>
        <v>否</v>
      </c>
      <c r="G629" s="103" t="str">
        <f t="shared" si="55"/>
        <v>项</v>
      </c>
      <c r="H629" s="105"/>
      <c r="I629" s="121">
        <v>0</v>
      </c>
      <c r="J629" s="106">
        <v>0</v>
      </c>
      <c r="K629" s="120">
        <f t="shared" si="56"/>
        <v>0</v>
      </c>
      <c r="L629" s="107">
        <f t="shared" si="57"/>
        <v>0</v>
      </c>
      <c r="M629" s="106">
        <f t="shared" si="58"/>
        <v>0</v>
      </c>
      <c r="N629" s="106">
        <v>0</v>
      </c>
      <c r="O629" s="106">
        <v>0</v>
      </c>
      <c r="P629" s="106">
        <f t="shared" si="59"/>
        <v>0</v>
      </c>
    </row>
    <row r="630" ht="36" customHeight="1" spans="1:16">
      <c r="A630" s="114">
        <v>20820</v>
      </c>
      <c r="B630" s="18" t="s">
        <v>594</v>
      </c>
      <c r="C630" s="19">
        <v>92</v>
      </c>
      <c r="D630" s="19">
        <f>SUM(D631:D632)</f>
        <v>-3</v>
      </c>
      <c r="E630" s="19"/>
      <c r="F630" s="112" t="str">
        <f t="shared" si="54"/>
        <v>是</v>
      </c>
      <c r="G630" s="106" t="str">
        <f t="shared" si="55"/>
        <v>款</v>
      </c>
      <c r="H630" s="105">
        <f>SUM(H631:H632)</f>
        <v>0</v>
      </c>
      <c r="I630" s="121">
        <v>0</v>
      </c>
      <c r="J630" s="106">
        <v>0</v>
      </c>
      <c r="K630" s="120">
        <f t="shared" si="56"/>
        <v>0</v>
      </c>
      <c r="L630" s="107">
        <f t="shared" si="57"/>
        <v>0</v>
      </c>
      <c r="M630" s="106">
        <f t="shared" si="58"/>
        <v>0</v>
      </c>
      <c r="N630" s="106">
        <v>0</v>
      </c>
      <c r="O630" s="106">
        <v>0</v>
      </c>
      <c r="P630" s="106">
        <f t="shared" si="59"/>
        <v>0</v>
      </c>
    </row>
    <row r="631" s="103" customFormat="1" ht="36" customHeight="1" spans="1:16">
      <c r="A631" s="114">
        <v>2082001</v>
      </c>
      <c r="B631" s="23" t="s">
        <v>595</v>
      </c>
      <c r="C631" s="24">
        <v>0</v>
      </c>
      <c r="D631" s="19">
        <v>0</v>
      </c>
      <c r="E631" s="24"/>
      <c r="F631" s="112" t="str">
        <f t="shared" si="54"/>
        <v>否</v>
      </c>
      <c r="G631" s="103" t="str">
        <f t="shared" si="55"/>
        <v>项</v>
      </c>
      <c r="H631" s="106"/>
      <c r="I631" s="121">
        <v>0</v>
      </c>
      <c r="J631" s="106">
        <v>0</v>
      </c>
      <c r="K631" s="120">
        <f t="shared" si="56"/>
        <v>0</v>
      </c>
      <c r="L631" s="107">
        <f t="shared" si="57"/>
        <v>0</v>
      </c>
      <c r="M631" s="106">
        <f t="shared" si="58"/>
        <v>0</v>
      </c>
      <c r="N631" s="106">
        <v>0</v>
      </c>
      <c r="O631" s="106">
        <v>0</v>
      </c>
      <c r="P631" s="106">
        <f t="shared" si="59"/>
        <v>0</v>
      </c>
    </row>
    <row r="632" s="103" customFormat="1" ht="36" customHeight="1" spans="1:16">
      <c r="A632" s="114">
        <v>2082002</v>
      </c>
      <c r="B632" s="23" t="s">
        <v>596</v>
      </c>
      <c r="C632" s="24">
        <v>92</v>
      </c>
      <c r="D632" s="19">
        <v>-3</v>
      </c>
      <c r="E632" s="24"/>
      <c r="F632" s="112" t="str">
        <f t="shared" si="54"/>
        <v>是</v>
      </c>
      <c r="G632" s="103" t="str">
        <f t="shared" si="55"/>
        <v>项</v>
      </c>
      <c r="H632" s="113"/>
      <c r="I632" s="121">
        <v>-25295.1</v>
      </c>
      <c r="J632" s="106">
        <v>0</v>
      </c>
      <c r="K632" s="120">
        <f t="shared" si="56"/>
        <v>-25295.1</v>
      </c>
      <c r="L632" s="107">
        <f t="shared" si="57"/>
        <v>-3</v>
      </c>
      <c r="M632" s="106">
        <f t="shared" si="58"/>
        <v>0</v>
      </c>
      <c r="N632" s="106">
        <v>0</v>
      </c>
      <c r="O632" s="106">
        <v>0</v>
      </c>
      <c r="P632" s="106">
        <f t="shared" si="59"/>
        <v>0</v>
      </c>
    </row>
    <row r="633" ht="36" customHeight="1" spans="1:16">
      <c r="A633" s="114">
        <v>20821</v>
      </c>
      <c r="B633" s="18" t="s">
        <v>597</v>
      </c>
      <c r="C633" s="19">
        <v>0</v>
      </c>
      <c r="D633" s="19">
        <f>SUM(D634:D635)</f>
        <v>0</v>
      </c>
      <c r="E633" s="19"/>
      <c r="F633" s="112" t="str">
        <f t="shared" si="54"/>
        <v>否</v>
      </c>
      <c r="G633" s="106" t="str">
        <f t="shared" si="55"/>
        <v>款</v>
      </c>
      <c r="H633" s="105">
        <f>SUM(H634:H635)</f>
        <v>0</v>
      </c>
      <c r="I633" s="121">
        <v>0</v>
      </c>
      <c r="J633" s="106">
        <v>0</v>
      </c>
      <c r="K633" s="120">
        <f t="shared" si="56"/>
        <v>0</v>
      </c>
      <c r="L633" s="107">
        <f t="shared" si="57"/>
        <v>0</v>
      </c>
      <c r="M633" s="106">
        <f t="shared" si="58"/>
        <v>0</v>
      </c>
      <c r="N633" s="106">
        <v>0</v>
      </c>
      <c r="O633" s="106">
        <v>0</v>
      </c>
      <c r="P633" s="106">
        <f t="shared" si="59"/>
        <v>0</v>
      </c>
    </row>
    <row r="634" s="103" customFormat="1" ht="36" customHeight="1" spans="1:16">
      <c r="A634" s="114">
        <v>2082101</v>
      </c>
      <c r="B634" s="23" t="s">
        <v>598</v>
      </c>
      <c r="C634" s="24">
        <v>0</v>
      </c>
      <c r="D634" s="19">
        <v>0</v>
      </c>
      <c r="E634" s="24"/>
      <c r="F634" s="112" t="str">
        <f t="shared" si="54"/>
        <v>否</v>
      </c>
      <c r="G634" s="103" t="str">
        <f t="shared" si="55"/>
        <v>项</v>
      </c>
      <c r="H634" s="106"/>
      <c r="I634" s="121">
        <v>0</v>
      </c>
      <c r="J634" s="106">
        <v>0</v>
      </c>
      <c r="K634" s="120">
        <f t="shared" si="56"/>
        <v>0</v>
      </c>
      <c r="L634" s="107">
        <f t="shared" si="57"/>
        <v>0</v>
      </c>
      <c r="M634" s="106">
        <f t="shared" si="58"/>
        <v>0</v>
      </c>
      <c r="N634" s="106">
        <v>0</v>
      </c>
      <c r="O634" s="106">
        <v>0</v>
      </c>
      <c r="P634" s="106">
        <f t="shared" si="59"/>
        <v>0</v>
      </c>
    </row>
    <row r="635" s="103" customFormat="1" ht="36" customHeight="1" spans="1:16">
      <c r="A635" s="114">
        <v>2082102</v>
      </c>
      <c r="B635" s="23" t="s">
        <v>599</v>
      </c>
      <c r="C635" s="24">
        <v>0</v>
      </c>
      <c r="D635" s="19">
        <v>0</v>
      </c>
      <c r="E635" s="24"/>
      <c r="F635" s="112" t="str">
        <f t="shared" si="54"/>
        <v>否</v>
      </c>
      <c r="G635" s="103" t="str">
        <f t="shared" si="55"/>
        <v>项</v>
      </c>
      <c r="H635" s="113"/>
      <c r="I635" s="121">
        <v>0</v>
      </c>
      <c r="J635" s="106">
        <v>0</v>
      </c>
      <c r="K635" s="120">
        <f t="shared" si="56"/>
        <v>0</v>
      </c>
      <c r="L635" s="107">
        <f t="shared" si="57"/>
        <v>0</v>
      </c>
      <c r="M635" s="106">
        <f t="shared" si="58"/>
        <v>0</v>
      </c>
      <c r="N635" s="106">
        <v>0</v>
      </c>
      <c r="O635" s="106">
        <v>0</v>
      </c>
      <c r="P635" s="106">
        <f t="shared" si="59"/>
        <v>0</v>
      </c>
    </row>
    <row r="636" ht="36" customHeight="1" spans="1:16">
      <c r="A636" s="111">
        <v>20824</v>
      </c>
      <c r="B636" s="18" t="s">
        <v>600</v>
      </c>
      <c r="C636" s="19">
        <v>0</v>
      </c>
      <c r="D636" s="19">
        <f>SUM(D637:D638)</f>
        <v>0</v>
      </c>
      <c r="E636" s="19"/>
      <c r="F636" s="112" t="str">
        <f t="shared" si="54"/>
        <v>否</v>
      </c>
      <c r="G636" s="106" t="str">
        <f t="shared" si="55"/>
        <v>款</v>
      </c>
      <c r="H636" s="105">
        <f>SUM(H637:H638)</f>
        <v>0</v>
      </c>
      <c r="I636" s="121">
        <v>0</v>
      </c>
      <c r="J636" s="106">
        <v>0</v>
      </c>
      <c r="K636" s="120">
        <f t="shared" si="56"/>
        <v>0</v>
      </c>
      <c r="L636" s="107">
        <f t="shared" si="57"/>
        <v>0</v>
      </c>
      <c r="M636" s="106">
        <f t="shared" si="58"/>
        <v>0</v>
      </c>
      <c r="N636" s="106">
        <v>0</v>
      </c>
      <c r="O636" s="106">
        <v>0</v>
      </c>
      <c r="P636" s="106">
        <f t="shared" si="59"/>
        <v>0</v>
      </c>
    </row>
    <row r="637" s="103" customFormat="1" ht="36" customHeight="1" spans="1:16">
      <c r="A637" s="114">
        <v>2082401</v>
      </c>
      <c r="B637" s="23" t="s">
        <v>601</v>
      </c>
      <c r="C637" s="24">
        <v>0</v>
      </c>
      <c r="D637" s="19">
        <v>0</v>
      </c>
      <c r="E637" s="24"/>
      <c r="F637" s="112" t="str">
        <f t="shared" si="54"/>
        <v>否</v>
      </c>
      <c r="G637" s="103" t="str">
        <f t="shared" si="55"/>
        <v>项</v>
      </c>
      <c r="H637" s="106"/>
      <c r="I637" s="121">
        <v>0</v>
      </c>
      <c r="J637" s="106">
        <v>0</v>
      </c>
      <c r="K637" s="120">
        <f t="shared" si="56"/>
        <v>0</v>
      </c>
      <c r="L637" s="107">
        <f t="shared" si="57"/>
        <v>0</v>
      </c>
      <c r="M637" s="106">
        <f t="shared" si="58"/>
        <v>0</v>
      </c>
      <c r="N637" s="106">
        <v>0</v>
      </c>
      <c r="O637" s="106">
        <v>0</v>
      </c>
      <c r="P637" s="106">
        <f t="shared" si="59"/>
        <v>0</v>
      </c>
    </row>
    <row r="638" s="103" customFormat="1" ht="36" customHeight="1" spans="1:16">
      <c r="A638" s="114">
        <v>2082402</v>
      </c>
      <c r="B638" s="23" t="s">
        <v>602</v>
      </c>
      <c r="C638" s="24">
        <v>0</v>
      </c>
      <c r="D638" s="19">
        <v>0</v>
      </c>
      <c r="E638" s="24"/>
      <c r="F638" s="112" t="str">
        <f t="shared" si="54"/>
        <v>否</v>
      </c>
      <c r="G638" s="103" t="str">
        <f t="shared" si="55"/>
        <v>项</v>
      </c>
      <c r="H638" s="106"/>
      <c r="I638" s="121">
        <v>0</v>
      </c>
      <c r="J638" s="106">
        <v>0</v>
      </c>
      <c r="K638" s="120">
        <f t="shared" si="56"/>
        <v>0</v>
      </c>
      <c r="L638" s="107">
        <f t="shared" si="57"/>
        <v>0</v>
      </c>
      <c r="M638" s="106">
        <f t="shared" si="58"/>
        <v>0</v>
      </c>
      <c r="N638" s="106">
        <v>0</v>
      </c>
      <c r="O638" s="106">
        <v>0</v>
      </c>
      <c r="P638" s="106">
        <f t="shared" si="59"/>
        <v>0</v>
      </c>
    </row>
    <row r="639" ht="36" customHeight="1" spans="1:16">
      <c r="A639" s="111">
        <v>20825</v>
      </c>
      <c r="B639" s="18" t="s">
        <v>603</v>
      </c>
      <c r="C639" s="19">
        <v>55</v>
      </c>
      <c r="D639" s="19">
        <f>SUM(D640:D641)</f>
        <v>0</v>
      </c>
      <c r="E639" s="19"/>
      <c r="F639" s="112" t="str">
        <f t="shared" si="54"/>
        <v>是</v>
      </c>
      <c r="G639" s="106" t="str">
        <f t="shared" si="55"/>
        <v>款</v>
      </c>
      <c r="H639" s="113">
        <f>SUM(H640:H641)</f>
        <v>0</v>
      </c>
      <c r="I639" s="121">
        <v>0</v>
      </c>
      <c r="J639" s="106">
        <v>0</v>
      </c>
      <c r="K639" s="120">
        <f t="shared" si="56"/>
        <v>0</v>
      </c>
      <c r="L639" s="107">
        <f t="shared" si="57"/>
        <v>0</v>
      </c>
      <c r="M639" s="106">
        <f t="shared" si="58"/>
        <v>0</v>
      </c>
      <c r="N639" s="106">
        <v>0</v>
      </c>
      <c r="O639" s="106">
        <v>0</v>
      </c>
      <c r="P639" s="106">
        <f t="shared" si="59"/>
        <v>0</v>
      </c>
    </row>
    <row r="640" s="103" customFormat="1" ht="36" customHeight="1" spans="1:16">
      <c r="A640" s="114">
        <v>2082501</v>
      </c>
      <c r="B640" s="23" t="s">
        <v>604</v>
      </c>
      <c r="C640" s="24">
        <v>50</v>
      </c>
      <c r="D640" s="19">
        <v>0</v>
      </c>
      <c r="E640" s="24"/>
      <c r="F640" s="112" t="str">
        <f t="shared" si="54"/>
        <v>是</v>
      </c>
      <c r="G640" s="103" t="str">
        <f t="shared" si="55"/>
        <v>项</v>
      </c>
      <c r="H640" s="106"/>
      <c r="I640" s="121">
        <v>0</v>
      </c>
      <c r="J640" s="106">
        <v>0</v>
      </c>
      <c r="K640" s="120">
        <f t="shared" si="56"/>
        <v>0</v>
      </c>
      <c r="L640" s="107">
        <f t="shared" si="57"/>
        <v>0</v>
      </c>
      <c r="M640" s="106">
        <f t="shared" si="58"/>
        <v>0</v>
      </c>
      <c r="N640" s="106">
        <v>0</v>
      </c>
      <c r="O640" s="106">
        <v>0</v>
      </c>
      <c r="P640" s="106">
        <f t="shared" si="59"/>
        <v>0</v>
      </c>
    </row>
    <row r="641" s="103" customFormat="1" ht="36" customHeight="1" spans="1:16">
      <c r="A641" s="114">
        <v>2082502</v>
      </c>
      <c r="B641" s="23" t="s">
        <v>605</v>
      </c>
      <c r="C641" s="24">
        <v>5</v>
      </c>
      <c r="D641" s="19">
        <v>0</v>
      </c>
      <c r="E641" s="24"/>
      <c r="F641" s="112" t="str">
        <f t="shared" si="54"/>
        <v>是</v>
      </c>
      <c r="G641" s="103" t="str">
        <f t="shared" si="55"/>
        <v>项</v>
      </c>
      <c r="H641" s="106"/>
      <c r="I641" s="121">
        <v>0</v>
      </c>
      <c r="J641" s="106">
        <v>0</v>
      </c>
      <c r="K641" s="120">
        <f t="shared" si="56"/>
        <v>0</v>
      </c>
      <c r="L641" s="107">
        <f t="shared" si="57"/>
        <v>0</v>
      </c>
      <c r="M641" s="106">
        <f t="shared" si="58"/>
        <v>0</v>
      </c>
      <c r="N641" s="106">
        <v>0</v>
      </c>
      <c r="O641" s="106">
        <v>0</v>
      </c>
      <c r="P641" s="106">
        <f t="shared" si="59"/>
        <v>0</v>
      </c>
    </row>
    <row r="642" ht="36" customHeight="1" spans="1:16">
      <c r="A642" s="111">
        <v>20826</v>
      </c>
      <c r="B642" s="18" t="s">
        <v>606</v>
      </c>
      <c r="C642" s="19">
        <v>70</v>
      </c>
      <c r="D642" s="19">
        <f>SUM(D643:D645)</f>
        <v>0</v>
      </c>
      <c r="E642" s="19"/>
      <c r="F642" s="112" t="str">
        <f t="shared" si="54"/>
        <v>是</v>
      </c>
      <c r="G642" s="106" t="str">
        <f t="shared" si="55"/>
        <v>款</v>
      </c>
      <c r="H642" s="105">
        <f>SUM(H643:H645)</f>
        <v>0</v>
      </c>
      <c r="I642" s="121">
        <v>0</v>
      </c>
      <c r="J642" s="106">
        <v>0</v>
      </c>
      <c r="K642" s="120">
        <f t="shared" si="56"/>
        <v>0</v>
      </c>
      <c r="L642" s="107">
        <f t="shared" si="57"/>
        <v>0</v>
      </c>
      <c r="M642" s="106">
        <f t="shared" si="58"/>
        <v>0</v>
      </c>
      <c r="N642" s="106">
        <v>0</v>
      </c>
      <c r="O642" s="106">
        <v>0</v>
      </c>
      <c r="P642" s="106">
        <f t="shared" si="59"/>
        <v>0</v>
      </c>
    </row>
    <row r="643" s="103" customFormat="1" ht="36" customHeight="1" spans="1:16">
      <c r="A643" s="114">
        <v>2082601</v>
      </c>
      <c r="B643" s="23" t="s">
        <v>607</v>
      </c>
      <c r="C643" s="24">
        <v>0</v>
      </c>
      <c r="D643" s="19">
        <v>0</v>
      </c>
      <c r="E643" s="24"/>
      <c r="F643" s="112" t="str">
        <f t="shared" si="54"/>
        <v>否</v>
      </c>
      <c r="G643" s="103" t="str">
        <f t="shared" si="55"/>
        <v>项</v>
      </c>
      <c r="H643" s="106"/>
      <c r="I643" s="121">
        <v>0</v>
      </c>
      <c r="J643" s="106">
        <v>0</v>
      </c>
      <c r="K643" s="120">
        <f t="shared" si="56"/>
        <v>0</v>
      </c>
      <c r="L643" s="107">
        <f t="shared" si="57"/>
        <v>0</v>
      </c>
      <c r="M643" s="106">
        <f t="shared" si="58"/>
        <v>0</v>
      </c>
      <c r="N643" s="106">
        <v>0</v>
      </c>
      <c r="O643" s="106">
        <v>0</v>
      </c>
      <c r="P643" s="106">
        <f t="shared" si="59"/>
        <v>0</v>
      </c>
    </row>
    <row r="644" s="103" customFormat="1" ht="36" customHeight="1" spans="1:16">
      <c r="A644" s="114">
        <v>2082602</v>
      </c>
      <c r="B644" s="23" t="s">
        <v>608</v>
      </c>
      <c r="C644" s="24">
        <v>70</v>
      </c>
      <c r="D644" s="19">
        <v>0</v>
      </c>
      <c r="E644" s="24"/>
      <c r="F644" s="112" t="str">
        <f t="shared" ref="F644:F707" si="60">IF(LEN(A644)=3,"是",IF(B644&lt;&gt;"",IF(SUM(C644:C644)&lt;&gt;0,"是","否"),"是"))</f>
        <v>是</v>
      </c>
      <c r="G644" s="103" t="str">
        <f t="shared" si="55"/>
        <v>项</v>
      </c>
      <c r="H644" s="113"/>
      <c r="I644" s="121">
        <v>0</v>
      </c>
      <c r="J644" s="106">
        <v>0</v>
      </c>
      <c r="K644" s="120">
        <f t="shared" si="56"/>
        <v>0</v>
      </c>
      <c r="L644" s="107">
        <f t="shared" si="57"/>
        <v>0</v>
      </c>
      <c r="M644" s="106">
        <f t="shared" si="58"/>
        <v>0</v>
      </c>
      <c r="N644" s="106">
        <v>0</v>
      </c>
      <c r="O644" s="106">
        <v>0</v>
      </c>
      <c r="P644" s="106">
        <f t="shared" si="59"/>
        <v>0</v>
      </c>
    </row>
    <row r="645" s="103" customFormat="1" ht="36" customHeight="1" spans="1:16">
      <c r="A645" s="114">
        <v>2082699</v>
      </c>
      <c r="B645" s="23" t="s">
        <v>609</v>
      </c>
      <c r="C645" s="24">
        <v>0</v>
      </c>
      <c r="D645" s="19">
        <v>0</v>
      </c>
      <c r="E645" s="24"/>
      <c r="F645" s="112" t="str">
        <f t="shared" si="60"/>
        <v>否</v>
      </c>
      <c r="G645" s="103" t="str">
        <f t="shared" ref="G645:G708" si="61">IF(LEN(A645)=3,"类",IF(LEN(A645)=5,"款","项"))</f>
        <v>项</v>
      </c>
      <c r="H645" s="106"/>
      <c r="I645" s="121">
        <v>0</v>
      </c>
      <c r="J645" s="106">
        <v>0</v>
      </c>
      <c r="K645" s="120">
        <f t="shared" ref="K645:K708" si="62">SUM(I645:J645)</f>
        <v>0</v>
      </c>
      <c r="L645" s="107">
        <f t="shared" ref="L645:L708" si="63">ROUND(K645/10000,0)</f>
        <v>0</v>
      </c>
      <c r="M645" s="106">
        <f t="shared" ref="M645:M708" si="64">SUM(N645:O645)</f>
        <v>0</v>
      </c>
      <c r="N645" s="106">
        <v>0</v>
      </c>
      <c r="O645" s="106">
        <v>0</v>
      </c>
      <c r="P645" s="106">
        <f t="shared" ref="P645:P708" si="65">ROUND(M645,0)</f>
        <v>0</v>
      </c>
    </row>
    <row r="646" ht="36" customHeight="1" spans="1:16">
      <c r="A646" s="111">
        <v>20827</v>
      </c>
      <c r="B646" s="18" t="s">
        <v>610</v>
      </c>
      <c r="C646" s="19">
        <v>55</v>
      </c>
      <c r="D646" s="19">
        <f>SUM(D647:D650)</f>
        <v>0</v>
      </c>
      <c r="E646" s="19"/>
      <c r="F646" s="112" t="str">
        <f t="shared" si="60"/>
        <v>是</v>
      </c>
      <c r="G646" s="106" t="str">
        <f t="shared" si="61"/>
        <v>款</v>
      </c>
      <c r="H646" s="105">
        <f>SUM(H647:H650)</f>
        <v>0</v>
      </c>
      <c r="I646" s="121">
        <v>0</v>
      </c>
      <c r="J646" s="106">
        <v>0</v>
      </c>
      <c r="K646" s="120">
        <f t="shared" si="62"/>
        <v>0</v>
      </c>
      <c r="L646" s="107">
        <f t="shared" si="63"/>
        <v>0</v>
      </c>
      <c r="M646" s="106">
        <f t="shared" si="64"/>
        <v>0</v>
      </c>
      <c r="N646" s="106">
        <v>0</v>
      </c>
      <c r="O646" s="106">
        <v>0</v>
      </c>
      <c r="P646" s="106">
        <f t="shared" si="65"/>
        <v>0</v>
      </c>
    </row>
    <row r="647" s="103" customFormat="1" ht="36" customHeight="1" spans="1:16">
      <c r="A647" s="114">
        <v>2082701</v>
      </c>
      <c r="B647" s="23" t="s">
        <v>611</v>
      </c>
      <c r="C647" s="24">
        <v>0</v>
      </c>
      <c r="D647" s="19">
        <v>0</v>
      </c>
      <c r="E647" s="24"/>
      <c r="F647" s="112" t="str">
        <f t="shared" si="60"/>
        <v>否</v>
      </c>
      <c r="G647" s="103" t="str">
        <f t="shared" si="61"/>
        <v>项</v>
      </c>
      <c r="H647" s="106"/>
      <c r="I647" s="121">
        <v>0</v>
      </c>
      <c r="J647" s="106">
        <v>0</v>
      </c>
      <c r="K647" s="120">
        <f t="shared" si="62"/>
        <v>0</v>
      </c>
      <c r="L647" s="107">
        <f t="shared" si="63"/>
        <v>0</v>
      </c>
      <c r="M647" s="106">
        <f t="shared" si="64"/>
        <v>0</v>
      </c>
      <c r="N647" s="106">
        <v>0</v>
      </c>
      <c r="O647" s="106">
        <v>0</v>
      </c>
      <c r="P647" s="106">
        <f t="shared" si="65"/>
        <v>0</v>
      </c>
    </row>
    <row r="648" s="103" customFormat="1" ht="36" customHeight="1" spans="1:16">
      <c r="A648" s="114">
        <v>2082702</v>
      </c>
      <c r="B648" s="23" t="s">
        <v>612</v>
      </c>
      <c r="C648" s="24">
        <v>0</v>
      </c>
      <c r="D648" s="19">
        <v>0</v>
      </c>
      <c r="E648" s="24"/>
      <c r="F648" s="112" t="str">
        <f t="shared" si="60"/>
        <v>否</v>
      </c>
      <c r="G648" s="103" t="str">
        <f t="shared" si="61"/>
        <v>项</v>
      </c>
      <c r="H648" s="106"/>
      <c r="I648" s="121">
        <v>0</v>
      </c>
      <c r="J648" s="106">
        <v>0</v>
      </c>
      <c r="K648" s="120">
        <f t="shared" si="62"/>
        <v>0</v>
      </c>
      <c r="L648" s="107">
        <f t="shared" si="63"/>
        <v>0</v>
      </c>
      <c r="M648" s="106">
        <f t="shared" si="64"/>
        <v>0</v>
      </c>
      <c r="N648" s="106">
        <v>0</v>
      </c>
      <c r="O648" s="106">
        <v>0</v>
      </c>
      <c r="P648" s="106">
        <f t="shared" si="65"/>
        <v>0</v>
      </c>
    </row>
    <row r="649" s="103" customFormat="1" ht="36" customHeight="1" spans="1:16">
      <c r="A649" s="114">
        <v>2082703</v>
      </c>
      <c r="B649" s="23" t="s">
        <v>613</v>
      </c>
      <c r="C649" s="24">
        <v>0</v>
      </c>
      <c r="D649" s="19">
        <v>0</v>
      </c>
      <c r="E649" s="24"/>
      <c r="F649" s="112" t="str">
        <f t="shared" si="60"/>
        <v>否</v>
      </c>
      <c r="G649" s="103" t="str">
        <f t="shared" si="61"/>
        <v>项</v>
      </c>
      <c r="H649" s="106"/>
      <c r="I649" s="121">
        <v>0</v>
      </c>
      <c r="J649" s="106">
        <v>0</v>
      </c>
      <c r="K649" s="120">
        <f t="shared" si="62"/>
        <v>0</v>
      </c>
      <c r="L649" s="107">
        <f t="shared" si="63"/>
        <v>0</v>
      </c>
      <c r="M649" s="106">
        <f t="shared" si="64"/>
        <v>0</v>
      </c>
      <c r="N649" s="106">
        <v>0</v>
      </c>
      <c r="O649" s="106">
        <v>0</v>
      </c>
      <c r="P649" s="106">
        <f t="shared" si="65"/>
        <v>0</v>
      </c>
    </row>
    <row r="650" s="103" customFormat="1" ht="36" customHeight="1" spans="1:16">
      <c r="A650" s="114">
        <v>2082799</v>
      </c>
      <c r="B650" s="23" t="s">
        <v>614</v>
      </c>
      <c r="C650" s="24">
        <v>55</v>
      </c>
      <c r="D650" s="19">
        <v>0</v>
      </c>
      <c r="E650" s="24"/>
      <c r="F650" s="112" t="str">
        <f t="shared" si="60"/>
        <v>是</v>
      </c>
      <c r="G650" s="103" t="str">
        <f t="shared" si="61"/>
        <v>项</v>
      </c>
      <c r="H650" s="106"/>
      <c r="I650" s="121">
        <v>0</v>
      </c>
      <c r="J650" s="106">
        <v>0</v>
      </c>
      <c r="K650" s="120">
        <f t="shared" si="62"/>
        <v>0</v>
      </c>
      <c r="L650" s="107">
        <f t="shared" si="63"/>
        <v>0</v>
      </c>
      <c r="M650" s="106">
        <f t="shared" si="64"/>
        <v>0</v>
      </c>
      <c r="N650" s="106">
        <v>0</v>
      </c>
      <c r="O650" s="106">
        <v>0</v>
      </c>
      <c r="P650" s="106">
        <f t="shared" si="65"/>
        <v>0</v>
      </c>
    </row>
    <row r="651" ht="36" customHeight="1" spans="1:16">
      <c r="A651" s="111">
        <v>20828</v>
      </c>
      <c r="B651" s="29" t="s">
        <v>615</v>
      </c>
      <c r="C651" s="19">
        <v>483</v>
      </c>
      <c r="D651" s="19">
        <f>SUM(D652:D658)</f>
        <v>-35</v>
      </c>
      <c r="E651" s="19"/>
      <c r="F651" s="112" t="str">
        <f t="shared" si="60"/>
        <v>是</v>
      </c>
      <c r="G651" s="106" t="str">
        <f t="shared" si="61"/>
        <v>款</v>
      </c>
      <c r="H651" s="105">
        <f>SUM(H652:H658)</f>
        <v>0</v>
      </c>
      <c r="I651" s="121">
        <v>0</v>
      </c>
      <c r="J651" s="106">
        <v>0</v>
      </c>
      <c r="K651" s="120">
        <f t="shared" si="62"/>
        <v>0</v>
      </c>
      <c r="L651" s="107">
        <f t="shared" si="63"/>
        <v>0</v>
      </c>
      <c r="M651" s="106">
        <f t="shared" si="64"/>
        <v>0</v>
      </c>
      <c r="N651" s="106">
        <v>0</v>
      </c>
      <c r="O651" s="106">
        <v>0</v>
      </c>
      <c r="P651" s="106">
        <f t="shared" si="65"/>
        <v>0</v>
      </c>
    </row>
    <row r="652" s="103" customFormat="1" ht="36" customHeight="1" spans="1:16">
      <c r="A652" s="114">
        <v>2082801</v>
      </c>
      <c r="B652" s="23" t="s">
        <v>163</v>
      </c>
      <c r="C652" s="24">
        <v>248</v>
      </c>
      <c r="D652" s="19">
        <v>-38</v>
      </c>
      <c r="E652" s="24"/>
      <c r="F652" s="112" t="str">
        <f t="shared" si="60"/>
        <v>是</v>
      </c>
      <c r="G652" s="103" t="str">
        <f t="shared" si="61"/>
        <v>项</v>
      </c>
      <c r="H652" s="113"/>
      <c r="I652" s="121">
        <v>-378511.63</v>
      </c>
      <c r="J652" s="106">
        <v>0</v>
      </c>
      <c r="K652" s="120">
        <f t="shared" si="62"/>
        <v>-378511.63</v>
      </c>
      <c r="L652" s="107">
        <f t="shared" si="63"/>
        <v>-38</v>
      </c>
      <c r="M652" s="106">
        <f t="shared" si="64"/>
        <v>0</v>
      </c>
      <c r="N652" s="106">
        <v>0</v>
      </c>
      <c r="O652" s="106">
        <v>0</v>
      </c>
      <c r="P652" s="106">
        <f t="shared" si="65"/>
        <v>0</v>
      </c>
    </row>
    <row r="653" s="103" customFormat="1" ht="36" customHeight="1" spans="1:16">
      <c r="A653" s="114">
        <v>2082802</v>
      </c>
      <c r="B653" s="23" t="s">
        <v>164</v>
      </c>
      <c r="C653" s="24">
        <v>0</v>
      </c>
      <c r="D653" s="19">
        <v>0</v>
      </c>
      <c r="E653" s="24"/>
      <c r="F653" s="112" t="str">
        <f t="shared" si="60"/>
        <v>否</v>
      </c>
      <c r="G653" s="103" t="str">
        <f t="shared" si="61"/>
        <v>项</v>
      </c>
      <c r="H653" s="106"/>
      <c r="I653" s="121">
        <v>0</v>
      </c>
      <c r="J653" s="106">
        <v>0</v>
      </c>
      <c r="K653" s="120">
        <f t="shared" si="62"/>
        <v>0</v>
      </c>
      <c r="L653" s="107">
        <f t="shared" si="63"/>
        <v>0</v>
      </c>
      <c r="M653" s="106">
        <f t="shared" si="64"/>
        <v>0</v>
      </c>
      <c r="N653" s="106">
        <v>0</v>
      </c>
      <c r="O653" s="106">
        <v>0</v>
      </c>
      <c r="P653" s="106">
        <f t="shared" si="65"/>
        <v>0</v>
      </c>
    </row>
    <row r="654" s="103" customFormat="1" ht="36" customHeight="1" spans="1:16">
      <c r="A654" s="114">
        <v>2082803</v>
      </c>
      <c r="B654" s="23" t="s">
        <v>165</v>
      </c>
      <c r="C654" s="24">
        <v>0</v>
      </c>
      <c r="D654" s="19">
        <v>0</v>
      </c>
      <c r="E654" s="24"/>
      <c r="F654" s="112" t="str">
        <f t="shared" si="60"/>
        <v>否</v>
      </c>
      <c r="G654" s="103" t="str">
        <f t="shared" si="61"/>
        <v>项</v>
      </c>
      <c r="H654" s="106"/>
      <c r="I654" s="121">
        <v>0</v>
      </c>
      <c r="J654" s="106">
        <v>0</v>
      </c>
      <c r="K654" s="120">
        <f t="shared" si="62"/>
        <v>0</v>
      </c>
      <c r="L654" s="107">
        <f t="shared" si="63"/>
        <v>0</v>
      </c>
      <c r="M654" s="106">
        <f t="shared" si="64"/>
        <v>0</v>
      </c>
      <c r="N654" s="106">
        <v>0</v>
      </c>
      <c r="O654" s="106">
        <v>0</v>
      </c>
      <c r="P654" s="106">
        <f t="shared" si="65"/>
        <v>0</v>
      </c>
    </row>
    <row r="655" s="103" customFormat="1" ht="36" customHeight="1" spans="1:16">
      <c r="A655" s="114">
        <v>2082804</v>
      </c>
      <c r="B655" s="23" t="s">
        <v>616</v>
      </c>
      <c r="C655" s="24">
        <v>160</v>
      </c>
      <c r="D655" s="19">
        <v>0</v>
      </c>
      <c r="E655" s="24"/>
      <c r="F655" s="112" t="str">
        <f t="shared" si="60"/>
        <v>是</v>
      </c>
      <c r="G655" s="103" t="str">
        <f t="shared" si="61"/>
        <v>项</v>
      </c>
      <c r="H655" s="113"/>
      <c r="I655" s="121">
        <v>0</v>
      </c>
      <c r="J655" s="106">
        <v>0</v>
      </c>
      <c r="K655" s="120">
        <f t="shared" si="62"/>
        <v>0</v>
      </c>
      <c r="L655" s="107">
        <f t="shared" si="63"/>
        <v>0</v>
      </c>
      <c r="M655" s="106">
        <f t="shared" si="64"/>
        <v>0</v>
      </c>
      <c r="N655" s="106">
        <v>0</v>
      </c>
      <c r="O655" s="106">
        <v>0</v>
      </c>
      <c r="P655" s="106">
        <f t="shared" si="65"/>
        <v>0</v>
      </c>
    </row>
    <row r="656" s="103" customFormat="1" ht="36" customHeight="1" spans="1:16">
      <c r="A656" s="114">
        <v>2082805</v>
      </c>
      <c r="B656" s="23" t="s">
        <v>617</v>
      </c>
      <c r="C656" s="24">
        <v>30</v>
      </c>
      <c r="D656" s="19">
        <v>3</v>
      </c>
      <c r="E656" s="24"/>
      <c r="F656" s="112" t="str">
        <f t="shared" si="60"/>
        <v>是</v>
      </c>
      <c r="G656" s="103" t="str">
        <f t="shared" si="61"/>
        <v>项</v>
      </c>
      <c r="H656" s="106"/>
      <c r="I656" s="121">
        <v>31860.5</v>
      </c>
      <c r="J656" s="106">
        <v>0</v>
      </c>
      <c r="K656" s="120">
        <f t="shared" si="62"/>
        <v>31860.5</v>
      </c>
      <c r="L656" s="107">
        <f t="shared" si="63"/>
        <v>3</v>
      </c>
      <c r="M656" s="106">
        <f t="shared" si="64"/>
        <v>0</v>
      </c>
      <c r="N656" s="106">
        <v>0</v>
      </c>
      <c r="O656" s="106">
        <v>0</v>
      </c>
      <c r="P656" s="106">
        <f t="shared" si="65"/>
        <v>0</v>
      </c>
    </row>
    <row r="657" s="103" customFormat="1" ht="36" customHeight="1" spans="1:16">
      <c r="A657" s="114">
        <v>2082850</v>
      </c>
      <c r="B657" s="23" t="s">
        <v>172</v>
      </c>
      <c r="C657" s="24">
        <v>0</v>
      </c>
      <c r="D657" s="19">
        <v>0</v>
      </c>
      <c r="E657" s="24"/>
      <c r="F657" s="112" t="str">
        <f t="shared" si="60"/>
        <v>否</v>
      </c>
      <c r="G657" s="103" t="str">
        <f t="shared" si="61"/>
        <v>项</v>
      </c>
      <c r="H657" s="126"/>
      <c r="I657" s="121">
        <v>0</v>
      </c>
      <c r="J657" s="106">
        <v>0</v>
      </c>
      <c r="K657" s="120">
        <f t="shared" si="62"/>
        <v>0</v>
      </c>
      <c r="L657" s="107">
        <f t="shared" si="63"/>
        <v>0</v>
      </c>
      <c r="M657" s="106">
        <f t="shared" si="64"/>
        <v>0</v>
      </c>
      <c r="N657" s="106">
        <v>0</v>
      </c>
      <c r="O657" s="106">
        <v>0</v>
      </c>
      <c r="P657" s="106">
        <f t="shared" si="65"/>
        <v>0</v>
      </c>
    </row>
    <row r="658" s="103" customFormat="1" ht="36" customHeight="1" spans="1:16">
      <c r="A658" s="114">
        <v>2082899</v>
      </c>
      <c r="B658" s="23" t="s">
        <v>618</v>
      </c>
      <c r="C658" s="24">
        <v>45</v>
      </c>
      <c r="D658" s="19">
        <v>0</v>
      </c>
      <c r="E658" s="24"/>
      <c r="F658" s="112" t="str">
        <f t="shared" si="60"/>
        <v>是</v>
      </c>
      <c r="G658" s="103" t="str">
        <f t="shared" si="61"/>
        <v>项</v>
      </c>
      <c r="H658" s="113"/>
      <c r="I658" s="121">
        <v>0</v>
      </c>
      <c r="J658" s="106">
        <v>0</v>
      </c>
      <c r="K658" s="120">
        <f t="shared" si="62"/>
        <v>0</v>
      </c>
      <c r="L658" s="107">
        <f t="shared" si="63"/>
        <v>0</v>
      </c>
      <c r="M658" s="106">
        <f t="shared" si="64"/>
        <v>0</v>
      </c>
      <c r="N658" s="106">
        <v>0</v>
      </c>
      <c r="O658" s="106">
        <v>0</v>
      </c>
      <c r="P658" s="106">
        <f t="shared" si="65"/>
        <v>0</v>
      </c>
    </row>
    <row r="659" ht="36" customHeight="1" spans="1:16">
      <c r="A659" s="111">
        <v>20830</v>
      </c>
      <c r="B659" s="18" t="s">
        <v>619</v>
      </c>
      <c r="C659" s="19">
        <v>0</v>
      </c>
      <c r="D659" s="19">
        <f>SUM(D660:D661)</f>
        <v>0</v>
      </c>
      <c r="E659" s="19"/>
      <c r="F659" s="112" t="str">
        <f t="shared" si="60"/>
        <v>否</v>
      </c>
      <c r="G659" s="106" t="str">
        <f t="shared" si="61"/>
        <v>款</v>
      </c>
      <c r="H659" s="105">
        <f>SUM(H660:H661)</f>
        <v>0</v>
      </c>
      <c r="I659" s="121">
        <v>0</v>
      </c>
      <c r="J659" s="106">
        <v>0</v>
      </c>
      <c r="K659" s="120">
        <f t="shared" si="62"/>
        <v>0</v>
      </c>
      <c r="L659" s="107">
        <f t="shared" si="63"/>
        <v>0</v>
      </c>
      <c r="M659" s="106">
        <f t="shared" si="64"/>
        <v>0</v>
      </c>
      <c r="N659" s="106">
        <v>0</v>
      </c>
      <c r="O659" s="106">
        <v>0</v>
      </c>
      <c r="P659" s="106">
        <f t="shared" si="65"/>
        <v>0</v>
      </c>
    </row>
    <row r="660" s="103" customFormat="1" ht="36" customHeight="1" spans="1:16">
      <c r="A660" s="114">
        <v>2083001</v>
      </c>
      <c r="B660" s="23" t="s">
        <v>620</v>
      </c>
      <c r="C660" s="24">
        <v>0</v>
      </c>
      <c r="D660" s="19">
        <v>0</v>
      </c>
      <c r="E660" s="24"/>
      <c r="F660" s="112" t="str">
        <f t="shared" si="60"/>
        <v>否</v>
      </c>
      <c r="G660" s="103" t="str">
        <f t="shared" si="61"/>
        <v>项</v>
      </c>
      <c r="H660" s="106"/>
      <c r="I660" s="121">
        <v>0</v>
      </c>
      <c r="J660" s="106">
        <v>0</v>
      </c>
      <c r="K660" s="120">
        <f t="shared" si="62"/>
        <v>0</v>
      </c>
      <c r="L660" s="107">
        <f t="shared" si="63"/>
        <v>0</v>
      </c>
      <c r="M660" s="106">
        <f t="shared" si="64"/>
        <v>0</v>
      </c>
      <c r="N660" s="106">
        <v>0</v>
      </c>
      <c r="O660" s="106">
        <v>0</v>
      </c>
      <c r="P660" s="106">
        <f t="shared" si="65"/>
        <v>0</v>
      </c>
    </row>
    <row r="661" s="103" customFormat="1" ht="36" customHeight="1" spans="1:16">
      <c r="A661" s="114">
        <v>2083099</v>
      </c>
      <c r="B661" s="23" t="s">
        <v>621</v>
      </c>
      <c r="C661" s="24">
        <v>0</v>
      </c>
      <c r="D661" s="19">
        <v>0</v>
      </c>
      <c r="E661" s="24"/>
      <c r="F661" s="112" t="str">
        <f t="shared" si="60"/>
        <v>否</v>
      </c>
      <c r="G661" s="103" t="str">
        <f t="shared" si="61"/>
        <v>项</v>
      </c>
      <c r="H661" s="106"/>
      <c r="I661" s="121">
        <v>0</v>
      </c>
      <c r="J661" s="106">
        <v>0</v>
      </c>
      <c r="K661" s="120">
        <f t="shared" si="62"/>
        <v>0</v>
      </c>
      <c r="L661" s="107">
        <f t="shared" si="63"/>
        <v>0</v>
      </c>
      <c r="M661" s="106">
        <f t="shared" si="64"/>
        <v>0</v>
      </c>
      <c r="N661" s="106">
        <v>0</v>
      </c>
      <c r="O661" s="106">
        <v>0</v>
      </c>
      <c r="P661" s="106">
        <f t="shared" si="65"/>
        <v>0</v>
      </c>
    </row>
    <row r="662" ht="36" customHeight="1" spans="1:16">
      <c r="A662" s="111">
        <v>20899</v>
      </c>
      <c r="B662" s="18" t="s">
        <v>622</v>
      </c>
      <c r="C662" s="19">
        <v>35</v>
      </c>
      <c r="D662" s="19">
        <f>SUM(D663)</f>
        <v>0</v>
      </c>
      <c r="E662" s="19"/>
      <c r="F662" s="112" t="str">
        <f t="shared" si="60"/>
        <v>是</v>
      </c>
      <c r="G662" s="106" t="str">
        <f t="shared" si="61"/>
        <v>款</v>
      </c>
      <c r="H662" s="105">
        <f>SUM(H663)</f>
        <v>0</v>
      </c>
      <c r="I662" s="121">
        <v>0</v>
      </c>
      <c r="J662" s="106">
        <v>0</v>
      </c>
      <c r="K662" s="120">
        <f t="shared" si="62"/>
        <v>0</v>
      </c>
      <c r="L662" s="107">
        <f t="shared" si="63"/>
        <v>0</v>
      </c>
      <c r="M662" s="106">
        <f t="shared" si="64"/>
        <v>0</v>
      </c>
      <c r="N662" s="106">
        <v>0</v>
      </c>
      <c r="O662" s="106">
        <v>0</v>
      </c>
      <c r="P662" s="106">
        <f t="shared" si="65"/>
        <v>0</v>
      </c>
    </row>
    <row r="663" s="103" customFormat="1" ht="36" customHeight="1" spans="1:16">
      <c r="A663" s="114">
        <v>2089999</v>
      </c>
      <c r="B663" s="23" t="s">
        <v>623</v>
      </c>
      <c r="C663" s="24">
        <v>35</v>
      </c>
      <c r="D663" s="19">
        <v>0</v>
      </c>
      <c r="E663" s="24"/>
      <c r="F663" s="112" t="str">
        <f t="shared" si="60"/>
        <v>是</v>
      </c>
      <c r="G663" s="103" t="str">
        <f t="shared" si="61"/>
        <v>项</v>
      </c>
      <c r="H663" s="113"/>
      <c r="I663" s="121">
        <v>0</v>
      </c>
      <c r="J663" s="106">
        <v>0</v>
      </c>
      <c r="K663" s="120">
        <f t="shared" si="62"/>
        <v>0</v>
      </c>
      <c r="L663" s="107">
        <f t="shared" si="63"/>
        <v>0</v>
      </c>
      <c r="M663" s="106">
        <f t="shared" si="64"/>
        <v>0</v>
      </c>
      <c r="N663" s="106">
        <v>0</v>
      </c>
      <c r="O663" s="106">
        <v>0</v>
      </c>
      <c r="P663" s="106">
        <f t="shared" si="65"/>
        <v>0</v>
      </c>
    </row>
    <row r="664" ht="36" customHeight="1" spans="1:16">
      <c r="A664" s="111">
        <v>210</v>
      </c>
      <c r="B664" s="18" t="s">
        <v>102</v>
      </c>
      <c r="C664" s="19">
        <v>122223</v>
      </c>
      <c r="D664" s="19">
        <f>SUM(D665,D670,D685,D689,D701,D704,D708,D713,D717,D721,D724,D733,D735)</f>
        <v>1781</v>
      </c>
      <c r="E664" s="19"/>
      <c r="F664" s="112" t="str">
        <f t="shared" si="60"/>
        <v>是</v>
      </c>
      <c r="G664" s="106" t="str">
        <f t="shared" si="61"/>
        <v>类</v>
      </c>
      <c r="H664" s="105">
        <f>SUM(H665,H670,H685,H689,H701,H704,H708,H713,H717,H721,H724,H733,H735)</f>
        <v>0</v>
      </c>
      <c r="I664" s="121">
        <v>0</v>
      </c>
      <c r="J664" s="106">
        <v>0</v>
      </c>
      <c r="K664" s="120">
        <f t="shared" si="62"/>
        <v>0</v>
      </c>
      <c r="L664" s="107">
        <f t="shared" si="63"/>
        <v>0</v>
      </c>
      <c r="M664" s="106">
        <f t="shared" si="64"/>
        <v>0</v>
      </c>
      <c r="N664" s="106">
        <v>0</v>
      </c>
      <c r="O664" s="106">
        <v>0</v>
      </c>
      <c r="P664" s="106">
        <f t="shared" si="65"/>
        <v>0</v>
      </c>
    </row>
    <row r="665" ht="36" customHeight="1" spans="1:16">
      <c r="A665" s="111">
        <v>21001</v>
      </c>
      <c r="B665" s="18" t="s">
        <v>624</v>
      </c>
      <c r="C665" s="19">
        <v>864</v>
      </c>
      <c r="D665" s="19">
        <f>SUM(D666:D669)</f>
        <v>-8</v>
      </c>
      <c r="E665" s="19"/>
      <c r="F665" s="112" t="str">
        <f t="shared" si="60"/>
        <v>是</v>
      </c>
      <c r="G665" s="106" t="str">
        <f t="shared" si="61"/>
        <v>款</v>
      </c>
      <c r="H665" s="105">
        <f>SUM(H666:H669)</f>
        <v>0</v>
      </c>
      <c r="I665" s="121">
        <v>0</v>
      </c>
      <c r="J665" s="106">
        <v>0</v>
      </c>
      <c r="K665" s="120">
        <f t="shared" si="62"/>
        <v>0</v>
      </c>
      <c r="L665" s="107">
        <f t="shared" si="63"/>
        <v>0</v>
      </c>
      <c r="M665" s="106">
        <f t="shared" si="64"/>
        <v>0</v>
      </c>
      <c r="N665" s="106">
        <v>0</v>
      </c>
      <c r="O665" s="106">
        <v>0</v>
      </c>
      <c r="P665" s="106">
        <f t="shared" si="65"/>
        <v>0</v>
      </c>
    </row>
    <row r="666" s="103" customFormat="1" ht="36" customHeight="1" spans="1:16">
      <c r="A666" s="114">
        <v>2100101</v>
      </c>
      <c r="B666" s="23" t="s">
        <v>163</v>
      </c>
      <c r="C666" s="24">
        <v>646</v>
      </c>
      <c r="D666" s="19">
        <v>-14</v>
      </c>
      <c r="E666" s="24"/>
      <c r="F666" s="112" t="str">
        <f t="shared" si="60"/>
        <v>是</v>
      </c>
      <c r="G666" s="103" t="str">
        <f t="shared" si="61"/>
        <v>项</v>
      </c>
      <c r="H666" s="106"/>
      <c r="I666" s="121">
        <v>-135026.77</v>
      </c>
      <c r="J666" s="106">
        <v>0</v>
      </c>
      <c r="K666" s="120">
        <f t="shared" si="62"/>
        <v>-135026.77</v>
      </c>
      <c r="L666" s="107">
        <f t="shared" si="63"/>
        <v>-14</v>
      </c>
      <c r="M666" s="106">
        <f t="shared" si="64"/>
        <v>0</v>
      </c>
      <c r="N666" s="106">
        <v>0</v>
      </c>
      <c r="O666" s="106">
        <v>0</v>
      </c>
      <c r="P666" s="106">
        <f t="shared" si="65"/>
        <v>0</v>
      </c>
    </row>
    <row r="667" s="103" customFormat="1" ht="36" customHeight="1" spans="1:16">
      <c r="A667" s="114">
        <v>2100102</v>
      </c>
      <c r="B667" s="23" t="s">
        <v>164</v>
      </c>
      <c r="C667" s="24">
        <v>0</v>
      </c>
      <c r="D667" s="19">
        <v>0</v>
      </c>
      <c r="E667" s="24"/>
      <c r="F667" s="112" t="str">
        <f t="shared" si="60"/>
        <v>否</v>
      </c>
      <c r="G667" s="103" t="str">
        <f t="shared" si="61"/>
        <v>项</v>
      </c>
      <c r="H667" s="106"/>
      <c r="I667" s="121">
        <v>0</v>
      </c>
      <c r="J667" s="106">
        <v>0</v>
      </c>
      <c r="K667" s="120">
        <f t="shared" si="62"/>
        <v>0</v>
      </c>
      <c r="L667" s="107">
        <f t="shared" si="63"/>
        <v>0</v>
      </c>
      <c r="M667" s="106">
        <f t="shared" si="64"/>
        <v>0</v>
      </c>
      <c r="N667" s="106">
        <v>0</v>
      </c>
      <c r="O667" s="106">
        <v>0</v>
      </c>
      <c r="P667" s="106">
        <f t="shared" si="65"/>
        <v>0</v>
      </c>
    </row>
    <row r="668" s="103" customFormat="1" ht="36" customHeight="1" spans="1:16">
      <c r="A668" s="114">
        <v>2100103</v>
      </c>
      <c r="B668" s="23" t="s">
        <v>165</v>
      </c>
      <c r="C668" s="24">
        <v>0</v>
      </c>
      <c r="D668" s="19">
        <v>0</v>
      </c>
      <c r="E668" s="24"/>
      <c r="F668" s="112" t="str">
        <f t="shared" si="60"/>
        <v>否</v>
      </c>
      <c r="G668" s="103" t="str">
        <f t="shared" si="61"/>
        <v>项</v>
      </c>
      <c r="H668" s="106"/>
      <c r="I668" s="121">
        <v>0</v>
      </c>
      <c r="J668" s="106">
        <v>0</v>
      </c>
      <c r="K668" s="120">
        <f t="shared" si="62"/>
        <v>0</v>
      </c>
      <c r="L668" s="107">
        <f t="shared" si="63"/>
        <v>0</v>
      </c>
      <c r="M668" s="106">
        <f t="shared" si="64"/>
        <v>0</v>
      </c>
      <c r="N668" s="106">
        <v>0</v>
      </c>
      <c r="O668" s="106">
        <v>0</v>
      </c>
      <c r="P668" s="106">
        <f t="shared" si="65"/>
        <v>0</v>
      </c>
    </row>
    <row r="669" s="103" customFormat="1" ht="36" customHeight="1" spans="1:16">
      <c r="A669" s="114">
        <v>2100199</v>
      </c>
      <c r="B669" s="23" t="s">
        <v>625</v>
      </c>
      <c r="C669" s="24">
        <v>218</v>
      </c>
      <c r="D669" s="19">
        <v>6</v>
      </c>
      <c r="E669" s="24"/>
      <c r="F669" s="112" t="str">
        <f t="shared" si="60"/>
        <v>是</v>
      </c>
      <c r="G669" s="103" t="str">
        <f t="shared" si="61"/>
        <v>项</v>
      </c>
      <c r="H669" s="106"/>
      <c r="I669" s="121">
        <v>62868.44</v>
      </c>
      <c r="J669" s="106">
        <v>0</v>
      </c>
      <c r="K669" s="120">
        <f t="shared" si="62"/>
        <v>62868.44</v>
      </c>
      <c r="L669" s="107">
        <f t="shared" si="63"/>
        <v>6</v>
      </c>
      <c r="M669" s="106">
        <f t="shared" si="64"/>
        <v>0</v>
      </c>
      <c r="N669" s="106">
        <v>0</v>
      </c>
      <c r="O669" s="106">
        <v>0</v>
      </c>
      <c r="P669" s="106">
        <f t="shared" si="65"/>
        <v>0</v>
      </c>
    </row>
    <row r="670" ht="36" customHeight="1" spans="1:16">
      <c r="A670" s="111">
        <v>21002</v>
      </c>
      <c r="B670" s="18" t="s">
        <v>626</v>
      </c>
      <c r="C670" s="19">
        <v>9273</v>
      </c>
      <c r="D670" s="19">
        <f>SUM(D671:D684)</f>
        <v>1327</v>
      </c>
      <c r="E670" s="19"/>
      <c r="F670" s="112" t="str">
        <f t="shared" si="60"/>
        <v>是</v>
      </c>
      <c r="G670" s="106" t="str">
        <f t="shared" si="61"/>
        <v>款</v>
      </c>
      <c r="H670" s="105">
        <f>SUM(H671:H684)</f>
        <v>0</v>
      </c>
      <c r="I670" s="121">
        <v>0</v>
      </c>
      <c r="J670" s="106">
        <v>0</v>
      </c>
      <c r="K670" s="120">
        <f t="shared" si="62"/>
        <v>0</v>
      </c>
      <c r="L670" s="107">
        <f t="shared" si="63"/>
        <v>0</v>
      </c>
      <c r="M670" s="106">
        <f t="shared" si="64"/>
        <v>0</v>
      </c>
      <c r="N670" s="106">
        <v>0</v>
      </c>
      <c r="O670" s="106">
        <v>0</v>
      </c>
      <c r="P670" s="106">
        <f t="shared" si="65"/>
        <v>0</v>
      </c>
    </row>
    <row r="671" s="103" customFormat="1" ht="36" customHeight="1" spans="1:16">
      <c r="A671" s="114">
        <v>2100201</v>
      </c>
      <c r="B671" s="23" t="s">
        <v>627</v>
      </c>
      <c r="C671" s="24">
        <v>5694</v>
      </c>
      <c r="D671" s="19">
        <v>326</v>
      </c>
      <c r="E671" s="24"/>
      <c r="F671" s="112" t="str">
        <f t="shared" si="60"/>
        <v>是</v>
      </c>
      <c r="G671" s="103" t="str">
        <f t="shared" si="61"/>
        <v>项</v>
      </c>
      <c r="H671" s="106"/>
      <c r="I671" s="121">
        <v>3255550.92</v>
      </c>
      <c r="J671" s="106">
        <v>0</v>
      </c>
      <c r="K671" s="120">
        <f t="shared" si="62"/>
        <v>3255550.92</v>
      </c>
      <c r="L671" s="107">
        <f t="shared" si="63"/>
        <v>326</v>
      </c>
      <c r="M671" s="106">
        <f t="shared" si="64"/>
        <v>0</v>
      </c>
      <c r="N671" s="106">
        <v>0</v>
      </c>
      <c r="O671" s="106">
        <v>0</v>
      </c>
      <c r="P671" s="106">
        <f t="shared" si="65"/>
        <v>0</v>
      </c>
    </row>
    <row r="672" s="103" customFormat="1" ht="36" customHeight="1" spans="1:16">
      <c r="A672" s="114">
        <v>2100202</v>
      </c>
      <c r="B672" s="23" t="s">
        <v>628</v>
      </c>
      <c r="C672" s="24">
        <v>2581</v>
      </c>
      <c r="D672" s="19">
        <v>950</v>
      </c>
      <c r="E672" s="24"/>
      <c r="F672" s="112" t="str">
        <f t="shared" si="60"/>
        <v>是</v>
      </c>
      <c r="G672" s="103" t="str">
        <f t="shared" si="61"/>
        <v>项</v>
      </c>
      <c r="H672" s="106"/>
      <c r="I672" s="121">
        <v>1704973.11</v>
      </c>
      <c r="J672" s="106">
        <v>0</v>
      </c>
      <c r="K672" s="120">
        <f t="shared" si="62"/>
        <v>1704973.11</v>
      </c>
      <c r="L672" s="107">
        <f t="shared" si="63"/>
        <v>170</v>
      </c>
      <c r="M672" s="106">
        <f t="shared" si="64"/>
        <v>780</v>
      </c>
      <c r="N672" s="106">
        <v>500</v>
      </c>
      <c r="O672" s="106">
        <v>280</v>
      </c>
      <c r="P672" s="106">
        <f t="shared" si="65"/>
        <v>780</v>
      </c>
    </row>
    <row r="673" s="103" customFormat="1" ht="36" customHeight="1" spans="1:16">
      <c r="A673" s="114">
        <v>2100203</v>
      </c>
      <c r="B673" s="23" t="s">
        <v>629</v>
      </c>
      <c r="C673" s="24">
        <v>0</v>
      </c>
      <c r="D673" s="19">
        <v>0</v>
      </c>
      <c r="E673" s="24"/>
      <c r="F673" s="112" t="str">
        <f t="shared" si="60"/>
        <v>否</v>
      </c>
      <c r="G673" s="103" t="str">
        <f t="shared" si="61"/>
        <v>项</v>
      </c>
      <c r="H673" s="106"/>
      <c r="I673" s="121">
        <v>0</v>
      </c>
      <c r="J673" s="106">
        <v>0</v>
      </c>
      <c r="K673" s="120">
        <f t="shared" si="62"/>
        <v>0</v>
      </c>
      <c r="L673" s="107">
        <f t="shared" si="63"/>
        <v>0</v>
      </c>
      <c r="M673" s="106">
        <f t="shared" si="64"/>
        <v>0</v>
      </c>
      <c r="N673" s="106">
        <v>0</v>
      </c>
      <c r="O673" s="106">
        <v>0</v>
      </c>
      <c r="P673" s="106">
        <f t="shared" si="65"/>
        <v>0</v>
      </c>
    </row>
    <row r="674" s="103" customFormat="1" ht="36" customHeight="1" spans="1:16">
      <c r="A674" s="114">
        <v>2100204</v>
      </c>
      <c r="B674" s="23" t="s">
        <v>630</v>
      </c>
      <c r="C674" s="24">
        <v>0</v>
      </c>
      <c r="D674" s="19">
        <v>0</v>
      </c>
      <c r="E674" s="24"/>
      <c r="F674" s="112" t="str">
        <f t="shared" si="60"/>
        <v>否</v>
      </c>
      <c r="G674" s="103" t="str">
        <f t="shared" si="61"/>
        <v>项</v>
      </c>
      <c r="H674" s="106"/>
      <c r="I674" s="121">
        <v>0</v>
      </c>
      <c r="J674" s="106">
        <v>0</v>
      </c>
      <c r="K674" s="120">
        <f t="shared" si="62"/>
        <v>0</v>
      </c>
      <c r="L674" s="107">
        <f t="shared" si="63"/>
        <v>0</v>
      </c>
      <c r="M674" s="106">
        <f t="shared" si="64"/>
        <v>0</v>
      </c>
      <c r="N674" s="106">
        <v>0</v>
      </c>
      <c r="O674" s="106">
        <v>0</v>
      </c>
      <c r="P674" s="106">
        <f t="shared" si="65"/>
        <v>0</v>
      </c>
    </row>
    <row r="675" s="103" customFormat="1" ht="36" customHeight="1" spans="1:16">
      <c r="A675" s="114">
        <v>2100205</v>
      </c>
      <c r="B675" s="23" t="s">
        <v>631</v>
      </c>
      <c r="C675" s="24">
        <v>998</v>
      </c>
      <c r="D675" s="19">
        <v>51</v>
      </c>
      <c r="E675" s="24"/>
      <c r="F675" s="112" t="str">
        <f t="shared" si="60"/>
        <v>是</v>
      </c>
      <c r="G675" s="103" t="str">
        <f t="shared" si="61"/>
        <v>项</v>
      </c>
      <c r="H675" s="106"/>
      <c r="I675" s="121">
        <v>512380.97</v>
      </c>
      <c r="J675" s="106">
        <v>0</v>
      </c>
      <c r="K675" s="120">
        <f t="shared" si="62"/>
        <v>512380.97</v>
      </c>
      <c r="L675" s="107">
        <f t="shared" si="63"/>
        <v>51</v>
      </c>
      <c r="M675" s="106">
        <f t="shared" si="64"/>
        <v>0</v>
      </c>
      <c r="N675" s="106">
        <v>0</v>
      </c>
      <c r="O675" s="106">
        <v>0</v>
      </c>
      <c r="P675" s="106">
        <f t="shared" si="65"/>
        <v>0</v>
      </c>
    </row>
    <row r="676" s="103" customFormat="1" ht="36" customHeight="1" spans="1:16">
      <c r="A676" s="114">
        <v>2100206</v>
      </c>
      <c r="B676" s="23" t="s">
        <v>632</v>
      </c>
      <c r="C676" s="24">
        <v>0</v>
      </c>
      <c r="D676" s="19">
        <v>0</v>
      </c>
      <c r="E676" s="24"/>
      <c r="F676" s="112" t="str">
        <f t="shared" si="60"/>
        <v>否</v>
      </c>
      <c r="G676" s="103" t="str">
        <f t="shared" si="61"/>
        <v>项</v>
      </c>
      <c r="H676" s="106"/>
      <c r="I676" s="121">
        <v>0</v>
      </c>
      <c r="J676" s="106">
        <v>0</v>
      </c>
      <c r="K676" s="120">
        <f t="shared" si="62"/>
        <v>0</v>
      </c>
      <c r="L676" s="107">
        <f t="shared" si="63"/>
        <v>0</v>
      </c>
      <c r="M676" s="106">
        <f t="shared" si="64"/>
        <v>0</v>
      </c>
      <c r="N676" s="106">
        <v>0</v>
      </c>
      <c r="O676" s="106">
        <v>0</v>
      </c>
      <c r="P676" s="106">
        <f t="shared" si="65"/>
        <v>0</v>
      </c>
    </row>
    <row r="677" s="103" customFormat="1" ht="36" customHeight="1" spans="1:16">
      <c r="A677" s="114">
        <v>2100207</v>
      </c>
      <c r="B677" s="23" t="s">
        <v>633</v>
      </c>
      <c r="C677" s="24">
        <v>0</v>
      </c>
      <c r="D677" s="19">
        <v>0</v>
      </c>
      <c r="E677" s="24"/>
      <c r="F677" s="112" t="str">
        <f t="shared" si="60"/>
        <v>否</v>
      </c>
      <c r="G677" s="103" t="str">
        <f t="shared" si="61"/>
        <v>项</v>
      </c>
      <c r="H677" s="106"/>
      <c r="I677" s="121">
        <v>0</v>
      </c>
      <c r="J677" s="106">
        <v>0</v>
      </c>
      <c r="K677" s="120">
        <f t="shared" si="62"/>
        <v>0</v>
      </c>
      <c r="L677" s="107">
        <f t="shared" si="63"/>
        <v>0</v>
      </c>
      <c r="M677" s="106">
        <f t="shared" si="64"/>
        <v>0</v>
      </c>
      <c r="N677" s="106">
        <v>0</v>
      </c>
      <c r="O677" s="106">
        <v>0</v>
      </c>
      <c r="P677" s="106">
        <f t="shared" si="65"/>
        <v>0</v>
      </c>
    </row>
    <row r="678" s="103" customFormat="1" ht="36" customHeight="1" spans="1:16">
      <c r="A678" s="114">
        <v>2100208</v>
      </c>
      <c r="B678" s="23" t="s">
        <v>634</v>
      </c>
      <c r="C678" s="24">
        <v>0</v>
      </c>
      <c r="D678" s="19">
        <v>0</v>
      </c>
      <c r="E678" s="24"/>
      <c r="F678" s="112" t="str">
        <f t="shared" si="60"/>
        <v>否</v>
      </c>
      <c r="G678" s="103" t="str">
        <f t="shared" si="61"/>
        <v>项</v>
      </c>
      <c r="H678" s="113"/>
      <c r="I678" s="121">
        <v>0</v>
      </c>
      <c r="J678" s="106">
        <v>0</v>
      </c>
      <c r="K678" s="120">
        <f t="shared" si="62"/>
        <v>0</v>
      </c>
      <c r="L678" s="107">
        <f t="shared" si="63"/>
        <v>0</v>
      </c>
      <c r="M678" s="106">
        <f t="shared" si="64"/>
        <v>0</v>
      </c>
      <c r="N678" s="106">
        <v>0</v>
      </c>
      <c r="O678" s="106">
        <v>0</v>
      </c>
      <c r="P678" s="106">
        <f t="shared" si="65"/>
        <v>0</v>
      </c>
    </row>
    <row r="679" s="103" customFormat="1" ht="36" customHeight="1" spans="1:16">
      <c r="A679" s="129">
        <v>2100209</v>
      </c>
      <c r="B679" s="23" t="s">
        <v>635</v>
      </c>
      <c r="C679" s="24">
        <v>0</v>
      </c>
      <c r="D679" s="19">
        <v>0</v>
      </c>
      <c r="E679" s="24"/>
      <c r="F679" s="112" t="str">
        <f t="shared" si="60"/>
        <v>否</v>
      </c>
      <c r="G679" s="103" t="str">
        <f t="shared" si="61"/>
        <v>项</v>
      </c>
      <c r="H679" s="106"/>
      <c r="I679" s="121">
        <v>0</v>
      </c>
      <c r="J679" s="106">
        <v>0</v>
      </c>
      <c r="K679" s="120">
        <f t="shared" si="62"/>
        <v>0</v>
      </c>
      <c r="L679" s="107">
        <f t="shared" si="63"/>
        <v>0</v>
      </c>
      <c r="M679" s="106">
        <f t="shared" si="64"/>
        <v>0</v>
      </c>
      <c r="N679" s="106">
        <v>0</v>
      </c>
      <c r="O679" s="106">
        <v>0</v>
      </c>
      <c r="P679" s="106">
        <f t="shared" si="65"/>
        <v>0</v>
      </c>
    </row>
    <row r="680" s="103" customFormat="1" ht="36" customHeight="1" spans="1:16">
      <c r="A680" s="114">
        <v>2100210</v>
      </c>
      <c r="B680" s="23" t="s">
        <v>636</v>
      </c>
      <c r="C680" s="24">
        <v>0</v>
      </c>
      <c r="D680" s="19">
        <v>0</v>
      </c>
      <c r="E680" s="24"/>
      <c r="F680" s="112" t="str">
        <f t="shared" si="60"/>
        <v>否</v>
      </c>
      <c r="G680" s="103" t="str">
        <f t="shared" si="61"/>
        <v>项</v>
      </c>
      <c r="H680" s="106"/>
      <c r="I680" s="121">
        <v>0</v>
      </c>
      <c r="J680" s="106">
        <v>0</v>
      </c>
      <c r="K680" s="120">
        <f t="shared" si="62"/>
        <v>0</v>
      </c>
      <c r="L680" s="107">
        <f t="shared" si="63"/>
        <v>0</v>
      </c>
      <c r="M680" s="106">
        <f t="shared" si="64"/>
        <v>0</v>
      </c>
      <c r="N680" s="106">
        <v>0</v>
      </c>
      <c r="O680" s="106">
        <v>0</v>
      </c>
      <c r="P680" s="106">
        <f t="shared" si="65"/>
        <v>0</v>
      </c>
    </row>
    <row r="681" s="103" customFormat="1" ht="36" customHeight="1" spans="1:16">
      <c r="A681" s="114">
        <v>2100211</v>
      </c>
      <c r="B681" s="23" t="s">
        <v>637</v>
      </c>
      <c r="C681" s="24">
        <v>0</v>
      </c>
      <c r="D681" s="19">
        <v>0</v>
      </c>
      <c r="E681" s="24"/>
      <c r="F681" s="112" t="str">
        <f t="shared" si="60"/>
        <v>否</v>
      </c>
      <c r="G681" s="103" t="str">
        <f t="shared" si="61"/>
        <v>项</v>
      </c>
      <c r="H681" s="106"/>
      <c r="I681" s="121">
        <v>0</v>
      </c>
      <c r="J681" s="106">
        <v>0</v>
      </c>
      <c r="K681" s="120">
        <f t="shared" si="62"/>
        <v>0</v>
      </c>
      <c r="L681" s="107">
        <f t="shared" si="63"/>
        <v>0</v>
      </c>
      <c r="M681" s="106">
        <f t="shared" si="64"/>
        <v>0</v>
      </c>
      <c r="N681" s="106">
        <v>0</v>
      </c>
      <c r="O681" s="106">
        <v>0</v>
      </c>
      <c r="P681" s="106">
        <f t="shared" si="65"/>
        <v>0</v>
      </c>
    </row>
    <row r="682" s="103" customFormat="1" ht="36" customHeight="1" spans="1:16">
      <c r="A682" s="114">
        <v>2100212</v>
      </c>
      <c r="B682" s="23" t="s">
        <v>638</v>
      </c>
      <c r="C682" s="24">
        <v>0</v>
      </c>
      <c r="D682" s="19">
        <v>0</v>
      </c>
      <c r="E682" s="24"/>
      <c r="F682" s="112" t="str">
        <f t="shared" si="60"/>
        <v>否</v>
      </c>
      <c r="G682" s="103" t="str">
        <f t="shared" si="61"/>
        <v>项</v>
      </c>
      <c r="H682" s="113"/>
      <c r="I682" s="121">
        <v>0</v>
      </c>
      <c r="J682" s="106">
        <v>0</v>
      </c>
      <c r="K682" s="120">
        <f t="shared" si="62"/>
        <v>0</v>
      </c>
      <c r="L682" s="107">
        <f t="shared" si="63"/>
        <v>0</v>
      </c>
      <c r="M682" s="106">
        <f t="shared" si="64"/>
        <v>0</v>
      </c>
      <c r="N682" s="106">
        <v>0</v>
      </c>
      <c r="O682" s="106">
        <v>0</v>
      </c>
      <c r="P682" s="106">
        <f t="shared" si="65"/>
        <v>0</v>
      </c>
    </row>
    <row r="683" s="103" customFormat="1" ht="36" customHeight="1" spans="1:16">
      <c r="A683" s="114">
        <v>2100213</v>
      </c>
      <c r="B683" s="23" t="s">
        <v>639</v>
      </c>
      <c r="C683" s="24">
        <v>0</v>
      </c>
      <c r="D683" s="19">
        <v>0</v>
      </c>
      <c r="E683" s="24"/>
      <c r="F683" s="112" t="str">
        <f t="shared" si="60"/>
        <v>否</v>
      </c>
      <c r="G683" s="103" t="str">
        <f t="shared" si="61"/>
        <v>项</v>
      </c>
      <c r="H683" s="106"/>
      <c r="I683" s="121">
        <v>0</v>
      </c>
      <c r="J683" s="106">
        <v>0</v>
      </c>
      <c r="K683" s="120">
        <f t="shared" si="62"/>
        <v>0</v>
      </c>
      <c r="L683" s="107">
        <f t="shared" si="63"/>
        <v>0</v>
      </c>
      <c r="M683" s="106">
        <f t="shared" si="64"/>
        <v>0</v>
      </c>
      <c r="N683" s="106">
        <v>0</v>
      </c>
      <c r="O683" s="106">
        <v>0</v>
      </c>
      <c r="P683" s="106">
        <f t="shared" si="65"/>
        <v>0</v>
      </c>
    </row>
    <row r="684" s="103" customFormat="1" ht="36" customHeight="1" spans="1:16">
      <c r="A684" s="114">
        <v>2100299</v>
      </c>
      <c r="B684" s="23" t="s">
        <v>640</v>
      </c>
      <c r="C684" s="24">
        <v>0</v>
      </c>
      <c r="D684" s="19">
        <v>0</v>
      </c>
      <c r="E684" s="24"/>
      <c r="F684" s="112" t="str">
        <f t="shared" si="60"/>
        <v>否</v>
      </c>
      <c r="G684" s="103" t="str">
        <f t="shared" si="61"/>
        <v>项</v>
      </c>
      <c r="H684" s="106"/>
      <c r="I684" s="121">
        <v>0</v>
      </c>
      <c r="J684" s="106">
        <v>0</v>
      </c>
      <c r="K684" s="120">
        <f t="shared" si="62"/>
        <v>0</v>
      </c>
      <c r="L684" s="107">
        <f t="shared" si="63"/>
        <v>0</v>
      </c>
      <c r="M684" s="106">
        <f t="shared" si="64"/>
        <v>0</v>
      </c>
      <c r="N684" s="106">
        <v>0</v>
      </c>
      <c r="O684" s="106">
        <v>0</v>
      </c>
      <c r="P684" s="106">
        <f t="shared" si="65"/>
        <v>0</v>
      </c>
    </row>
    <row r="685" ht="36" customHeight="1" spans="1:16">
      <c r="A685" s="111">
        <v>21003</v>
      </c>
      <c r="B685" s="18" t="s">
        <v>641</v>
      </c>
      <c r="C685" s="19">
        <v>143</v>
      </c>
      <c r="D685" s="19">
        <f>SUM(D686:D688)</f>
        <v>0</v>
      </c>
      <c r="E685" s="19"/>
      <c r="F685" s="112" t="str">
        <f t="shared" si="60"/>
        <v>是</v>
      </c>
      <c r="G685" s="106" t="str">
        <f t="shared" si="61"/>
        <v>款</v>
      </c>
      <c r="H685" s="105">
        <f>SUM(H686:H688)</f>
        <v>0</v>
      </c>
      <c r="I685" s="121">
        <v>0</v>
      </c>
      <c r="J685" s="106">
        <v>0</v>
      </c>
      <c r="K685" s="120">
        <f t="shared" si="62"/>
        <v>0</v>
      </c>
      <c r="L685" s="107">
        <f t="shared" si="63"/>
        <v>0</v>
      </c>
      <c r="M685" s="106">
        <f t="shared" si="64"/>
        <v>0</v>
      </c>
      <c r="N685" s="106">
        <v>0</v>
      </c>
      <c r="O685" s="106">
        <v>0</v>
      </c>
      <c r="P685" s="106">
        <f t="shared" si="65"/>
        <v>0</v>
      </c>
    </row>
    <row r="686" s="103" customFormat="1" ht="36" customHeight="1" spans="1:16">
      <c r="A686" s="114">
        <v>2100301</v>
      </c>
      <c r="B686" s="23" t="s">
        <v>642</v>
      </c>
      <c r="C686" s="24">
        <v>0</v>
      </c>
      <c r="D686" s="19">
        <v>0</v>
      </c>
      <c r="E686" s="24"/>
      <c r="F686" s="112" t="str">
        <f t="shared" si="60"/>
        <v>否</v>
      </c>
      <c r="G686" s="103" t="str">
        <f t="shared" si="61"/>
        <v>项</v>
      </c>
      <c r="H686" s="106"/>
      <c r="I686" s="121">
        <v>0</v>
      </c>
      <c r="J686" s="106">
        <v>0</v>
      </c>
      <c r="K686" s="120">
        <f t="shared" si="62"/>
        <v>0</v>
      </c>
      <c r="L686" s="107">
        <f t="shared" si="63"/>
        <v>0</v>
      </c>
      <c r="M686" s="106">
        <f t="shared" si="64"/>
        <v>0</v>
      </c>
      <c r="N686" s="106">
        <v>0</v>
      </c>
      <c r="O686" s="106">
        <v>0</v>
      </c>
      <c r="P686" s="106">
        <f t="shared" si="65"/>
        <v>0</v>
      </c>
    </row>
    <row r="687" s="103" customFormat="1" ht="36" customHeight="1" spans="1:16">
      <c r="A687" s="114">
        <v>2100302</v>
      </c>
      <c r="B687" s="23" t="s">
        <v>643</v>
      </c>
      <c r="C687" s="24">
        <v>13</v>
      </c>
      <c r="D687" s="19">
        <v>0</v>
      </c>
      <c r="E687" s="24"/>
      <c r="F687" s="112" t="str">
        <f t="shared" si="60"/>
        <v>是</v>
      </c>
      <c r="G687" s="103" t="str">
        <f t="shared" si="61"/>
        <v>项</v>
      </c>
      <c r="H687" s="106"/>
      <c r="I687" s="121">
        <v>0</v>
      </c>
      <c r="J687" s="106">
        <v>0</v>
      </c>
      <c r="K687" s="120">
        <f t="shared" si="62"/>
        <v>0</v>
      </c>
      <c r="L687" s="107">
        <f t="shared" si="63"/>
        <v>0</v>
      </c>
      <c r="M687" s="106">
        <f t="shared" si="64"/>
        <v>0</v>
      </c>
      <c r="N687" s="106">
        <v>0</v>
      </c>
      <c r="O687" s="106">
        <v>0</v>
      </c>
      <c r="P687" s="106">
        <f t="shared" si="65"/>
        <v>0</v>
      </c>
    </row>
    <row r="688" s="103" customFormat="1" ht="36" customHeight="1" spans="1:16">
      <c r="A688" s="114">
        <v>2100399</v>
      </c>
      <c r="B688" s="23" t="s">
        <v>644</v>
      </c>
      <c r="C688" s="24">
        <v>130</v>
      </c>
      <c r="D688" s="19">
        <v>0</v>
      </c>
      <c r="E688" s="24"/>
      <c r="F688" s="112" t="str">
        <f t="shared" si="60"/>
        <v>是</v>
      </c>
      <c r="G688" s="103" t="str">
        <f t="shared" si="61"/>
        <v>项</v>
      </c>
      <c r="H688" s="106"/>
      <c r="I688" s="121">
        <v>0</v>
      </c>
      <c r="J688" s="106">
        <v>0</v>
      </c>
      <c r="K688" s="120">
        <f t="shared" si="62"/>
        <v>0</v>
      </c>
      <c r="L688" s="107">
        <f t="shared" si="63"/>
        <v>0</v>
      </c>
      <c r="M688" s="106">
        <f t="shared" si="64"/>
        <v>0</v>
      </c>
      <c r="N688" s="106">
        <v>0</v>
      </c>
      <c r="O688" s="106">
        <v>0</v>
      </c>
      <c r="P688" s="106">
        <f t="shared" si="65"/>
        <v>0</v>
      </c>
    </row>
    <row r="689" ht="36" customHeight="1" spans="1:16">
      <c r="A689" s="111">
        <v>21004</v>
      </c>
      <c r="B689" s="18" t="s">
        <v>645</v>
      </c>
      <c r="C689" s="19">
        <v>4512</v>
      </c>
      <c r="D689" s="19">
        <f>SUM(D690:D700)</f>
        <v>272</v>
      </c>
      <c r="E689" s="19"/>
      <c r="F689" s="112" t="str">
        <f t="shared" si="60"/>
        <v>是</v>
      </c>
      <c r="G689" s="106" t="str">
        <f t="shared" si="61"/>
        <v>款</v>
      </c>
      <c r="H689" s="105">
        <f>SUM(H690:H700)</f>
        <v>0</v>
      </c>
      <c r="I689" s="121">
        <v>0</v>
      </c>
      <c r="J689" s="106">
        <v>0</v>
      </c>
      <c r="K689" s="120">
        <f t="shared" si="62"/>
        <v>0</v>
      </c>
      <c r="L689" s="107">
        <f t="shared" si="63"/>
        <v>0</v>
      </c>
      <c r="M689" s="106">
        <f t="shared" si="64"/>
        <v>0</v>
      </c>
      <c r="N689" s="106">
        <v>0</v>
      </c>
      <c r="O689" s="106">
        <v>0</v>
      </c>
      <c r="P689" s="106">
        <f t="shared" si="65"/>
        <v>0</v>
      </c>
    </row>
    <row r="690" s="103" customFormat="1" ht="36" customHeight="1" spans="1:16">
      <c r="A690" s="114">
        <v>2100401</v>
      </c>
      <c r="B690" s="23" t="s">
        <v>646</v>
      </c>
      <c r="C690" s="24">
        <v>1326</v>
      </c>
      <c r="D690" s="19">
        <v>35</v>
      </c>
      <c r="E690" s="24"/>
      <c r="F690" s="112" t="str">
        <f t="shared" si="60"/>
        <v>是</v>
      </c>
      <c r="G690" s="103" t="str">
        <f t="shared" si="61"/>
        <v>项</v>
      </c>
      <c r="H690" s="106"/>
      <c r="I690" s="121">
        <v>347792.45</v>
      </c>
      <c r="J690" s="106">
        <v>0</v>
      </c>
      <c r="K690" s="120">
        <f t="shared" si="62"/>
        <v>347792.45</v>
      </c>
      <c r="L690" s="107">
        <f t="shared" si="63"/>
        <v>35</v>
      </c>
      <c r="M690" s="106">
        <f t="shared" si="64"/>
        <v>0</v>
      </c>
      <c r="N690" s="106">
        <v>0</v>
      </c>
      <c r="O690" s="106">
        <v>0</v>
      </c>
      <c r="P690" s="106">
        <f t="shared" si="65"/>
        <v>0</v>
      </c>
    </row>
    <row r="691" s="103" customFormat="1" ht="36" customHeight="1" spans="1:16">
      <c r="A691" s="114">
        <v>2100402</v>
      </c>
      <c r="B691" s="23" t="s">
        <v>647</v>
      </c>
      <c r="C691" s="24">
        <v>140</v>
      </c>
      <c r="D691" s="19">
        <v>-15</v>
      </c>
      <c r="E691" s="24"/>
      <c r="F691" s="112" t="str">
        <f t="shared" si="60"/>
        <v>是</v>
      </c>
      <c r="G691" s="103" t="str">
        <f t="shared" si="61"/>
        <v>项</v>
      </c>
      <c r="H691" s="106"/>
      <c r="I691" s="121">
        <v>-151191.03</v>
      </c>
      <c r="J691" s="106">
        <v>0</v>
      </c>
      <c r="K691" s="120">
        <f t="shared" si="62"/>
        <v>-151191.03</v>
      </c>
      <c r="L691" s="107">
        <f t="shared" si="63"/>
        <v>-15</v>
      </c>
      <c r="M691" s="106">
        <f t="shared" si="64"/>
        <v>0</v>
      </c>
      <c r="N691" s="106">
        <v>0</v>
      </c>
      <c r="O691" s="106">
        <v>0</v>
      </c>
      <c r="P691" s="106">
        <f t="shared" si="65"/>
        <v>0</v>
      </c>
    </row>
    <row r="692" s="103" customFormat="1" ht="36" customHeight="1" spans="1:16">
      <c r="A692" s="114">
        <v>2100403</v>
      </c>
      <c r="B692" s="23" t="s">
        <v>648</v>
      </c>
      <c r="C692" s="24">
        <v>1231</v>
      </c>
      <c r="D692" s="19">
        <v>48</v>
      </c>
      <c r="E692" s="24"/>
      <c r="F692" s="112" t="str">
        <f t="shared" si="60"/>
        <v>是</v>
      </c>
      <c r="G692" s="103" t="str">
        <f t="shared" si="61"/>
        <v>项</v>
      </c>
      <c r="H692" s="106"/>
      <c r="I692" s="121">
        <v>478918.29</v>
      </c>
      <c r="J692" s="106">
        <v>0</v>
      </c>
      <c r="K692" s="120">
        <f t="shared" si="62"/>
        <v>478918.29</v>
      </c>
      <c r="L692" s="107">
        <f t="shared" si="63"/>
        <v>48</v>
      </c>
      <c r="M692" s="106">
        <f t="shared" si="64"/>
        <v>0</v>
      </c>
      <c r="N692" s="106">
        <v>0</v>
      </c>
      <c r="O692" s="106">
        <v>0</v>
      </c>
      <c r="P692" s="106">
        <f t="shared" si="65"/>
        <v>0</v>
      </c>
    </row>
    <row r="693" s="103" customFormat="1" ht="36" customHeight="1" spans="1:16">
      <c r="A693" s="114">
        <v>2100404</v>
      </c>
      <c r="B693" s="23" t="s">
        <v>649</v>
      </c>
      <c r="C693" s="24">
        <v>0</v>
      </c>
      <c r="D693" s="19">
        <v>0</v>
      </c>
      <c r="E693" s="24"/>
      <c r="F693" s="112" t="str">
        <f t="shared" si="60"/>
        <v>否</v>
      </c>
      <c r="G693" s="103" t="str">
        <f t="shared" si="61"/>
        <v>项</v>
      </c>
      <c r="H693" s="106"/>
      <c r="I693" s="121">
        <v>0</v>
      </c>
      <c r="J693" s="106">
        <v>0</v>
      </c>
      <c r="K693" s="120">
        <f t="shared" si="62"/>
        <v>0</v>
      </c>
      <c r="L693" s="107">
        <f t="shared" si="63"/>
        <v>0</v>
      </c>
      <c r="M693" s="106">
        <f t="shared" si="64"/>
        <v>0</v>
      </c>
      <c r="N693" s="106">
        <v>0</v>
      </c>
      <c r="O693" s="106">
        <v>0</v>
      </c>
      <c r="P693" s="106">
        <f t="shared" si="65"/>
        <v>0</v>
      </c>
    </row>
    <row r="694" s="103" customFormat="1" ht="36" customHeight="1" spans="1:16">
      <c r="A694" s="114">
        <v>2100405</v>
      </c>
      <c r="B694" s="23" t="s">
        <v>650</v>
      </c>
      <c r="C694" s="24">
        <v>35</v>
      </c>
      <c r="D694" s="19">
        <v>0</v>
      </c>
      <c r="E694" s="24"/>
      <c r="F694" s="112" t="str">
        <f t="shared" si="60"/>
        <v>是</v>
      </c>
      <c r="G694" s="103" t="str">
        <f t="shared" si="61"/>
        <v>项</v>
      </c>
      <c r="H694" s="113"/>
      <c r="I694" s="121">
        <v>0</v>
      </c>
      <c r="J694" s="106">
        <v>0</v>
      </c>
      <c r="K694" s="120">
        <f t="shared" si="62"/>
        <v>0</v>
      </c>
      <c r="L694" s="107">
        <f t="shared" si="63"/>
        <v>0</v>
      </c>
      <c r="M694" s="106">
        <f t="shared" si="64"/>
        <v>0</v>
      </c>
      <c r="N694" s="106">
        <v>0</v>
      </c>
      <c r="O694" s="106">
        <v>0</v>
      </c>
      <c r="P694" s="106">
        <f t="shared" si="65"/>
        <v>0</v>
      </c>
    </row>
    <row r="695" s="103" customFormat="1" ht="36" customHeight="1" spans="1:16">
      <c r="A695" s="114">
        <v>2100406</v>
      </c>
      <c r="B695" s="23" t="s">
        <v>651</v>
      </c>
      <c r="C695" s="24">
        <v>1428</v>
      </c>
      <c r="D695" s="19">
        <v>204</v>
      </c>
      <c r="E695" s="24"/>
      <c r="F695" s="112" t="str">
        <f t="shared" si="60"/>
        <v>是</v>
      </c>
      <c r="G695" s="103" t="str">
        <f t="shared" si="61"/>
        <v>项</v>
      </c>
      <c r="H695" s="106"/>
      <c r="I695" s="121">
        <v>241415.32</v>
      </c>
      <c r="J695" s="106">
        <v>0</v>
      </c>
      <c r="K695" s="120">
        <f t="shared" si="62"/>
        <v>241415.32</v>
      </c>
      <c r="L695" s="107">
        <f t="shared" si="63"/>
        <v>24</v>
      </c>
      <c r="M695" s="106">
        <f t="shared" si="64"/>
        <v>180</v>
      </c>
      <c r="N695" s="106">
        <v>0</v>
      </c>
      <c r="O695" s="106">
        <v>180</v>
      </c>
      <c r="P695" s="106">
        <f t="shared" si="65"/>
        <v>180</v>
      </c>
    </row>
    <row r="696" s="103" customFormat="1" ht="36" customHeight="1" spans="1:16">
      <c r="A696" s="114">
        <v>2100407</v>
      </c>
      <c r="B696" s="23" t="s">
        <v>652</v>
      </c>
      <c r="C696" s="24">
        <v>0</v>
      </c>
      <c r="D696" s="19">
        <v>0</v>
      </c>
      <c r="E696" s="24"/>
      <c r="F696" s="112" t="str">
        <f t="shared" si="60"/>
        <v>否</v>
      </c>
      <c r="G696" s="103" t="str">
        <f t="shared" si="61"/>
        <v>项</v>
      </c>
      <c r="H696" s="106"/>
      <c r="I696" s="121">
        <v>0</v>
      </c>
      <c r="J696" s="106">
        <v>0</v>
      </c>
      <c r="K696" s="120">
        <f t="shared" si="62"/>
        <v>0</v>
      </c>
      <c r="L696" s="107">
        <f t="shared" si="63"/>
        <v>0</v>
      </c>
      <c r="M696" s="106">
        <f t="shared" si="64"/>
        <v>0</v>
      </c>
      <c r="N696" s="106">
        <v>0</v>
      </c>
      <c r="O696" s="106">
        <v>0</v>
      </c>
      <c r="P696" s="106">
        <f t="shared" si="65"/>
        <v>0</v>
      </c>
    </row>
    <row r="697" s="103" customFormat="1" ht="36" customHeight="1" spans="1:16">
      <c r="A697" s="114">
        <v>2100408</v>
      </c>
      <c r="B697" s="23" t="s">
        <v>653</v>
      </c>
      <c r="C697" s="24">
        <v>54</v>
      </c>
      <c r="D697" s="19">
        <v>0</v>
      </c>
      <c r="E697" s="24"/>
      <c r="F697" s="112" t="str">
        <f t="shared" si="60"/>
        <v>是</v>
      </c>
      <c r="G697" s="103" t="str">
        <f t="shared" si="61"/>
        <v>项</v>
      </c>
      <c r="H697" s="113"/>
      <c r="I697" s="121">
        <v>0</v>
      </c>
      <c r="J697" s="106">
        <v>0</v>
      </c>
      <c r="K697" s="120">
        <f t="shared" si="62"/>
        <v>0</v>
      </c>
      <c r="L697" s="107">
        <f t="shared" si="63"/>
        <v>0</v>
      </c>
      <c r="M697" s="106">
        <f t="shared" si="64"/>
        <v>0</v>
      </c>
      <c r="N697" s="106">
        <v>0</v>
      </c>
      <c r="O697" s="106">
        <v>0</v>
      </c>
      <c r="P697" s="106">
        <f t="shared" si="65"/>
        <v>0</v>
      </c>
    </row>
    <row r="698" s="103" customFormat="1" ht="36" customHeight="1" spans="1:16">
      <c r="A698" s="114">
        <v>2100409</v>
      </c>
      <c r="B698" s="23" t="s">
        <v>654</v>
      </c>
      <c r="C698" s="24">
        <v>70</v>
      </c>
      <c r="D698" s="19">
        <v>0</v>
      </c>
      <c r="E698" s="24"/>
      <c r="F698" s="112" t="str">
        <f t="shared" si="60"/>
        <v>是</v>
      </c>
      <c r="G698" s="103" t="str">
        <f t="shared" si="61"/>
        <v>项</v>
      </c>
      <c r="H698" s="106"/>
      <c r="I698" s="121">
        <v>0</v>
      </c>
      <c r="J698" s="106">
        <v>0</v>
      </c>
      <c r="K698" s="120">
        <f t="shared" si="62"/>
        <v>0</v>
      </c>
      <c r="L698" s="107">
        <f t="shared" si="63"/>
        <v>0</v>
      </c>
      <c r="M698" s="106">
        <f t="shared" si="64"/>
        <v>0</v>
      </c>
      <c r="N698" s="106">
        <v>0</v>
      </c>
      <c r="O698" s="106">
        <v>0</v>
      </c>
      <c r="P698" s="106">
        <f t="shared" si="65"/>
        <v>0</v>
      </c>
    </row>
    <row r="699" s="103" customFormat="1" ht="36" customHeight="1" spans="1:16">
      <c r="A699" s="114">
        <v>2100410</v>
      </c>
      <c r="B699" s="23" t="s">
        <v>655</v>
      </c>
      <c r="C699" s="24">
        <v>148</v>
      </c>
      <c r="D699" s="19">
        <v>0</v>
      </c>
      <c r="E699" s="24"/>
      <c r="F699" s="112" t="str">
        <f t="shared" si="60"/>
        <v>是</v>
      </c>
      <c r="G699" s="103" t="str">
        <f t="shared" si="61"/>
        <v>项</v>
      </c>
      <c r="H699" s="106"/>
      <c r="I699" s="121">
        <v>0</v>
      </c>
      <c r="J699" s="106">
        <v>0</v>
      </c>
      <c r="K699" s="120">
        <f t="shared" si="62"/>
        <v>0</v>
      </c>
      <c r="L699" s="107">
        <f t="shared" si="63"/>
        <v>0</v>
      </c>
      <c r="M699" s="106">
        <f t="shared" si="64"/>
        <v>0</v>
      </c>
      <c r="N699" s="106">
        <v>0</v>
      </c>
      <c r="O699" s="106">
        <v>0</v>
      </c>
      <c r="P699" s="106">
        <f t="shared" si="65"/>
        <v>0</v>
      </c>
    </row>
    <row r="700" s="103" customFormat="1" ht="36" customHeight="1" spans="1:16">
      <c r="A700" s="114">
        <v>2100499</v>
      </c>
      <c r="B700" s="23" t="s">
        <v>656</v>
      </c>
      <c r="C700" s="24">
        <v>80</v>
      </c>
      <c r="D700" s="19">
        <v>0</v>
      </c>
      <c r="E700" s="24"/>
      <c r="F700" s="112" t="str">
        <f t="shared" si="60"/>
        <v>是</v>
      </c>
      <c r="G700" s="103" t="str">
        <f t="shared" si="61"/>
        <v>项</v>
      </c>
      <c r="H700" s="106"/>
      <c r="I700" s="121">
        <v>0</v>
      </c>
      <c r="J700" s="106">
        <v>0</v>
      </c>
      <c r="K700" s="120">
        <f t="shared" si="62"/>
        <v>0</v>
      </c>
      <c r="L700" s="107">
        <f t="shared" si="63"/>
        <v>0</v>
      </c>
      <c r="M700" s="106">
        <f t="shared" si="64"/>
        <v>0</v>
      </c>
      <c r="N700" s="106">
        <v>0</v>
      </c>
      <c r="O700" s="106">
        <v>0</v>
      </c>
      <c r="P700" s="106">
        <f t="shared" si="65"/>
        <v>0</v>
      </c>
    </row>
    <row r="701" ht="36" customHeight="1" spans="1:16">
      <c r="A701" s="111">
        <v>21006</v>
      </c>
      <c r="B701" s="18" t="s">
        <v>657</v>
      </c>
      <c r="C701" s="19">
        <v>0</v>
      </c>
      <c r="D701" s="19">
        <f>SUM(D702:D703)</f>
        <v>0</v>
      </c>
      <c r="E701" s="19"/>
      <c r="F701" s="112" t="str">
        <f t="shared" si="60"/>
        <v>否</v>
      </c>
      <c r="G701" s="106" t="str">
        <f t="shared" si="61"/>
        <v>款</v>
      </c>
      <c r="H701" s="113">
        <f>SUM(H702:H703)</f>
        <v>0</v>
      </c>
      <c r="I701" s="121">
        <v>0</v>
      </c>
      <c r="J701" s="106">
        <v>0</v>
      </c>
      <c r="K701" s="120">
        <f t="shared" si="62"/>
        <v>0</v>
      </c>
      <c r="L701" s="107">
        <f t="shared" si="63"/>
        <v>0</v>
      </c>
      <c r="M701" s="106">
        <f t="shared" si="64"/>
        <v>0</v>
      </c>
      <c r="N701" s="106">
        <v>0</v>
      </c>
      <c r="O701" s="106">
        <v>0</v>
      </c>
      <c r="P701" s="106">
        <f t="shared" si="65"/>
        <v>0</v>
      </c>
    </row>
    <row r="702" s="103" customFormat="1" ht="36" customHeight="1" spans="1:16">
      <c r="A702" s="114">
        <v>2100601</v>
      </c>
      <c r="B702" s="23" t="s">
        <v>658</v>
      </c>
      <c r="C702" s="24">
        <v>0</v>
      </c>
      <c r="D702" s="19">
        <v>0</v>
      </c>
      <c r="E702" s="24"/>
      <c r="F702" s="112" t="str">
        <f t="shared" si="60"/>
        <v>否</v>
      </c>
      <c r="G702" s="103" t="str">
        <f t="shared" si="61"/>
        <v>项</v>
      </c>
      <c r="H702" s="106"/>
      <c r="I702" s="121">
        <v>0</v>
      </c>
      <c r="J702" s="106">
        <v>0</v>
      </c>
      <c r="K702" s="120">
        <f t="shared" si="62"/>
        <v>0</v>
      </c>
      <c r="L702" s="107">
        <f t="shared" si="63"/>
        <v>0</v>
      </c>
      <c r="M702" s="106">
        <f t="shared" si="64"/>
        <v>0</v>
      </c>
      <c r="N702" s="106">
        <v>0</v>
      </c>
      <c r="O702" s="106">
        <v>0</v>
      </c>
      <c r="P702" s="106">
        <f t="shared" si="65"/>
        <v>0</v>
      </c>
    </row>
    <row r="703" s="103" customFormat="1" ht="36" customHeight="1" spans="1:16">
      <c r="A703" s="114">
        <v>2100699</v>
      </c>
      <c r="B703" s="23" t="s">
        <v>659</v>
      </c>
      <c r="C703" s="24">
        <v>0</v>
      </c>
      <c r="D703" s="19">
        <v>0</v>
      </c>
      <c r="E703" s="24"/>
      <c r="F703" s="112" t="str">
        <f t="shared" si="60"/>
        <v>否</v>
      </c>
      <c r="G703" s="103" t="str">
        <f t="shared" si="61"/>
        <v>项</v>
      </c>
      <c r="H703" s="106"/>
      <c r="I703" s="121">
        <v>0</v>
      </c>
      <c r="J703" s="106">
        <v>0</v>
      </c>
      <c r="K703" s="120">
        <f t="shared" si="62"/>
        <v>0</v>
      </c>
      <c r="L703" s="107">
        <f t="shared" si="63"/>
        <v>0</v>
      </c>
      <c r="M703" s="106">
        <f t="shared" si="64"/>
        <v>0</v>
      </c>
      <c r="N703" s="106">
        <v>0</v>
      </c>
      <c r="O703" s="106">
        <v>0</v>
      </c>
      <c r="P703" s="106">
        <f t="shared" si="65"/>
        <v>0</v>
      </c>
    </row>
    <row r="704" ht="36" customHeight="1" spans="1:16">
      <c r="A704" s="111">
        <v>21007</v>
      </c>
      <c r="B704" s="18" t="s">
        <v>660</v>
      </c>
      <c r="C704" s="19">
        <v>81</v>
      </c>
      <c r="D704" s="19">
        <f>SUM(D705:D707)</f>
        <v>0</v>
      </c>
      <c r="E704" s="19"/>
      <c r="F704" s="112" t="str">
        <f t="shared" si="60"/>
        <v>是</v>
      </c>
      <c r="G704" s="106" t="str">
        <f t="shared" si="61"/>
        <v>款</v>
      </c>
      <c r="H704" s="105">
        <f>SUM(H705:H707)</f>
        <v>0</v>
      </c>
      <c r="I704" s="121">
        <v>0</v>
      </c>
      <c r="J704" s="106">
        <v>0</v>
      </c>
      <c r="K704" s="120">
        <f t="shared" si="62"/>
        <v>0</v>
      </c>
      <c r="L704" s="107">
        <f t="shared" si="63"/>
        <v>0</v>
      </c>
      <c r="M704" s="106">
        <f t="shared" si="64"/>
        <v>0</v>
      </c>
      <c r="N704" s="106">
        <v>0</v>
      </c>
      <c r="O704" s="106">
        <v>0</v>
      </c>
      <c r="P704" s="106">
        <f t="shared" si="65"/>
        <v>0</v>
      </c>
    </row>
    <row r="705" s="103" customFormat="1" ht="36" customHeight="1" spans="1:16">
      <c r="A705" s="114">
        <v>2100716</v>
      </c>
      <c r="B705" s="23" t="s">
        <v>661</v>
      </c>
      <c r="C705" s="24">
        <v>0</v>
      </c>
      <c r="D705" s="19">
        <v>0</v>
      </c>
      <c r="E705" s="24"/>
      <c r="F705" s="112" t="str">
        <f t="shared" si="60"/>
        <v>否</v>
      </c>
      <c r="G705" s="103" t="str">
        <f t="shared" si="61"/>
        <v>项</v>
      </c>
      <c r="H705" s="106"/>
      <c r="I705" s="121">
        <v>0</v>
      </c>
      <c r="J705" s="106">
        <v>0</v>
      </c>
      <c r="K705" s="120">
        <f t="shared" si="62"/>
        <v>0</v>
      </c>
      <c r="L705" s="107">
        <f t="shared" si="63"/>
        <v>0</v>
      </c>
      <c r="M705" s="106">
        <f t="shared" si="64"/>
        <v>0</v>
      </c>
      <c r="N705" s="106">
        <v>0</v>
      </c>
      <c r="O705" s="106">
        <v>0</v>
      </c>
      <c r="P705" s="106">
        <f t="shared" si="65"/>
        <v>0</v>
      </c>
    </row>
    <row r="706" s="103" customFormat="1" ht="36" customHeight="1" spans="1:16">
      <c r="A706" s="114">
        <v>2100717</v>
      </c>
      <c r="B706" s="23" t="s">
        <v>662</v>
      </c>
      <c r="C706" s="24">
        <v>0</v>
      </c>
      <c r="D706" s="19">
        <v>0</v>
      </c>
      <c r="E706" s="24"/>
      <c r="F706" s="112" t="str">
        <f t="shared" si="60"/>
        <v>否</v>
      </c>
      <c r="G706" s="103" t="str">
        <f t="shared" si="61"/>
        <v>项</v>
      </c>
      <c r="H706" s="113"/>
      <c r="I706" s="121">
        <v>0</v>
      </c>
      <c r="J706" s="106">
        <v>0</v>
      </c>
      <c r="K706" s="120">
        <f t="shared" si="62"/>
        <v>0</v>
      </c>
      <c r="L706" s="107">
        <f t="shared" si="63"/>
        <v>0</v>
      </c>
      <c r="M706" s="106">
        <f t="shared" si="64"/>
        <v>0</v>
      </c>
      <c r="N706" s="106">
        <v>0</v>
      </c>
      <c r="O706" s="106">
        <v>0</v>
      </c>
      <c r="P706" s="106">
        <f t="shared" si="65"/>
        <v>0</v>
      </c>
    </row>
    <row r="707" s="103" customFormat="1" ht="36" customHeight="1" spans="1:16">
      <c r="A707" s="114">
        <v>2100799</v>
      </c>
      <c r="B707" s="23" t="s">
        <v>663</v>
      </c>
      <c r="C707" s="24">
        <v>81</v>
      </c>
      <c r="D707" s="19">
        <v>0</v>
      </c>
      <c r="E707" s="24"/>
      <c r="F707" s="112" t="str">
        <f t="shared" si="60"/>
        <v>是</v>
      </c>
      <c r="G707" s="103" t="str">
        <f t="shared" si="61"/>
        <v>项</v>
      </c>
      <c r="H707" s="106"/>
      <c r="I707" s="121">
        <v>0</v>
      </c>
      <c r="J707" s="106">
        <v>0</v>
      </c>
      <c r="K707" s="120">
        <f t="shared" si="62"/>
        <v>0</v>
      </c>
      <c r="L707" s="107">
        <f t="shared" si="63"/>
        <v>0</v>
      </c>
      <c r="M707" s="106">
        <f t="shared" si="64"/>
        <v>0</v>
      </c>
      <c r="N707" s="106">
        <v>0</v>
      </c>
      <c r="O707" s="106">
        <v>0</v>
      </c>
      <c r="P707" s="106">
        <f t="shared" si="65"/>
        <v>0</v>
      </c>
    </row>
    <row r="708" ht="36" customHeight="1" spans="1:16">
      <c r="A708" s="111">
        <v>21011</v>
      </c>
      <c r="B708" s="18" t="s">
        <v>664</v>
      </c>
      <c r="C708" s="19">
        <v>10956</v>
      </c>
      <c r="D708" s="19">
        <f>SUM(D709:D712)</f>
        <v>190</v>
      </c>
      <c r="E708" s="19"/>
      <c r="F708" s="112" t="str">
        <f t="shared" ref="F708:F771" si="66">IF(LEN(A708)=3,"是",IF(B708&lt;&gt;"",IF(SUM(C708:C708)&lt;&gt;0,"是","否"),"是"))</f>
        <v>是</v>
      </c>
      <c r="G708" s="106" t="str">
        <f t="shared" si="61"/>
        <v>款</v>
      </c>
      <c r="H708" s="105">
        <f>SUM(H709:H712)</f>
        <v>0</v>
      </c>
      <c r="I708" s="121">
        <v>0</v>
      </c>
      <c r="J708" s="106">
        <v>0</v>
      </c>
      <c r="K708" s="120">
        <f t="shared" si="62"/>
        <v>0</v>
      </c>
      <c r="L708" s="107">
        <f t="shared" si="63"/>
        <v>0</v>
      </c>
      <c r="M708" s="106">
        <f t="shared" si="64"/>
        <v>0</v>
      </c>
      <c r="N708" s="106">
        <v>0</v>
      </c>
      <c r="O708" s="106">
        <v>0</v>
      </c>
      <c r="P708" s="106">
        <f t="shared" si="65"/>
        <v>0</v>
      </c>
    </row>
    <row r="709" s="103" customFormat="1" ht="36" customHeight="1" spans="1:16">
      <c r="A709" s="114">
        <v>2101101</v>
      </c>
      <c r="B709" s="23" t="s">
        <v>665</v>
      </c>
      <c r="C709" s="24">
        <v>3027</v>
      </c>
      <c r="D709" s="19">
        <v>54</v>
      </c>
      <c r="E709" s="24"/>
      <c r="F709" s="112" t="str">
        <f t="shared" si="66"/>
        <v>是</v>
      </c>
      <c r="G709" s="103" t="str">
        <f t="shared" ref="G709:G772" si="67">IF(LEN(A709)=3,"类",IF(LEN(A709)=5,"款","项"))</f>
        <v>项</v>
      </c>
      <c r="H709" s="106"/>
      <c r="I709" s="121">
        <v>0</v>
      </c>
      <c r="J709" s="106">
        <v>537559.28</v>
      </c>
      <c r="K709" s="120">
        <f t="shared" ref="K709:K772" si="68">SUM(I709:J709)</f>
        <v>537559.28</v>
      </c>
      <c r="L709" s="107">
        <f t="shared" ref="L709:L772" si="69">ROUND(K709/10000,0)</f>
        <v>54</v>
      </c>
      <c r="M709" s="106">
        <f t="shared" ref="M709:M772" si="70">SUM(N709:O709)</f>
        <v>0</v>
      </c>
      <c r="N709" s="106">
        <v>0</v>
      </c>
      <c r="O709" s="106">
        <v>0</v>
      </c>
      <c r="P709" s="106">
        <f t="shared" ref="P709:P772" si="71">ROUND(M709,0)</f>
        <v>0</v>
      </c>
    </row>
    <row r="710" s="103" customFormat="1" ht="36" customHeight="1" spans="1:16">
      <c r="A710" s="114">
        <v>2101102</v>
      </c>
      <c r="B710" s="23" t="s">
        <v>666</v>
      </c>
      <c r="C710" s="24">
        <v>4254</v>
      </c>
      <c r="D710" s="19">
        <v>25</v>
      </c>
      <c r="E710" s="24"/>
      <c r="F710" s="112" t="str">
        <f t="shared" si="66"/>
        <v>是</v>
      </c>
      <c r="G710" s="103" t="str">
        <f t="shared" si="67"/>
        <v>项</v>
      </c>
      <c r="H710" s="113"/>
      <c r="I710" s="121">
        <v>0</v>
      </c>
      <c r="J710" s="106">
        <v>247448.08</v>
      </c>
      <c r="K710" s="120">
        <f t="shared" si="68"/>
        <v>247448.08</v>
      </c>
      <c r="L710" s="107">
        <f t="shared" si="69"/>
        <v>25</v>
      </c>
      <c r="M710" s="106">
        <f t="shared" si="70"/>
        <v>0</v>
      </c>
      <c r="N710" s="106">
        <v>0</v>
      </c>
      <c r="O710" s="106">
        <v>0</v>
      </c>
      <c r="P710" s="106">
        <f t="shared" si="71"/>
        <v>0</v>
      </c>
    </row>
    <row r="711" s="103" customFormat="1" ht="36" customHeight="1" spans="1:16">
      <c r="A711" s="114">
        <v>2101103</v>
      </c>
      <c r="B711" s="23" t="s">
        <v>667</v>
      </c>
      <c r="C711" s="24">
        <v>2569</v>
      </c>
      <c r="D711" s="19">
        <v>78</v>
      </c>
      <c r="E711" s="24"/>
      <c r="F711" s="112" t="str">
        <f t="shared" si="66"/>
        <v>是</v>
      </c>
      <c r="G711" s="103" t="str">
        <f t="shared" si="67"/>
        <v>项</v>
      </c>
      <c r="H711" s="106"/>
      <c r="I711" s="121">
        <v>0</v>
      </c>
      <c r="J711" s="106">
        <v>781920.65</v>
      </c>
      <c r="K711" s="120">
        <f t="shared" si="68"/>
        <v>781920.65</v>
      </c>
      <c r="L711" s="107">
        <f t="shared" si="69"/>
        <v>78</v>
      </c>
      <c r="M711" s="106">
        <f t="shared" si="70"/>
        <v>0</v>
      </c>
      <c r="N711" s="106">
        <v>0</v>
      </c>
      <c r="O711" s="106">
        <v>0</v>
      </c>
      <c r="P711" s="106">
        <f t="shared" si="71"/>
        <v>0</v>
      </c>
    </row>
    <row r="712" s="103" customFormat="1" ht="36" customHeight="1" spans="1:16">
      <c r="A712" s="114">
        <v>2101199</v>
      </c>
      <c r="B712" s="23" t="s">
        <v>668</v>
      </c>
      <c r="C712" s="24">
        <v>1106</v>
      </c>
      <c r="D712" s="19">
        <v>33</v>
      </c>
      <c r="E712" s="24"/>
      <c r="F712" s="112" t="str">
        <f t="shared" si="66"/>
        <v>是</v>
      </c>
      <c r="G712" s="103" t="str">
        <f t="shared" si="67"/>
        <v>项</v>
      </c>
      <c r="H712" s="106"/>
      <c r="I712" s="121">
        <v>0</v>
      </c>
      <c r="J712" s="106">
        <v>333204.2</v>
      </c>
      <c r="K712" s="120">
        <f t="shared" si="68"/>
        <v>333204.2</v>
      </c>
      <c r="L712" s="107">
        <f t="shared" si="69"/>
        <v>33</v>
      </c>
      <c r="M712" s="106">
        <f t="shared" si="70"/>
        <v>0</v>
      </c>
      <c r="N712" s="106">
        <v>0</v>
      </c>
      <c r="O712" s="106">
        <v>0</v>
      </c>
      <c r="P712" s="106">
        <f t="shared" si="71"/>
        <v>0</v>
      </c>
    </row>
    <row r="713" ht="36" customHeight="1" spans="1:16">
      <c r="A713" s="111">
        <v>21012</v>
      </c>
      <c r="B713" s="18" t="s">
        <v>669</v>
      </c>
      <c r="C713" s="19">
        <v>96207</v>
      </c>
      <c r="D713" s="19">
        <f>SUM(D714:D716)</f>
        <v>0</v>
      </c>
      <c r="E713" s="19"/>
      <c r="F713" s="112" t="str">
        <f t="shared" si="66"/>
        <v>是</v>
      </c>
      <c r="G713" s="106" t="str">
        <f t="shared" si="67"/>
        <v>款</v>
      </c>
      <c r="H713" s="105">
        <f>SUM(H714:H716)</f>
        <v>0</v>
      </c>
      <c r="I713" s="121">
        <v>0</v>
      </c>
      <c r="J713" s="106">
        <v>0</v>
      </c>
      <c r="K713" s="120">
        <f t="shared" si="68"/>
        <v>0</v>
      </c>
      <c r="L713" s="107">
        <f t="shared" si="69"/>
        <v>0</v>
      </c>
      <c r="M713" s="106">
        <f t="shared" si="70"/>
        <v>0</v>
      </c>
      <c r="N713" s="106">
        <v>0</v>
      </c>
      <c r="O713" s="106">
        <v>0</v>
      </c>
      <c r="P713" s="106">
        <f t="shared" si="71"/>
        <v>0</v>
      </c>
    </row>
    <row r="714" s="103" customFormat="1" ht="36" customHeight="1" spans="1:16">
      <c r="A714" s="114">
        <v>2101201</v>
      </c>
      <c r="B714" s="23" t="s">
        <v>670</v>
      </c>
      <c r="C714" s="24">
        <v>0</v>
      </c>
      <c r="D714" s="19">
        <v>0</v>
      </c>
      <c r="E714" s="24"/>
      <c r="F714" s="112" t="str">
        <f t="shared" si="66"/>
        <v>否</v>
      </c>
      <c r="G714" s="103" t="str">
        <f t="shared" si="67"/>
        <v>项</v>
      </c>
      <c r="H714" s="113"/>
      <c r="I714" s="121">
        <v>0</v>
      </c>
      <c r="J714" s="106">
        <v>0</v>
      </c>
      <c r="K714" s="120">
        <f t="shared" si="68"/>
        <v>0</v>
      </c>
      <c r="L714" s="107">
        <f t="shared" si="69"/>
        <v>0</v>
      </c>
      <c r="M714" s="106">
        <f t="shared" si="70"/>
        <v>0</v>
      </c>
      <c r="N714" s="106">
        <v>0</v>
      </c>
      <c r="O714" s="106">
        <v>0</v>
      </c>
      <c r="P714" s="106">
        <f t="shared" si="71"/>
        <v>0</v>
      </c>
    </row>
    <row r="715" s="103" customFormat="1" ht="36" customHeight="1" spans="1:16">
      <c r="A715" s="114">
        <v>2101202</v>
      </c>
      <c r="B715" s="23" t="s">
        <v>671</v>
      </c>
      <c r="C715" s="24">
        <v>96207</v>
      </c>
      <c r="D715" s="19">
        <v>0</v>
      </c>
      <c r="E715" s="24"/>
      <c r="F715" s="112" t="str">
        <f t="shared" si="66"/>
        <v>是</v>
      </c>
      <c r="G715" s="103" t="str">
        <f t="shared" si="67"/>
        <v>项</v>
      </c>
      <c r="H715" s="106"/>
      <c r="I715" s="121">
        <v>0</v>
      </c>
      <c r="J715" s="106">
        <v>0</v>
      </c>
      <c r="K715" s="120">
        <f t="shared" si="68"/>
        <v>0</v>
      </c>
      <c r="L715" s="107">
        <f t="shared" si="69"/>
        <v>0</v>
      </c>
      <c r="M715" s="106">
        <f t="shared" si="70"/>
        <v>0</v>
      </c>
      <c r="N715" s="106">
        <v>0</v>
      </c>
      <c r="O715" s="106">
        <v>0</v>
      </c>
      <c r="P715" s="106">
        <f t="shared" si="71"/>
        <v>0</v>
      </c>
    </row>
    <row r="716" s="103" customFormat="1" ht="36" customHeight="1" spans="1:16">
      <c r="A716" s="114">
        <v>2101299</v>
      </c>
      <c r="B716" s="23" t="s">
        <v>672</v>
      </c>
      <c r="C716" s="24">
        <v>0</v>
      </c>
      <c r="D716" s="19">
        <v>0</v>
      </c>
      <c r="E716" s="24"/>
      <c r="F716" s="112" t="str">
        <f t="shared" si="66"/>
        <v>否</v>
      </c>
      <c r="G716" s="103" t="str">
        <f t="shared" si="67"/>
        <v>项</v>
      </c>
      <c r="H716" s="106"/>
      <c r="I716" s="121">
        <v>0</v>
      </c>
      <c r="J716" s="106">
        <v>0</v>
      </c>
      <c r="K716" s="120">
        <f t="shared" si="68"/>
        <v>0</v>
      </c>
      <c r="L716" s="107">
        <f t="shared" si="69"/>
        <v>0</v>
      </c>
      <c r="M716" s="106">
        <f t="shared" si="70"/>
        <v>0</v>
      </c>
      <c r="N716" s="106">
        <v>0</v>
      </c>
      <c r="O716" s="106">
        <v>0</v>
      </c>
      <c r="P716" s="106">
        <f t="shared" si="71"/>
        <v>0</v>
      </c>
    </row>
    <row r="717" ht="36" customHeight="1" spans="1:16">
      <c r="A717" s="111">
        <v>21013</v>
      </c>
      <c r="B717" s="18" t="s">
        <v>673</v>
      </c>
      <c r="C717" s="19">
        <v>0</v>
      </c>
      <c r="D717" s="19">
        <f>SUM(D718:D720)</f>
        <v>0</v>
      </c>
      <c r="E717" s="19"/>
      <c r="F717" s="112" t="str">
        <f t="shared" si="66"/>
        <v>否</v>
      </c>
      <c r="G717" s="106" t="str">
        <f t="shared" si="67"/>
        <v>款</v>
      </c>
      <c r="H717" s="113">
        <f>SUM(H718:H720)</f>
        <v>0</v>
      </c>
      <c r="I717" s="121">
        <v>0</v>
      </c>
      <c r="J717" s="106">
        <v>0</v>
      </c>
      <c r="K717" s="120">
        <f t="shared" si="68"/>
        <v>0</v>
      </c>
      <c r="L717" s="107">
        <f t="shared" si="69"/>
        <v>0</v>
      </c>
      <c r="M717" s="106">
        <f t="shared" si="70"/>
        <v>0</v>
      </c>
      <c r="N717" s="106">
        <v>0</v>
      </c>
      <c r="O717" s="106">
        <v>0</v>
      </c>
      <c r="P717" s="106">
        <f t="shared" si="71"/>
        <v>0</v>
      </c>
    </row>
    <row r="718" s="103" customFormat="1" ht="36" customHeight="1" spans="1:16">
      <c r="A718" s="114">
        <v>2101301</v>
      </c>
      <c r="B718" s="23" t="s">
        <v>674</v>
      </c>
      <c r="C718" s="24">
        <v>0</v>
      </c>
      <c r="D718" s="19">
        <v>0</v>
      </c>
      <c r="E718" s="24"/>
      <c r="F718" s="112" t="str">
        <f t="shared" si="66"/>
        <v>否</v>
      </c>
      <c r="G718" s="103" t="str">
        <f t="shared" si="67"/>
        <v>项</v>
      </c>
      <c r="H718" s="106"/>
      <c r="I718" s="121">
        <v>0</v>
      </c>
      <c r="J718" s="106">
        <v>0</v>
      </c>
      <c r="K718" s="120">
        <f t="shared" si="68"/>
        <v>0</v>
      </c>
      <c r="L718" s="107">
        <f t="shared" si="69"/>
        <v>0</v>
      </c>
      <c r="M718" s="106">
        <f t="shared" si="70"/>
        <v>0</v>
      </c>
      <c r="N718" s="106">
        <v>0</v>
      </c>
      <c r="O718" s="106">
        <v>0</v>
      </c>
      <c r="P718" s="106">
        <f t="shared" si="71"/>
        <v>0</v>
      </c>
    </row>
    <row r="719" s="103" customFormat="1" ht="36" customHeight="1" spans="1:16">
      <c r="A719" s="114">
        <v>2101302</v>
      </c>
      <c r="B719" s="23" t="s">
        <v>675</v>
      </c>
      <c r="C719" s="24">
        <v>0</v>
      </c>
      <c r="D719" s="19">
        <v>0</v>
      </c>
      <c r="E719" s="24"/>
      <c r="F719" s="112" t="str">
        <f t="shared" si="66"/>
        <v>否</v>
      </c>
      <c r="G719" s="103" t="str">
        <f t="shared" si="67"/>
        <v>项</v>
      </c>
      <c r="H719" s="106"/>
      <c r="I719" s="121">
        <v>0</v>
      </c>
      <c r="J719" s="106">
        <v>0</v>
      </c>
      <c r="K719" s="120">
        <f t="shared" si="68"/>
        <v>0</v>
      </c>
      <c r="L719" s="107">
        <f t="shared" si="69"/>
        <v>0</v>
      </c>
      <c r="M719" s="106">
        <f t="shared" si="70"/>
        <v>0</v>
      </c>
      <c r="N719" s="106">
        <v>0</v>
      </c>
      <c r="O719" s="106">
        <v>0</v>
      </c>
      <c r="P719" s="106">
        <f t="shared" si="71"/>
        <v>0</v>
      </c>
    </row>
    <row r="720" s="103" customFormat="1" ht="36" customHeight="1" spans="1:16">
      <c r="A720" s="114">
        <v>2101399</v>
      </c>
      <c r="B720" s="23" t="s">
        <v>676</v>
      </c>
      <c r="C720" s="24">
        <v>0</v>
      </c>
      <c r="D720" s="19">
        <v>0</v>
      </c>
      <c r="E720" s="24"/>
      <c r="F720" s="112" t="str">
        <f t="shared" si="66"/>
        <v>否</v>
      </c>
      <c r="G720" s="103" t="str">
        <f t="shared" si="67"/>
        <v>项</v>
      </c>
      <c r="H720" s="106"/>
      <c r="I720" s="121">
        <v>0</v>
      </c>
      <c r="J720" s="106">
        <v>0</v>
      </c>
      <c r="K720" s="120">
        <f t="shared" si="68"/>
        <v>0</v>
      </c>
      <c r="L720" s="107">
        <f t="shared" si="69"/>
        <v>0</v>
      </c>
      <c r="M720" s="106">
        <f t="shared" si="70"/>
        <v>0</v>
      </c>
      <c r="N720" s="106">
        <v>0</v>
      </c>
      <c r="O720" s="106">
        <v>0</v>
      </c>
      <c r="P720" s="106">
        <f t="shared" si="71"/>
        <v>0</v>
      </c>
    </row>
    <row r="721" ht="36" customHeight="1" spans="1:16">
      <c r="A721" s="111">
        <v>21014</v>
      </c>
      <c r="B721" s="18" t="s">
        <v>677</v>
      </c>
      <c r="C721" s="19">
        <v>0</v>
      </c>
      <c r="D721" s="19">
        <f>SUM(D722:D723)</f>
        <v>0</v>
      </c>
      <c r="E721" s="19"/>
      <c r="F721" s="112" t="str">
        <f t="shared" si="66"/>
        <v>否</v>
      </c>
      <c r="G721" s="106" t="str">
        <f t="shared" si="67"/>
        <v>款</v>
      </c>
      <c r="H721" s="105">
        <f>SUM(H722:H723)</f>
        <v>0</v>
      </c>
      <c r="I721" s="121">
        <v>0</v>
      </c>
      <c r="J721" s="106">
        <v>0</v>
      </c>
      <c r="K721" s="120">
        <f t="shared" si="68"/>
        <v>0</v>
      </c>
      <c r="L721" s="107">
        <f t="shared" si="69"/>
        <v>0</v>
      </c>
      <c r="M721" s="106">
        <f t="shared" si="70"/>
        <v>0</v>
      </c>
      <c r="N721" s="106">
        <v>0</v>
      </c>
      <c r="O721" s="106">
        <v>0</v>
      </c>
      <c r="P721" s="106">
        <f t="shared" si="71"/>
        <v>0</v>
      </c>
    </row>
    <row r="722" s="103" customFormat="1" ht="36" customHeight="1" spans="1:16">
      <c r="A722" s="114">
        <v>2101401</v>
      </c>
      <c r="B722" s="23" t="s">
        <v>678</v>
      </c>
      <c r="C722" s="24">
        <v>0</v>
      </c>
      <c r="D722" s="19">
        <v>0</v>
      </c>
      <c r="E722" s="24"/>
      <c r="F722" s="112" t="str">
        <f t="shared" si="66"/>
        <v>否</v>
      </c>
      <c r="G722" s="103" t="str">
        <f t="shared" si="67"/>
        <v>项</v>
      </c>
      <c r="H722" s="106"/>
      <c r="I722" s="121">
        <v>0</v>
      </c>
      <c r="J722" s="106">
        <v>0</v>
      </c>
      <c r="K722" s="120">
        <f t="shared" si="68"/>
        <v>0</v>
      </c>
      <c r="L722" s="107">
        <f t="shared" si="69"/>
        <v>0</v>
      </c>
      <c r="M722" s="106">
        <f t="shared" si="70"/>
        <v>0</v>
      </c>
      <c r="N722" s="106">
        <v>0</v>
      </c>
      <c r="O722" s="106">
        <v>0</v>
      </c>
      <c r="P722" s="106">
        <f t="shared" si="71"/>
        <v>0</v>
      </c>
    </row>
    <row r="723" s="103" customFormat="1" ht="36" customHeight="1" spans="1:16">
      <c r="A723" s="114">
        <v>2101499</v>
      </c>
      <c r="B723" s="23" t="s">
        <v>679</v>
      </c>
      <c r="C723" s="24">
        <v>0</v>
      </c>
      <c r="D723" s="19">
        <v>0</v>
      </c>
      <c r="E723" s="24"/>
      <c r="F723" s="112" t="str">
        <f t="shared" si="66"/>
        <v>否</v>
      </c>
      <c r="G723" s="103" t="str">
        <f t="shared" si="67"/>
        <v>项</v>
      </c>
      <c r="H723" s="106"/>
      <c r="I723" s="121">
        <v>0</v>
      </c>
      <c r="J723" s="106">
        <v>0</v>
      </c>
      <c r="K723" s="120">
        <f t="shared" si="68"/>
        <v>0</v>
      </c>
      <c r="L723" s="107">
        <f t="shared" si="69"/>
        <v>0</v>
      </c>
      <c r="M723" s="106">
        <f t="shared" si="70"/>
        <v>0</v>
      </c>
      <c r="N723" s="106">
        <v>0</v>
      </c>
      <c r="O723" s="106">
        <v>0</v>
      </c>
      <c r="P723" s="106">
        <f t="shared" si="71"/>
        <v>0</v>
      </c>
    </row>
    <row r="724" ht="36" customHeight="1" spans="1:16">
      <c r="A724" s="111">
        <v>21015</v>
      </c>
      <c r="B724" s="18" t="s">
        <v>680</v>
      </c>
      <c r="C724" s="19">
        <v>60</v>
      </c>
      <c r="D724" s="19">
        <f>SUM(D725:D732)</f>
        <v>0</v>
      </c>
      <c r="E724" s="19"/>
      <c r="F724" s="112" t="str">
        <f t="shared" si="66"/>
        <v>是</v>
      </c>
      <c r="G724" s="106" t="str">
        <f t="shared" si="67"/>
        <v>款</v>
      </c>
      <c r="H724" s="105">
        <f>SUM(H725:H732)</f>
        <v>0</v>
      </c>
      <c r="I724" s="121">
        <v>0</v>
      </c>
      <c r="J724" s="106">
        <v>0</v>
      </c>
      <c r="K724" s="120">
        <f t="shared" si="68"/>
        <v>0</v>
      </c>
      <c r="L724" s="107">
        <f t="shared" si="69"/>
        <v>0</v>
      </c>
      <c r="M724" s="106">
        <f t="shared" si="70"/>
        <v>0</v>
      </c>
      <c r="N724" s="106">
        <v>0</v>
      </c>
      <c r="O724" s="106">
        <v>0</v>
      </c>
      <c r="P724" s="106">
        <f t="shared" si="71"/>
        <v>0</v>
      </c>
    </row>
    <row r="725" s="103" customFormat="1" ht="36" customHeight="1" spans="1:16">
      <c r="A725" s="114">
        <v>2101501</v>
      </c>
      <c r="B725" s="23" t="s">
        <v>163</v>
      </c>
      <c r="C725" s="24">
        <v>0</v>
      </c>
      <c r="D725" s="19">
        <v>0</v>
      </c>
      <c r="E725" s="24"/>
      <c r="F725" s="112" t="str">
        <f t="shared" si="66"/>
        <v>否</v>
      </c>
      <c r="G725" s="103" t="str">
        <f t="shared" si="67"/>
        <v>项</v>
      </c>
      <c r="H725" s="106"/>
      <c r="I725" s="121">
        <v>0</v>
      </c>
      <c r="J725" s="106">
        <v>0</v>
      </c>
      <c r="K725" s="120">
        <f t="shared" si="68"/>
        <v>0</v>
      </c>
      <c r="L725" s="107">
        <f t="shared" si="69"/>
        <v>0</v>
      </c>
      <c r="M725" s="106">
        <f t="shared" si="70"/>
        <v>0</v>
      </c>
      <c r="N725" s="106">
        <v>0</v>
      </c>
      <c r="O725" s="106">
        <v>0</v>
      </c>
      <c r="P725" s="106">
        <f t="shared" si="71"/>
        <v>0</v>
      </c>
    </row>
    <row r="726" s="103" customFormat="1" ht="36" customHeight="1" spans="1:16">
      <c r="A726" s="114">
        <v>2101502</v>
      </c>
      <c r="B726" s="23" t="s">
        <v>164</v>
      </c>
      <c r="C726" s="24">
        <v>0</v>
      </c>
      <c r="D726" s="19">
        <v>0</v>
      </c>
      <c r="E726" s="24"/>
      <c r="F726" s="112" t="str">
        <f t="shared" si="66"/>
        <v>否</v>
      </c>
      <c r="G726" s="103" t="str">
        <f t="shared" si="67"/>
        <v>项</v>
      </c>
      <c r="H726" s="113"/>
      <c r="I726" s="121">
        <v>0</v>
      </c>
      <c r="J726" s="106">
        <v>0</v>
      </c>
      <c r="K726" s="120">
        <f t="shared" si="68"/>
        <v>0</v>
      </c>
      <c r="L726" s="107">
        <f t="shared" si="69"/>
        <v>0</v>
      </c>
      <c r="M726" s="106">
        <f t="shared" si="70"/>
        <v>0</v>
      </c>
      <c r="N726" s="106">
        <v>0</v>
      </c>
      <c r="O726" s="106">
        <v>0</v>
      </c>
      <c r="P726" s="106">
        <f t="shared" si="71"/>
        <v>0</v>
      </c>
    </row>
    <row r="727" s="103" customFormat="1" ht="36" customHeight="1" spans="1:16">
      <c r="A727" s="114">
        <v>2101503</v>
      </c>
      <c r="B727" s="23" t="s">
        <v>165</v>
      </c>
      <c r="C727" s="24">
        <v>0</v>
      </c>
      <c r="D727" s="19">
        <v>0</v>
      </c>
      <c r="E727" s="24"/>
      <c r="F727" s="112" t="str">
        <f t="shared" si="66"/>
        <v>否</v>
      </c>
      <c r="G727" s="103" t="str">
        <f t="shared" si="67"/>
        <v>项</v>
      </c>
      <c r="H727" s="106"/>
      <c r="I727" s="121">
        <v>0</v>
      </c>
      <c r="J727" s="106">
        <v>0</v>
      </c>
      <c r="K727" s="120">
        <f t="shared" si="68"/>
        <v>0</v>
      </c>
      <c r="L727" s="107">
        <f t="shared" si="69"/>
        <v>0</v>
      </c>
      <c r="M727" s="106">
        <f t="shared" si="70"/>
        <v>0</v>
      </c>
      <c r="N727" s="106">
        <v>0</v>
      </c>
      <c r="O727" s="106">
        <v>0</v>
      </c>
      <c r="P727" s="106">
        <f t="shared" si="71"/>
        <v>0</v>
      </c>
    </row>
    <row r="728" s="103" customFormat="1" ht="36" customHeight="1" spans="1:16">
      <c r="A728" s="114">
        <v>2101504</v>
      </c>
      <c r="B728" s="23" t="s">
        <v>204</v>
      </c>
      <c r="C728" s="24">
        <v>35</v>
      </c>
      <c r="D728" s="19">
        <v>0</v>
      </c>
      <c r="E728" s="24"/>
      <c r="F728" s="112" t="str">
        <f t="shared" si="66"/>
        <v>是</v>
      </c>
      <c r="G728" s="103" t="str">
        <f t="shared" si="67"/>
        <v>项</v>
      </c>
      <c r="H728" s="113"/>
      <c r="I728" s="121">
        <v>0</v>
      </c>
      <c r="J728" s="106">
        <v>0</v>
      </c>
      <c r="K728" s="120">
        <f t="shared" si="68"/>
        <v>0</v>
      </c>
      <c r="L728" s="107">
        <f t="shared" si="69"/>
        <v>0</v>
      </c>
      <c r="M728" s="106">
        <f t="shared" si="70"/>
        <v>0</v>
      </c>
      <c r="N728" s="106">
        <v>0</v>
      </c>
      <c r="O728" s="106">
        <v>0</v>
      </c>
      <c r="P728" s="106">
        <f t="shared" si="71"/>
        <v>0</v>
      </c>
    </row>
    <row r="729" s="103" customFormat="1" ht="36" customHeight="1" spans="1:16">
      <c r="A729" s="114">
        <v>2101505</v>
      </c>
      <c r="B729" s="23" t="s">
        <v>681</v>
      </c>
      <c r="C729" s="24">
        <v>0</v>
      </c>
      <c r="D729" s="19">
        <v>0</v>
      </c>
      <c r="E729" s="24"/>
      <c r="F729" s="112" t="str">
        <f t="shared" si="66"/>
        <v>否</v>
      </c>
      <c r="G729" s="103" t="str">
        <f t="shared" si="67"/>
        <v>项</v>
      </c>
      <c r="H729" s="106"/>
      <c r="I729" s="121">
        <v>0</v>
      </c>
      <c r="J729" s="106">
        <v>0</v>
      </c>
      <c r="K729" s="120">
        <f t="shared" si="68"/>
        <v>0</v>
      </c>
      <c r="L729" s="107">
        <f t="shared" si="69"/>
        <v>0</v>
      </c>
      <c r="M729" s="106">
        <f t="shared" si="70"/>
        <v>0</v>
      </c>
      <c r="N729" s="106">
        <v>0</v>
      </c>
      <c r="O729" s="106">
        <v>0</v>
      </c>
      <c r="P729" s="106">
        <f t="shared" si="71"/>
        <v>0</v>
      </c>
    </row>
    <row r="730" s="103" customFormat="1" ht="36" customHeight="1" spans="1:16">
      <c r="A730" s="114">
        <v>2101506</v>
      </c>
      <c r="B730" s="23" t="s">
        <v>682</v>
      </c>
      <c r="C730" s="24">
        <v>25</v>
      </c>
      <c r="D730" s="19">
        <v>0</v>
      </c>
      <c r="E730" s="24"/>
      <c r="F730" s="112" t="str">
        <f t="shared" si="66"/>
        <v>是</v>
      </c>
      <c r="G730" s="103" t="str">
        <f t="shared" si="67"/>
        <v>项</v>
      </c>
      <c r="H730" s="126"/>
      <c r="I730" s="121">
        <v>0</v>
      </c>
      <c r="J730" s="106">
        <v>0</v>
      </c>
      <c r="K730" s="120">
        <f t="shared" si="68"/>
        <v>0</v>
      </c>
      <c r="L730" s="107">
        <f t="shared" si="69"/>
        <v>0</v>
      </c>
      <c r="M730" s="106">
        <f t="shared" si="70"/>
        <v>0</v>
      </c>
      <c r="N730" s="106">
        <v>0</v>
      </c>
      <c r="O730" s="106">
        <v>0</v>
      </c>
      <c r="P730" s="106">
        <f t="shared" si="71"/>
        <v>0</v>
      </c>
    </row>
    <row r="731" s="103" customFormat="1" ht="36" customHeight="1" spans="1:16">
      <c r="A731" s="114">
        <v>2101550</v>
      </c>
      <c r="B731" s="23" t="s">
        <v>172</v>
      </c>
      <c r="C731" s="24">
        <v>0</v>
      </c>
      <c r="D731" s="19">
        <v>0</v>
      </c>
      <c r="E731" s="24"/>
      <c r="F731" s="112" t="str">
        <f t="shared" si="66"/>
        <v>否</v>
      </c>
      <c r="G731" s="103" t="str">
        <f t="shared" si="67"/>
        <v>项</v>
      </c>
      <c r="H731" s="113"/>
      <c r="I731" s="121">
        <v>0</v>
      </c>
      <c r="J731" s="106">
        <v>0</v>
      </c>
      <c r="K731" s="120">
        <f t="shared" si="68"/>
        <v>0</v>
      </c>
      <c r="L731" s="107">
        <f t="shared" si="69"/>
        <v>0</v>
      </c>
      <c r="M731" s="106">
        <f t="shared" si="70"/>
        <v>0</v>
      </c>
      <c r="N731" s="106">
        <v>0</v>
      </c>
      <c r="O731" s="106">
        <v>0</v>
      </c>
      <c r="P731" s="106">
        <f t="shared" si="71"/>
        <v>0</v>
      </c>
    </row>
    <row r="732" s="103" customFormat="1" ht="36" customHeight="1" spans="1:16">
      <c r="A732" s="114">
        <v>2101599</v>
      </c>
      <c r="B732" s="23" t="s">
        <v>683</v>
      </c>
      <c r="C732" s="24">
        <v>0</v>
      </c>
      <c r="D732" s="19">
        <v>0</v>
      </c>
      <c r="E732" s="24"/>
      <c r="F732" s="112" t="str">
        <f t="shared" si="66"/>
        <v>否</v>
      </c>
      <c r="G732" s="103" t="str">
        <f t="shared" si="67"/>
        <v>项</v>
      </c>
      <c r="H732" s="106"/>
      <c r="I732" s="121">
        <v>0</v>
      </c>
      <c r="J732" s="106">
        <v>0</v>
      </c>
      <c r="K732" s="120">
        <f t="shared" si="68"/>
        <v>0</v>
      </c>
      <c r="L732" s="107">
        <f t="shared" si="69"/>
        <v>0</v>
      </c>
      <c r="M732" s="106">
        <f t="shared" si="70"/>
        <v>0</v>
      </c>
      <c r="N732" s="106">
        <v>0</v>
      </c>
      <c r="O732" s="106">
        <v>0</v>
      </c>
      <c r="P732" s="106">
        <f t="shared" si="71"/>
        <v>0</v>
      </c>
    </row>
    <row r="733" ht="36" customHeight="1" spans="1:16">
      <c r="A733" s="111">
        <v>21016</v>
      </c>
      <c r="B733" s="18" t="s">
        <v>684</v>
      </c>
      <c r="C733" s="19">
        <v>6</v>
      </c>
      <c r="D733" s="19">
        <f>SUM(D734)</f>
        <v>0</v>
      </c>
      <c r="E733" s="19"/>
      <c r="F733" s="112" t="str">
        <f t="shared" si="66"/>
        <v>是</v>
      </c>
      <c r="G733" s="106" t="str">
        <f t="shared" si="67"/>
        <v>款</v>
      </c>
      <c r="H733" s="105">
        <f>SUM(H734)</f>
        <v>0</v>
      </c>
      <c r="I733" s="121">
        <v>0</v>
      </c>
      <c r="J733" s="106">
        <v>0</v>
      </c>
      <c r="K733" s="120">
        <f t="shared" si="68"/>
        <v>0</v>
      </c>
      <c r="L733" s="107">
        <f t="shared" si="69"/>
        <v>0</v>
      </c>
      <c r="M733" s="106">
        <f t="shared" si="70"/>
        <v>0</v>
      </c>
      <c r="N733" s="106">
        <v>0</v>
      </c>
      <c r="O733" s="106">
        <v>0</v>
      </c>
      <c r="P733" s="106">
        <f t="shared" si="71"/>
        <v>0</v>
      </c>
    </row>
    <row r="734" s="103" customFormat="1" ht="36" customHeight="1" spans="1:16">
      <c r="A734" s="114">
        <v>2101601</v>
      </c>
      <c r="B734" s="23" t="s">
        <v>685</v>
      </c>
      <c r="C734" s="24">
        <v>6</v>
      </c>
      <c r="D734" s="19">
        <v>0</v>
      </c>
      <c r="E734" s="24"/>
      <c r="F734" s="112" t="str">
        <f t="shared" si="66"/>
        <v>是</v>
      </c>
      <c r="G734" s="103" t="str">
        <f t="shared" si="67"/>
        <v>项</v>
      </c>
      <c r="H734" s="106"/>
      <c r="I734" s="121">
        <v>0</v>
      </c>
      <c r="J734" s="106">
        <v>0</v>
      </c>
      <c r="K734" s="120">
        <f t="shared" si="68"/>
        <v>0</v>
      </c>
      <c r="L734" s="107">
        <f t="shared" si="69"/>
        <v>0</v>
      </c>
      <c r="M734" s="106">
        <f t="shared" si="70"/>
        <v>0</v>
      </c>
      <c r="N734" s="106">
        <v>0</v>
      </c>
      <c r="O734" s="106">
        <v>0</v>
      </c>
      <c r="P734" s="106">
        <f t="shared" si="71"/>
        <v>0</v>
      </c>
    </row>
    <row r="735" ht="36" customHeight="1" spans="1:16">
      <c r="A735" s="111">
        <v>21099</v>
      </c>
      <c r="B735" s="18" t="s">
        <v>686</v>
      </c>
      <c r="C735" s="19">
        <v>121</v>
      </c>
      <c r="D735" s="19">
        <f>SUM(D736)</f>
        <v>0</v>
      </c>
      <c r="E735" s="19"/>
      <c r="F735" s="112" t="str">
        <f t="shared" si="66"/>
        <v>是</v>
      </c>
      <c r="G735" s="106" t="str">
        <f t="shared" si="67"/>
        <v>款</v>
      </c>
      <c r="H735" s="105">
        <f>SUM(H736)</f>
        <v>0</v>
      </c>
      <c r="I735" s="121">
        <v>0</v>
      </c>
      <c r="J735" s="106">
        <v>0</v>
      </c>
      <c r="K735" s="120">
        <f t="shared" si="68"/>
        <v>0</v>
      </c>
      <c r="L735" s="107">
        <f t="shared" si="69"/>
        <v>0</v>
      </c>
      <c r="M735" s="106">
        <f t="shared" si="70"/>
        <v>0</v>
      </c>
      <c r="N735" s="106">
        <v>0</v>
      </c>
      <c r="O735" s="106">
        <v>0</v>
      </c>
      <c r="P735" s="106">
        <f t="shared" si="71"/>
        <v>0</v>
      </c>
    </row>
    <row r="736" s="103" customFormat="1" ht="36" customHeight="1" spans="1:16">
      <c r="A736" s="114">
        <v>2109999</v>
      </c>
      <c r="B736" s="23" t="s">
        <v>687</v>
      </c>
      <c r="C736" s="24">
        <v>121</v>
      </c>
      <c r="D736" s="19">
        <v>0</v>
      </c>
      <c r="E736" s="24"/>
      <c r="F736" s="112" t="str">
        <f t="shared" si="66"/>
        <v>是</v>
      </c>
      <c r="G736" s="103" t="str">
        <f t="shared" si="67"/>
        <v>项</v>
      </c>
      <c r="H736" s="106"/>
      <c r="I736" s="121">
        <v>0</v>
      </c>
      <c r="J736" s="106">
        <v>0</v>
      </c>
      <c r="K736" s="120">
        <f t="shared" si="68"/>
        <v>0</v>
      </c>
      <c r="L736" s="107">
        <f t="shared" si="69"/>
        <v>0</v>
      </c>
      <c r="M736" s="106">
        <f t="shared" si="70"/>
        <v>0</v>
      </c>
      <c r="N736" s="106">
        <v>0</v>
      </c>
      <c r="O736" s="106">
        <v>0</v>
      </c>
      <c r="P736" s="106">
        <f t="shared" si="71"/>
        <v>0</v>
      </c>
    </row>
    <row r="737" ht="36" customHeight="1" spans="1:16">
      <c r="A737" s="111">
        <v>211</v>
      </c>
      <c r="B737" s="18" t="s">
        <v>104</v>
      </c>
      <c r="C737" s="19">
        <v>6711</v>
      </c>
      <c r="D737" s="19">
        <f>SUM(D738,D748,D752,D761,D768,D775,D781,D784,D787,D789,D791,D797,D799,D801,D816)</f>
        <v>194</v>
      </c>
      <c r="E737" s="19"/>
      <c r="F737" s="112" t="str">
        <f t="shared" si="66"/>
        <v>是</v>
      </c>
      <c r="G737" s="106" t="str">
        <f t="shared" si="67"/>
        <v>类</v>
      </c>
      <c r="H737" s="105">
        <f>SUM(H738,H748,H752,H761,H768,H775,H781,H784,H787,H789,H791,H797,H799,H801,H816)</f>
        <v>0</v>
      </c>
      <c r="I737" s="121">
        <v>0</v>
      </c>
      <c r="J737" s="106">
        <v>0</v>
      </c>
      <c r="K737" s="120">
        <f t="shared" si="68"/>
        <v>0</v>
      </c>
      <c r="L737" s="107">
        <f t="shared" si="69"/>
        <v>0</v>
      </c>
      <c r="M737" s="106">
        <f t="shared" si="70"/>
        <v>0</v>
      </c>
      <c r="N737" s="106">
        <v>0</v>
      </c>
      <c r="O737" s="106">
        <v>0</v>
      </c>
      <c r="P737" s="106">
        <f t="shared" si="71"/>
        <v>0</v>
      </c>
    </row>
    <row r="738" ht="36" customHeight="1" spans="1:16">
      <c r="A738" s="114">
        <v>21101</v>
      </c>
      <c r="B738" s="18" t="s">
        <v>688</v>
      </c>
      <c r="C738" s="19">
        <v>3123</v>
      </c>
      <c r="D738" s="19">
        <f>SUM(D739:D747)</f>
        <v>95</v>
      </c>
      <c r="E738" s="19"/>
      <c r="F738" s="112" t="str">
        <f t="shared" si="66"/>
        <v>是</v>
      </c>
      <c r="G738" s="106" t="str">
        <f t="shared" si="67"/>
        <v>款</v>
      </c>
      <c r="H738" s="105">
        <f>SUM(H739:H747)</f>
        <v>0</v>
      </c>
      <c r="I738" s="121">
        <v>0</v>
      </c>
      <c r="J738" s="106">
        <v>0</v>
      </c>
      <c r="K738" s="120">
        <f t="shared" si="68"/>
        <v>0</v>
      </c>
      <c r="L738" s="107">
        <f t="shared" si="69"/>
        <v>0</v>
      </c>
      <c r="M738" s="106">
        <f t="shared" si="70"/>
        <v>0</v>
      </c>
      <c r="N738" s="106">
        <v>0</v>
      </c>
      <c r="O738" s="106">
        <v>0</v>
      </c>
      <c r="P738" s="106">
        <f t="shared" si="71"/>
        <v>0</v>
      </c>
    </row>
    <row r="739" s="103" customFormat="1" ht="36" customHeight="1" spans="1:16">
      <c r="A739" s="114">
        <v>2110101</v>
      </c>
      <c r="B739" s="23" t="s">
        <v>163</v>
      </c>
      <c r="C739" s="24">
        <v>2598</v>
      </c>
      <c r="D739" s="19">
        <v>95</v>
      </c>
      <c r="E739" s="24"/>
      <c r="F739" s="112" t="str">
        <f t="shared" si="66"/>
        <v>是</v>
      </c>
      <c r="G739" s="103" t="str">
        <f t="shared" si="67"/>
        <v>项</v>
      </c>
      <c r="H739" s="106"/>
      <c r="I739" s="121">
        <v>948909.27</v>
      </c>
      <c r="J739" s="106">
        <v>0</v>
      </c>
      <c r="K739" s="120">
        <f t="shared" si="68"/>
        <v>948909.27</v>
      </c>
      <c r="L739" s="107">
        <f t="shared" si="69"/>
        <v>95</v>
      </c>
      <c r="M739" s="106">
        <f t="shared" si="70"/>
        <v>0</v>
      </c>
      <c r="N739" s="106">
        <v>0</v>
      </c>
      <c r="O739" s="106">
        <v>0</v>
      </c>
      <c r="P739" s="106">
        <f t="shared" si="71"/>
        <v>0</v>
      </c>
    </row>
    <row r="740" s="103" customFormat="1" ht="36" customHeight="1" spans="1:16">
      <c r="A740" s="114">
        <v>2110102</v>
      </c>
      <c r="B740" s="23" t="s">
        <v>164</v>
      </c>
      <c r="C740" s="24">
        <v>0</v>
      </c>
      <c r="D740" s="19">
        <v>0</v>
      </c>
      <c r="E740" s="24"/>
      <c r="F740" s="112" t="str">
        <f t="shared" si="66"/>
        <v>否</v>
      </c>
      <c r="G740" s="103" t="str">
        <f t="shared" si="67"/>
        <v>项</v>
      </c>
      <c r="H740" s="106"/>
      <c r="I740" s="121">
        <v>0</v>
      </c>
      <c r="J740" s="106">
        <v>0</v>
      </c>
      <c r="K740" s="120">
        <f t="shared" si="68"/>
        <v>0</v>
      </c>
      <c r="L740" s="107">
        <f t="shared" si="69"/>
        <v>0</v>
      </c>
      <c r="M740" s="106">
        <f t="shared" si="70"/>
        <v>0</v>
      </c>
      <c r="N740" s="106">
        <v>0</v>
      </c>
      <c r="O740" s="106">
        <v>0</v>
      </c>
      <c r="P740" s="106">
        <f t="shared" si="71"/>
        <v>0</v>
      </c>
    </row>
    <row r="741" s="103" customFormat="1" ht="36" customHeight="1" spans="1:16">
      <c r="A741" s="114">
        <v>2110103</v>
      </c>
      <c r="B741" s="23" t="s">
        <v>165</v>
      </c>
      <c r="C741" s="24">
        <v>0</v>
      </c>
      <c r="D741" s="19">
        <v>0</v>
      </c>
      <c r="E741" s="24"/>
      <c r="F741" s="112" t="str">
        <f t="shared" si="66"/>
        <v>否</v>
      </c>
      <c r="G741" s="103" t="str">
        <f t="shared" si="67"/>
        <v>项</v>
      </c>
      <c r="H741" s="113"/>
      <c r="I741" s="121">
        <v>0</v>
      </c>
      <c r="J741" s="106">
        <v>0</v>
      </c>
      <c r="K741" s="120">
        <f t="shared" si="68"/>
        <v>0</v>
      </c>
      <c r="L741" s="107">
        <f t="shared" si="69"/>
        <v>0</v>
      </c>
      <c r="M741" s="106">
        <f t="shared" si="70"/>
        <v>0</v>
      </c>
      <c r="N741" s="106">
        <v>0</v>
      </c>
      <c r="O741" s="106">
        <v>0</v>
      </c>
      <c r="P741" s="106">
        <f t="shared" si="71"/>
        <v>0</v>
      </c>
    </row>
    <row r="742" s="103" customFormat="1" ht="36" customHeight="1" spans="1:16">
      <c r="A742" s="114">
        <v>2110104</v>
      </c>
      <c r="B742" s="23" t="s">
        <v>689</v>
      </c>
      <c r="C742" s="24">
        <v>0</v>
      </c>
      <c r="D742" s="19">
        <v>0</v>
      </c>
      <c r="E742" s="24"/>
      <c r="F742" s="112" t="str">
        <f t="shared" si="66"/>
        <v>否</v>
      </c>
      <c r="G742" s="103" t="str">
        <f t="shared" si="67"/>
        <v>项</v>
      </c>
      <c r="H742" s="106"/>
      <c r="I742" s="121">
        <v>0</v>
      </c>
      <c r="J742" s="106">
        <v>0</v>
      </c>
      <c r="K742" s="120">
        <f t="shared" si="68"/>
        <v>0</v>
      </c>
      <c r="L742" s="107">
        <f t="shared" si="69"/>
        <v>0</v>
      </c>
      <c r="M742" s="106">
        <f t="shared" si="70"/>
        <v>0</v>
      </c>
      <c r="N742" s="106">
        <v>0</v>
      </c>
      <c r="O742" s="106">
        <v>0</v>
      </c>
      <c r="P742" s="106">
        <f t="shared" si="71"/>
        <v>0</v>
      </c>
    </row>
    <row r="743" s="103" customFormat="1" ht="36" customHeight="1" spans="1:16">
      <c r="A743" s="114">
        <v>2110105</v>
      </c>
      <c r="B743" s="23" t="s">
        <v>690</v>
      </c>
      <c r="C743" s="24">
        <v>0</v>
      </c>
      <c r="D743" s="19">
        <v>0</v>
      </c>
      <c r="E743" s="24"/>
      <c r="F743" s="112" t="str">
        <f t="shared" si="66"/>
        <v>否</v>
      </c>
      <c r="G743" s="103" t="str">
        <f t="shared" si="67"/>
        <v>项</v>
      </c>
      <c r="H743" s="106"/>
      <c r="I743" s="121">
        <v>0</v>
      </c>
      <c r="J743" s="106">
        <v>0</v>
      </c>
      <c r="K743" s="120">
        <f t="shared" si="68"/>
        <v>0</v>
      </c>
      <c r="L743" s="107">
        <f t="shared" si="69"/>
        <v>0</v>
      </c>
      <c r="M743" s="106">
        <f t="shared" si="70"/>
        <v>0</v>
      </c>
      <c r="N743" s="106">
        <v>0</v>
      </c>
      <c r="O743" s="106">
        <v>0</v>
      </c>
      <c r="P743" s="106">
        <f t="shared" si="71"/>
        <v>0</v>
      </c>
    </row>
    <row r="744" s="103" customFormat="1" ht="36" customHeight="1" spans="1:16">
      <c r="A744" s="114">
        <v>2110106</v>
      </c>
      <c r="B744" s="23" t="s">
        <v>691</v>
      </c>
      <c r="C744" s="24">
        <v>0</v>
      </c>
      <c r="D744" s="19">
        <v>0</v>
      </c>
      <c r="E744" s="24"/>
      <c r="F744" s="112" t="str">
        <f t="shared" si="66"/>
        <v>否</v>
      </c>
      <c r="G744" s="103" t="str">
        <f t="shared" si="67"/>
        <v>项</v>
      </c>
      <c r="H744" s="106"/>
      <c r="I744" s="121">
        <v>0</v>
      </c>
      <c r="J744" s="106">
        <v>0</v>
      </c>
      <c r="K744" s="120">
        <f t="shared" si="68"/>
        <v>0</v>
      </c>
      <c r="L744" s="107">
        <f t="shared" si="69"/>
        <v>0</v>
      </c>
      <c r="M744" s="106">
        <f t="shared" si="70"/>
        <v>0</v>
      </c>
      <c r="N744" s="106">
        <v>0</v>
      </c>
      <c r="O744" s="106">
        <v>0</v>
      </c>
      <c r="P744" s="106">
        <f t="shared" si="71"/>
        <v>0</v>
      </c>
    </row>
    <row r="745" s="103" customFormat="1" ht="36" customHeight="1" spans="1:16">
      <c r="A745" s="114">
        <v>2110107</v>
      </c>
      <c r="B745" s="23" t="s">
        <v>692</v>
      </c>
      <c r="C745" s="24">
        <v>0</v>
      </c>
      <c r="D745" s="19">
        <v>0</v>
      </c>
      <c r="E745" s="24"/>
      <c r="F745" s="112" t="str">
        <f t="shared" si="66"/>
        <v>否</v>
      </c>
      <c r="G745" s="103" t="str">
        <f t="shared" si="67"/>
        <v>项</v>
      </c>
      <c r="H745" s="113"/>
      <c r="I745" s="121">
        <v>0</v>
      </c>
      <c r="J745" s="106">
        <v>0</v>
      </c>
      <c r="K745" s="120">
        <f t="shared" si="68"/>
        <v>0</v>
      </c>
      <c r="L745" s="107">
        <f t="shared" si="69"/>
        <v>0</v>
      </c>
      <c r="M745" s="106">
        <f t="shared" si="70"/>
        <v>0</v>
      </c>
      <c r="N745" s="106">
        <v>0</v>
      </c>
      <c r="O745" s="106">
        <v>0</v>
      </c>
      <c r="P745" s="106">
        <f t="shared" si="71"/>
        <v>0</v>
      </c>
    </row>
    <row r="746" s="103" customFormat="1" ht="36" customHeight="1" spans="1:16">
      <c r="A746" s="114">
        <v>2110108</v>
      </c>
      <c r="B746" s="23" t="s">
        <v>693</v>
      </c>
      <c r="C746" s="24">
        <v>13</v>
      </c>
      <c r="D746" s="19">
        <v>0</v>
      </c>
      <c r="E746" s="24"/>
      <c r="F746" s="112" t="str">
        <f t="shared" si="66"/>
        <v>是</v>
      </c>
      <c r="G746" s="103" t="str">
        <f t="shared" si="67"/>
        <v>项</v>
      </c>
      <c r="H746" s="106"/>
      <c r="I746" s="121">
        <v>0</v>
      </c>
      <c r="J746" s="106">
        <v>0</v>
      </c>
      <c r="K746" s="120">
        <f t="shared" si="68"/>
        <v>0</v>
      </c>
      <c r="L746" s="107">
        <f t="shared" si="69"/>
        <v>0</v>
      </c>
      <c r="M746" s="106">
        <f t="shared" si="70"/>
        <v>0</v>
      </c>
      <c r="N746" s="106">
        <v>0</v>
      </c>
      <c r="O746" s="106">
        <v>0</v>
      </c>
      <c r="P746" s="106">
        <f t="shared" si="71"/>
        <v>0</v>
      </c>
    </row>
    <row r="747" s="103" customFormat="1" ht="36" customHeight="1" spans="1:16">
      <c r="A747" s="114">
        <v>2110199</v>
      </c>
      <c r="B747" s="23" t="s">
        <v>694</v>
      </c>
      <c r="C747" s="24">
        <v>512</v>
      </c>
      <c r="D747" s="19">
        <v>0</v>
      </c>
      <c r="E747" s="24"/>
      <c r="F747" s="112" t="str">
        <f t="shared" si="66"/>
        <v>是</v>
      </c>
      <c r="G747" s="103" t="str">
        <f t="shared" si="67"/>
        <v>项</v>
      </c>
      <c r="H747" s="106"/>
      <c r="I747" s="121">
        <v>0</v>
      </c>
      <c r="J747" s="106">
        <v>0</v>
      </c>
      <c r="K747" s="120">
        <f t="shared" si="68"/>
        <v>0</v>
      </c>
      <c r="L747" s="107">
        <f t="shared" si="69"/>
        <v>0</v>
      </c>
      <c r="M747" s="106">
        <f t="shared" si="70"/>
        <v>0</v>
      </c>
      <c r="N747" s="106">
        <v>0</v>
      </c>
      <c r="O747" s="106">
        <v>0</v>
      </c>
      <c r="P747" s="106">
        <f t="shared" si="71"/>
        <v>0</v>
      </c>
    </row>
    <row r="748" ht="36" customHeight="1" spans="1:16">
      <c r="A748" s="111">
        <v>21102</v>
      </c>
      <c r="B748" s="18" t="s">
        <v>695</v>
      </c>
      <c r="C748" s="19">
        <v>0</v>
      </c>
      <c r="D748" s="19">
        <f>SUM(D749:D751)</f>
        <v>0</v>
      </c>
      <c r="E748" s="19"/>
      <c r="F748" s="112" t="str">
        <f t="shared" si="66"/>
        <v>否</v>
      </c>
      <c r="G748" s="106" t="str">
        <f t="shared" si="67"/>
        <v>款</v>
      </c>
      <c r="H748" s="105">
        <f>SUM(H749:H751)</f>
        <v>0</v>
      </c>
      <c r="I748" s="121">
        <v>0</v>
      </c>
      <c r="J748" s="106">
        <v>0</v>
      </c>
      <c r="K748" s="120">
        <f t="shared" si="68"/>
        <v>0</v>
      </c>
      <c r="L748" s="107">
        <f t="shared" si="69"/>
        <v>0</v>
      </c>
      <c r="M748" s="106">
        <f t="shared" si="70"/>
        <v>0</v>
      </c>
      <c r="N748" s="106">
        <v>0</v>
      </c>
      <c r="O748" s="106">
        <v>0</v>
      </c>
      <c r="P748" s="106">
        <f t="shared" si="71"/>
        <v>0</v>
      </c>
    </row>
    <row r="749" s="103" customFormat="1" ht="36" customHeight="1" spans="1:16">
      <c r="A749" s="114">
        <v>2110203</v>
      </c>
      <c r="B749" s="23" t="s">
        <v>696</v>
      </c>
      <c r="C749" s="24">
        <v>0</v>
      </c>
      <c r="D749" s="19">
        <v>0</v>
      </c>
      <c r="E749" s="24"/>
      <c r="F749" s="112" t="str">
        <f t="shared" si="66"/>
        <v>否</v>
      </c>
      <c r="G749" s="103" t="str">
        <f t="shared" si="67"/>
        <v>项</v>
      </c>
      <c r="H749" s="106"/>
      <c r="I749" s="121">
        <v>0</v>
      </c>
      <c r="J749" s="106">
        <v>0</v>
      </c>
      <c r="K749" s="120">
        <f t="shared" si="68"/>
        <v>0</v>
      </c>
      <c r="L749" s="107">
        <f t="shared" si="69"/>
        <v>0</v>
      </c>
      <c r="M749" s="106">
        <f t="shared" si="70"/>
        <v>0</v>
      </c>
      <c r="N749" s="106">
        <v>0</v>
      </c>
      <c r="O749" s="106">
        <v>0</v>
      </c>
      <c r="P749" s="106">
        <f t="shared" si="71"/>
        <v>0</v>
      </c>
    </row>
    <row r="750" s="103" customFormat="1" ht="36" customHeight="1" spans="1:16">
      <c r="A750" s="114">
        <v>2110204</v>
      </c>
      <c r="B750" s="23" t="s">
        <v>697</v>
      </c>
      <c r="C750" s="24">
        <v>0</v>
      </c>
      <c r="D750" s="19">
        <v>0</v>
      </c>
      <c r="E750" s="24"/>
      <c r="F750" s="112" t="str">
        <f t="shared" si="66"/>
        <v>否</v>
      </c>
      <c r="G750" s="103" t="str">
        <f t="shared" si="67"/>
        <v>项</v>
      </c>
      <c r="H750" s="106"/>
      <c r="I750" s="121">
        <v>0</v>
      </c>
      <c r="J750" s="106">
        <v>0</v>
      </c>
      <c r="K750" s="120">
        <f t="shared" si="68"/>
        <v>0</v>
      </c>
      <c r="L750" s="107">
        <f t="shared" si="69"/>
        <v>0</v>
      </c>
      <c r="M750" s="106">
        <f t="shared" si="70"/>
        <v>0</v>
      </c>
      <c r="N750" s="106">
        <v>0</v>
      </c>
      <c r="O750" s="106">
        <v>0</v>
      </c>
      <c r="P750" s="106">
        <f t="shared" si="71"/>
        <v>0</v>
      </c>
    </row>
    <row r="751" s="103" customFormat="1" ht="36" customHeight="1" spans="1:16">
      <c r="A751" s="114">
        <v>2110299</v>
      </c>
      <c r="B751" s="23" t="s">
        <v>698</v>
      </c>
      <c r="C751" s="24">
        <v>0</v>
      </c>
      <c r="D751" s="19">
        <v>0</v>
      </c>
      <c r="E751" s="24"/>
      <c r="F751" s="112" t="str">
        <f t="shared" si="66"/>
        <v>否</v>
      </c>
      <c r="G751" s="103" t="str">
        <f t="shared" si="67"/>
        <v>项</v>
      </c>
      <c r="H751" s="106"/>
      <c r="I751" s="121">
        <v>0</v>
      </c>
      <c r="J751" s="106">
        <v>0</v>
      </c>
      <c r="K751" s="120">
        <f t="shared" si="68"/>
        <v>0</v>
      </c>
      <c r="L751" s="107">
        <f t="shared" si="69"/>
        <v>0</v>
      </c>
      <c r="M751" s="106">
        <f t="shared" si="70"/>
        <v>0</v>
      </c>
      <c r="N751" s="106">
        <v>0</v>
      </c>
      <c r="O751" s="106">
        <v>0</v>
      </c>
      <c r="P751" s="106">
        <f t="shared" si="71"/>
        <v>0</v>
      </c>
    </row>
    <row r="752" ht="36" customHeight="1" spans="1:16">
      <c r="A752" s="111">
        <v>21103</v>
      </c>
      <c r="B752" s="18" t="s">
        <v>699</v>
      </c>
      <c r="C752" s="19">
        <v>1352</v>
      </c>
      <c r="D752" s="19">
        <f>SUM(D753:D760)</f>
        <v>100</v>
      </c>
      <c r="E752" s="19"/>
      <c r="F752" s="112" t="str">
        <f t="shared" si="66"/>
        <v>是</v>
      </c>
      <c r="G752" s="106" t="str">
        <f t="shared" si="67"/>
        <v>款</v>
      </c>
      <c r="H752" s="105">
        <f>SUM(H753:H760)</f>
        <v>0</v>
      </c>
      <c r="I752" s="121">
        <v>0</v>
      </c>
      <c r="J752" s="106">
        <v>0</v>
      </c>
      <c r="K752" s="120">
        <f t="shared" si="68"/>
        <v>0</v>
      </c>
      <c r="L752" s="107">
        <f t="shared" si="69"/>
        <v>0</v>
      </c>
      <c r="M752" s="106">
        <f t="shared" si="70"/>
        <v>0</v>
      </c>
      <c r="N752" s="106">
        <v>0</v>
      </c>
      <c r="O752" s="106">
        <v>0</v>
      </c>
      <c r="P752" s="106">
        <f t="shared" si="71"/>
        <v>0</v>
      </c>
    </row>
    <row r="753" s="103" customFormat="1" ht="36" customHeight="1" spans="1:16">
      <c r="A753" s="114">
        <v>2110301</v>
      </c>
      <c r="B753" s="23" t="s">
        <v>700</v>
      </c>
      <c r="C753" s="24">
        <v>0</v>
      </c>
      <c r="D753" s="19">
        <v>0</v>
      </c>
      <c r="E753" s="24"/>
      <c r="F753" s="112" t="str">
        <f t="shared" si="66"/>
        <v>否</v>
      </c>
      <c r="G753" s="103" t="str">
        <f t="shared" si="67"/>
        <v>项</v>
      </c>
      <c r="H753" s="106"/>
      <c r="I753" s="121">
        <v>0</v>
      </c>
      <c r="J753" s="106">
        <v>0</v>
      </c>
      <c r="K753" s="120">
        <f t="shared" si="68"/>
        <v>0</v>
      </c>
      <c r="L753" s="107">
        <f t="shared" si="69"/>
        <v>0</v>
      </c>
      <c r="M753" s="106">
        <f t="shared" si="70"/>
        <v>0</v>
      </c>
      <c r="N753" s="106">
        <v>0</v>
      </c>
      <c r="O753" s="106">
        <v>0</v>
      </c>
      <c r="P753" s="106">
        <f t="shared" si="71"/>
        <v>0</v>
      </c>
    </row>
    <row r="754" s="103" customFormat="1" ht="36" customHeight="1" spans="1:16">
      <c r="A754" s="114">
        <v>2110302</v>
      </c>
      <c r="B754" s="23" t="s">
        <v>701</v>
      </c>
      <c r="C754" s="24">
        <v>1046</v>
      </c>
      <c r="D754" s="19">
        <v>100</v>
      </c>
      <c r="E754" s="24"/>
      <c r="F754" s="112" t="str">
        <f t="shared" si="66"/>
        <v>是</v>
      </c>
      <c r="G754" s="103" t="str">
        <f t="shared" si="67"/>
        <v>项</v>
      </c>
      <c r="H754" s="113"/>
      <c r="I754" s="121">
        <v>0</v>
      </c>
      <c r="J754" s="106">
        <v>0</v>
      </c>
      <c r="K754" s="120">
        <f t="shared" si="68"/>
        <v>0</v>
      </c>
      <c r="L754" s="107">
        <f t="shared" si="69"/>
        <v>0</v>
      </c>
      <c r="M754" s="106">
        <f t="shared" si="70"/>
        <v>100</v>
      </c>
      <c r="N754" s="106">
        <v>100</v>
      </c>
      <c r="O754" s="106">
        <v>0</v>
      </c>
      <c r="P754" s="106">
        <f t="shared" si="71"/>
        <v>100</v>
      </c>
    </row>
    <row r="755" s="103" customFormat="1" ht="36" customHeight="1" spans="1:16">
      <c r="A755" s="114">
        <v>2110303</v>
      </c>
      <c r="B755" s="23" t="s">
        <v>702</v>
      </c>
      <c r="C755" s="24">
        <v>0</v>
      </c>
      <c r="D755" s="19">
        <v>0</v>
      </c>
      <c r="E755" s="24"/>
      <c r="F755" s="112" t="str">
        <f t="shared" si="66"/>
        <v>否</v>
      </c>
      <c r="G755" s="103" t="str">
        <f t="shared" si="67"/>
        <v>项</v>
      </c>
      <c r="H755" s="106"/>
      <c r="I755" s="121">
        <v>0</v>
      </c>
      <c r="J755" s="106">
        <v>0</v>
      </c>
      <c r="K755" s="120">
        <f t="shared" si="68"/>
        <v>0</v>
      </c>
      <c r="L755" s="107">
        <f t="shared" si="69"/>
        <v>0</v>
      </c>
      <c r="M755" s="106">
        <f t="shared" si="70"/>
        <v>0</v>
      </c>
      <c r="N755" s="106">
        <v>0</v>
      </c>
      <c r="O755" s="106">
        <v>0</v>
      </c>
      <c r="P755" s="106">
        <f t="shared" si="71"/>
        <v>0</v>
      </c>
    </row>
    <row r="756" s="103" customFormat="1" ht="36" customHeight="1" spans="1:16">
      <c r="A756" s="114">
        <v>2110304</v>
      </c>
      <c r="B756" s="23" t="s">
        <v>703</v>
      </c>
      <c r="C756" s="24">
        <v>0</v>
      </c>
      <c r="D756" s="19">
        <v>0</v>
      </c>
      <c r="E756" s="24"/>
      <c r="F756" s="112" t="str">
        <f t="shared" si="66"/>
        <v>否</v>
      </c>
      <c r="G756" s="103" t="str">
        <f t="shared" si="67"/>
        <v>项</v>
      </c>
      <c r="H756" s="106"/>
      <c r="I756" s="121">
        <v>0</v>
      </c>
      <c r="J756" s="106">
        <v>0</v>
      </c>
      <c r="K756" s="120">
        <f t="shared" si="68"/>
        <v>0</v>
      </c>
      <c r="L756" s="107">
        <f t="shared" si="69"/>
        <v>0</v>
      </c>
      <c r="M756" s="106">
        <f t="shared" si="70"/>
        <v>0</v>
      </c>
      <c r="N756" s="106">
        <v>0</v>
      </c>
      <c r="O756" s="106">
        <v>0</v>
      </c>
      <c r="P756" s="106">
        <f t="shared" si="71"/>
        <v>0</v>
      </c>
    </row>
    <row r="757" s="103" customFormat="1" ht="36" customHeight="1" spans="1:16">
      <c r="A757" s="114">
        <v>2110305</v>
      </c>
      <c r="B757" s="23" t="s">
        <v>704</v>
      </c>
      <c r="C757" s="24">
        <v>15</v>
      </c>
      <c r="D757" s="19">
        <v>0</v>
      </c>
      <c r="E757" s="24"/>
      <c r="F757" s="112" t="str">
        <f t="shared" si="66"/>
        <v>是</v>
      </c>
      <c r="G757" s="103" t="str">
        <f t="shared" si="67"/>
        <v>项</v>
      </c>
      <c r="H757" s="106"/>
      <c r="I757" s="121">
        <v>0</v>
      </c>
      <c r="J757" s="106">
        <v>0</v>
      </c>
      <c r="K757" s="120">
        <f t="shared" si="68"/>
        <v>0</v>
      </c>
      <c r="L757" s="107">
        <f t="shared" si="69"/>
        <v>0</v>
      </c>
      <c r="M757" s="106">
        <f t="shared" si="70"/>
        <v>0</v>
      </c>
      <c r="N757" s="106">
        <v>0</v>
      </c>
      <c r="O757" s="106">
        <v>0</v>
      </c>
      <c r="P757" s="106">
        <f t="shared" si="71"/>
        <v>0</v>
      </c>
    </row>
    <row r="758" s="103" customFormat="1" ht="36" customHeight="1" spans="1:16">
      <c r="A758" s="114">
        <v>2110306</v>
      </c>
      <c r="B758" s="23" t="s">
        <v>705</v>
      </c>
      <c r="C758" s="24">
        <v>0</v>
      </c>
      <c r="D758" s="19">
        <v>0</v>
      </c>
      <c r="E758" s="24"/>
      <c r="F758" s="112" t="str">
        <f t="shared" si="66"/>
        <v>否</v>
      </c>
      <c r="G758" s="103" t="str">
        <f t="shared" si="67"/>
        <v>项</v>
      </c>
      <c r="H758" s="106"/>
      <c r="I758" s="121">
        <v>0</v>
      </c>
      <c r="J758" s="106">
        <v>0</v>
      </c>
      <c r="K758" s="120">
        <f t="shared" si="68"/>
        <v>0</v>
      </c>
      <c r="L758" s="107">
        <f t="shared" si="69"/>
        <v>0</v>
      </c>
      <c r="M758" s="106">
        <f t="shared" si="70"/>
        <v>0</v>
      </c>
      <c r="N758" s="106">
        <v>0</v>
      </c>
      <c r="O758" s="106">
        <v>0</v>
      </c>
      <c r="P758" s="106">
        <f t="shared" si="71"/>
        <v>0</v>
      </c>
    </row>
    <row r="759" s="103" customFormat="1" ht="36" customHeight="1" spans="1:16">
      <c r="A759" s="114">
        <v>2110307</v>
      </c>
      <c r="B759" s="23" t="s">
        <v>706</v>
      </c>
      <c r="C759" s="24">
        <v>0</v>
      </c>
      <c r="D759" s="19">
        <v>0</v>
      </c>
      <c r="E759" s="24"/>
      <c r="F759" s="112" t="str">
        <f t="shared" si="66"/>
        <v>否</v>
      </c>
      <c r="G759" s="103" t="str">
        <f t="shared" si="67"/>
        <v>项</v>
      </c>
      <c r="H759" s="106"/>
      <c r="I759" s="121">
        <v>0</v>
      </c>
      <c r="J759" s="106">
        <v>0</v>
      </c>
      <c r="K759" s="120">
        <f t="shared" si="68"/>
        <v>0</v>
      </c>
      <c r="L759" s="107">
        <f t="shared" si="69"/>
        <v>0</v>
      </c>
      <c r="M759" s="106">
        <f t="shared" si="70"/>
        <v>0</v>
      </c>
      <c r="N759" s="106">
        <v>0</v>
      </c>
      <c r="O759" s="106">
        <v>0</v>
      </c>
      <c r="P759" s="106">
        <f t="shared" si="71"/>
        <v>0</v>
      </c>
    </row>
    <row r="760" s="103" customFormat="1" ht="36" customHeight="1" spans="1:16">
      <c r="A760" s="114">
        <v>2110399</v>
      </c>
      <c r="B760" s="23" t="s">
        <v>707</v>
      </c>
      <c r="C760" s="24">
        <v>291</v>
      </c>
      <c r="D760" s="19">
        <v>0</v>
      </c>
      <c r="E760" s="24"/>
      <c r="F760" s="112" t="str">
        <f t="shared" si="66"/>
        <v>是</v>
      </c>
      <c r="G760" s="103" t="str">
        <f t="shared" si="67"/>
        <v>项</v>
      </c>
      <c r="H760" s="106"/>
      <c r="I760" s="121">
        <v>0</v>
      </c>
      <c r="J760" s="106">
        <v>0</v>
      </c>
      <c r="K760" s="120">
        <f t="shared" si="68"/>
        <v>0</v>
      </c>
      <c r="L760" s="107">
        <f t="shared" si="69"/>
        <v>0</v>
      </c>
      <c r="M760" s="106">
        <f t="shared" si="70"/>
        <v>0</v>
      </c>
      <c r="N760" s="106">
        <v>0</v>
      </c>
      <c r="O760" s="106">
        <v>0</v>
      </c>
      <c r="P760" s="106">
        <f t="shared" si="71"/>
        <v>0</v>
      </c>
    </row>
    <row r="761" ht="36" customHeight="1" spans="1:16">
      <c r="A761" s="111">
        <v>21104</v>
      </c>
      <c r="B761" s="18" t="s">
        <v>708</v>
      </c>
      <c r="C761" s="19">
        <v>138</v>
      </c>
      <c r="D761" s="19">
        <f>SUM(D762:D767)</f>
        <v>0</v>
      </c>
      <c r="E761" s="19"/>
      <c r="F761" s="112" t="str">
        <f t="shared" si="66"/>
        <v>是</v>
      </c>
      <c r="G761" s="106" t="str">
        <f t="shared" si="67"/>
        <v>款</v>
      </c>
      <c r="H761" s="113">
        <f>SUM(H762:H767)</f>
        <v>0</v>
      </c>
      <c r="I761" s="121">
        <v>0</v>
      </c>
      <c r="J761" s="106">
        <v>0</v>
      </c>
      <c r="K761" s="120">
        <f t="shared" si="68"/>
        <v>0</v>
      </c>
      <c r="L761" s="107">
        <f t="shared" si="69"/>
        <v>0</v>
      </c>
      <c r="M761" s="106">
        <f t="shared" si="70"/>
        <v>0</v>
      </c>
      <c r="N761" s="106">
        <v>0</v>
      </c>
      <c r="O761" s="106">
        <v>0</v>
      </c>
      <c r="P761" s="106">
        <f t="shared" si="71"/>
        <v>0</v>
      </c>
    </row>
    <row r="762" s="103" customFormat="1" ht="36" customHeight="1" spans="1:16">
      <c r="A762" s="114">
        <v>2110401</v>
      </c>
      <c r="B762" s="23" t="s">
        <v>709</v>
      </c>
      <c r="C762" s="24">
        <v>0</v>
      </c>
      <c r="D762" s="19">
        <v>0</v>
      </c>
      <c r="E762" s="24"/>
      <c r="F762" s="112" t="str">
        <f t="shared" si="66"/>
        <v>否</v>
      </c>
      <c r="G762" s="103" t="str">
        <f t="shared" si="67"/>
        <v>项</v>
      </c>
      <c r="H762" s="106"/>
      <c r="I762" s="121">
        <v>0</v>
      </c>
      <c r="J762" s="106">
        <v>0</v>
      </c>
      <c r="K762" s="120">
        <f t="shared" si="68"/>
        <v>0</v>
      </c>
      <c r="L762" s="107">
        <f t="shared" si="69"/>
        <v>0</v>
      </c>
      <c r="M762" s="106">
        <f t="shared" si="70"/>
        <v>0</v>
      </c>
      <c r="N762" s="106">
        <v>0</v>
      </c>
      <c r="O762" s="106">
        <v>0</v>
      </c>
      <c r="P762" s="106">
        <f t="shared" si="71"/>
        <v>0</v>
      </c>
    </row>
    <row r="763" s="103" customFormat="1" ht="36" customHeight="1" spans="1:16">
      <c r="A763" s="114">
        <v>2110402</v>
      </c>
      <c r="B763" s="23" t="s">
        <v>710</v>
      </c>
      <c r="C763" s="24">
        <v>0</v>
      </c>
      <c r="D763" s="19">
        <v>0</v>
      </c>
      <c r="E763" s="24"/>
      <c r="F763" s="112" t="str">
        <f t="shared" si="66"/>
        <v>否</v>
      </c>
      <c r="G763" s="103" t="str">
        <f t="shared" si="67"/>
        <v>项</v>
      </c>
      <c r="H763" s="106"/>
      <c r="I763" s="121">
        <v>0</v>
      </c>
      <c r="J763" s="106">
        <v>0</v>
      </c>
      <c r="K763" s="120">
        <f t="shared" si="68"/>
        <v>0</v>
      </c>
      <c r="L763" s="107">
        <f t="shared" si="69"/>
        <v>0</v>
      </c>
      <c r="M763" s="106">
        <f t="shared" si="70"/>
        <v>0</v>
      </c>
      <c r="N763" s="106">
        <v>0</v>
      </c>
      <c r="O763" s="106">
        <v>0</v>
      </c>
      <c r="P763" s="106">
        <f t="shared" si="71"/>
        <v>0</v>
      </c>
    </row>
    <row r="764" s="103" customFormat="1" ht="36" customHeight="1" spans="1:16">
      <c r="A764" s="114">
        <v>2110404</v>
      </c>
      <c r="B764" s="23" t="s">
        <v>711</v>
      </c>
      <c r="C764" s="24">
        <v>0</v>
      </c>
      <c r="D764" s="19">
        <v>0</v>
      </c>
      <c r="E764" s="24"/>
      <c r="F764" s="112" t="str">
        <f t="shared" si="66"/>
        <v>否</v>
      </c>
      <c r="G764" s="103" t="str">
        <f t="shared" si="67"/>
        <v>项</v>
      </c>
      <c r="H764" s="106"/>
      <c r="I764" s="121">
        <v>0</v>
      </c>
      <c r="J764" s="106">
        <v>0</v>
      </c>
      <c r="K764" s="120">
        <f t="shared" si="68"/>
        <v>0</v>
      </c>
      <c r="L764" s="107">
        <f t="shared" si="69"/>
        <v>0</v>
      </c>
      <c r="M764" s="106">
        <f t="shared" si="70"/>
        <v>0</v>
      </c>
      <c r="N764" s="106">
        <v>0</v>
      </c>
      <c r="O764" s="106">
        <v>0</v>
      </c>
      <c r="P764" s="106">
        <f t="shared" si="71"/>
        <v>0</v>
      </c>
    </row>
    <row r="765" s="103" customFormat="1" ht="36" customHeight="1" spans="1:16">
      <c r="A765" s="114">
        <v>2110405</v>
      </c>
      <c r="B765" s="23" t="s">
        <v>712</v>
      </c>
      <c r="C765" s="24">
        <v>0</v>
      </c>
      <c r="D765" s="19">
        <v>0</v>
      </c>
      <c r="E765" s="24"/>
      <c r="F765" s="112" t="str">
        <f t="shared" si="66"/>
        <v>否</v>
      </c>
      <c r="G765" s="103" t="str">
        <f t="shared" si="67"/>
        <v>项</v>
      </c>
      <c r="H765" s="106"/>
      <c r="I765" s="121">
        <v>0</v>
      </c>
      <c r="J765" s="106">
        <v>0</v>
      </c>
      <c r="K765" s="120">
        <f t="shared" si="68"/>
        <v>0</v>
      </c>
      <c r="L765" s="107">
        <f t="shared" si="69"/>
        <v>0</v>
      </c>
      <c r="M765" s="106">
        <f t="shared" si="70"/>
        <v>0</v>
      </c>
      <c r="N765" s="106">
        <v>0</v>
      </c>
      <c r="O765" s="106">
        <v>0</v>
      </c>
      <c r="P765" s="106">
        <f t="shared" si="71"/>
        <v>0</v>
      </c>
    </row>
    <row r="766" s="103" customFormat="1" ht="36" customHeight="1" spans="1:16">
      <c r="A766" s="114">
        <v>2110406</v>
      </c>
      <c r="B766" s="23" t="s">
        <v>713</v>
      </c>
      <c r="C766" s="24">
        <v>138</v>
      </c>
      <c r="D766" s="19">
        <v>0</v>
      </c>
      <c r="E766" s="24"/>
      <c r="F766" s="112" t="str">
        <f t="shared" si="66"/>
        <v>是</v>
      </c>
      <c r="G766" s="103" t="str">
        <f t="shared" si="67"/>
        <v>项</v>
      </c>
      <c r="H766" s="106"/>
      <c r="I766" s="121">
        <v>0</v>
      </c>
      <c r="J766" s="106">
        <v>0</v>
      </c>
      <c r="K766" s="120">
        <f t="shared" si="68"/>
        <v>0</v>
      </c>
      <c r="L766" s="107">
        <f t="shared" si="69"/>
        <v>0</v>
      </c>
      <c r="M766" s="106">
        <f t="shared" si="70"/>
        <v>0</v>
      </c>
      <c r="N766" s="106">
        <v>0</v>
      </c>
      <c r="O766" s="106">
        <v>0</v>
      </c>
      <c r="P766" s="106">
        <f t="shared" si="71"/>
        <v>0</v>
      </c>
    </row>
    <row r="767" s="103" customFormat="1" ht="36" customHeight="1" spans="1:16">
      <c r="A767" s="114">
        <v>2110499</v>
      </c>
      <c r="B767" s="23" t="s">
        <v>714</v>
      </c>
      <c r="C767" s="24">
        <v>0</v>
      </c>
      <c r="D767" s="19">
        <v>0</v>
      </c>
      <c r="E767" s="24"/>
      <c r="F767" s="112" t="str">
        <f t="shared" si="66"/>
        <v>否</v>
      </c>
      <c r="G767" s="103" t="str">
        <f t="shared" si="67"/>
        <v>项</v>
      </c>
      <c r="H767" s="106"/>
      <c r="I767" s="121">
        <v>0</v>
      </c>
      <c r="J767" s="106">
        <v>0</v>
      </c>
      <c r="K767" s="120">
        <f t="shared" si="68"/>
        <v>0</v>
      </c>
      <c r="L767" s="107">
        <f t="shared" si="69"/>
        <v>0</v>
      </c>
      <c r="M767" s="106">
        <f t="shared" si="70"/>
        <v>0</v>
      </c>
      <c r="N767" s="106">
        <v>0</v>
      </c>
      <c r="O767" s="106">
        <v>0</v>
      </c>
      <c r="P767" s="106">
        <f t="shared" si="71"/>
        <v>0</v>
      </c>
    </row>
    <row r="768" ht="36" customHeight="1" spans="1:16">
      <c r="A768" s="111">
        <v>21105</v>
      </c>
      <c r="B768" s="18" t="s">
        <v>715</v>
      </c>
      <c r="C768" s="19">
        <v>0</v>
      </c>
      <c r="D768" s="19">
        <f>SUM(D769:D774)</f>
        <v>0</v>
      </c>
      <c r="E768" s="19"/>
      <c r="F768" s="112" t="str">
        <f t="shared" si="66"/>
        <v>否</v>
      </c>
      <c r="G768" s="106" t="str">
        <f t="shared" si="67"/>
        <v>款</v>
      </c>
      <c r="H768" s="113">
        <f>SUM(H769:H774)</f>
        <v>0</v>
      </c>
      <c r="I768" s="121">
        <v>0</v>
      </c>
      <c r="J768" s="106">
        <v>0</v>
      </c>
      <c r="K768" s="120">
        <f t="shared" si="68"/>
        <v>0</v>
      </c>
      <c r="L768" s="107">
        <f t="shared" si="69"/>
        <v>0</v>
      </c>
      <c r="M768" s="106">
        <f t="shared" si="70"/>
        <v>0</v>
      </c>
      <c r="N768" s="106">
        <v>0</v>
      </c>
      <c r="O768" s="106">
        <v>0</v>
      </c>
      <c r="P768" s="106">
        <f t="shared" si="71"/>
        <v>0</v>
      </c>
    </row>
    <row r="769" s="103" customFormat="1" ht="36" customHeight="1" spans="1:16">
      <c r="A769" s="114">
        <v>2110501</v>
      </c>
      <c r="B769" s="23" t="s">
        <v>716</v>
      </c>
      <c r="C769" s="24">
        <v>0</v>
      </c>
      <c r="D769" s="19">
        <v>0</v>
      </c>
      <c r="E769" s="24"/>
      <c r="F769" s="112" t="str">
        <f t="shared" si="66"/>
        <v>否</v>
      </c>
      <c r="G769" s="103" t="str">
        <f t="shared" si="67"/>
        <v>项</v>
      </c>
      <c r="H769" s="106"/>
      <c r="I769" s="121">
        <v>0</v>
      </c>
      <c r="J769" s="106">
        <v>0</v>
      </c>
      <c r="K769" s="120">
        <f t="shared" si="68"/>
        <v>0</v>
      </c>
      <c r="L769" s="107">
        <f t="shared" si="69"/>
        <v>0</v>
      </c>
      <c r="M769" s="106">
        <f t="shared" si="70"/>
        <v>0</v>
      </c>
      <c r="N769" s="106">
        <v>0</v>
      </c>
      <c r="O769" s="106">
        <v>0</v>
      </c>
      <c r="P769" s="106">
        <f t="shared" si="71"/>
        <v>0</v>
      </c>
    </row>
    <row r="770" s="103" customFormat="1" ht="36" customHeight="1" spans="1:16">
      <c r="A770" s="114">
        <v>2110502</v>
      </c>
      <c r="B770" s="23" t="s">
        <v>717</v>
      </c>
      <c r="C770" s="24">
        <v>0</v>
      </c>
      <c r="D770" s="19">
        <v>0</v>
      </c>
      <c r="E770" s="24"/>
      <c r="F770" s="112" t="str">
        <f t="shared" si="66"/>
        <v>否</v>
      </c>
      <c r="G770" s="103" t="str">
        <f t="shared" si="67"/>
        <v>项</v>
      </c>
      <c r="H770" s="106"/>
      <c r="I770" s="121">
        <v>0</v>
      </c>
      <c r="J770" s="106">
        <v>0</v>
      </c>
      <c r="K770" s="120">
        <f t="shared" si="68"/>
        <v>0</v>
      </c>
      <c r="L770" s="107">
        <f t="shared" si="69"/>
        <v>0</v>
      </c>
      <c r="M770" s="106">
        <f t="shared" si="70"/>
        <v>0</v>
      </c>
      <c r="N770" s="106">
        <v>0</v>
      </c>
      <c r="O770" s="106">
        <v>0</v>
      </c>
      <c r="P770" s="106">
        <f t="shared" si="71"/>
        <v>0</v>
      </c>
    </row>
    <row r="771" s="103" customFormat="1" ht="36" customHeight="1" spans="1:16">
      <c r="A771" s="114">
        <v>2110503</v>
      </c>
      <c r="B771" s="23" t="s">
        <v>718</v>
      </c>
      <c r="C771" s="24">
        <v>0</v>
      </c>
      <c r="D771" s="19">
        <v>0</v>
      </c>
      <c r="E771" s="24"/>
      <c r="F771" s="112" t="str">
        <f t="shared" si="66"/>
        <v>否</v>
      </c>
      <c r="G771" s="103" t="str">
        <f t="shared" si="67"/>
        <v>项</v>
      </c>
      <c r="H771" s="106"/>
      <c r="I771" s="121">
        <v>0</v>
      </c>
      <c r="J771" s="106">
        <v>0</v>
      </c>
      <c r="K771" s="120">
        <f t="shared" si="68"/>
        <v>0</v>
      </c>
      <c r="L771" s="107">
        <f t="shared" si="69"/>
        <v>0</v>
      </c>
      <c r="M771" s="106">
        <f t="shared" si="70"/>
        <v>0</v>
      </c>
      <c r="N771" s="106">
        <v>0</v>
      </c>
      <c r="O771" s="106">
        <v>0</v>
      </c>
      <c r="P771" s="106">
        <f t="shared" si="71"/>
        <v>0</v>
      </c>
    </row>
    <row r="772" s="103" customFormat="1" ht="36" customHeight="1" spans="1:16">
      <c r="A772" s="114">
        <v>2110506</v>
      </c>
      <c r="B772" s="23" t="s">
        <v>719</v>
      </c>
      <c r="C772" s="24">
        <v>0</v>
      </c>
      <c r="D772" s="19">
        <v>0</v>
      </c>
      <c r="E772" s="24"/>
      <c r="F772" s="112" t="str">
        <f t="shared" ref="F772:F835" si="72">IF(LEN(A772)=3,"是",IF(B772&lt;&gt;"",IF(SUM(C772:C772)&lt;&gt;0,"是","否"),"是"))</f>
        <v>否</v>
      </c>
      <c r="G772" s="103" t="str">
        <f t="shared" si="67"/>
        <v>项</v>
      </c>
      <c r="H772" s="106"/>
      <c r="I772" s="121">
        <v>0</v>
      </c>
      <c r="J772" s="106">
        <v>0</v>
      </c>
      <c r="K772" s="120">
        <f t="shared" si="68"/>
        <v>0</v>
      </c>
      <c r="L772" s="107">
        <f t="shared" si="69"/>
        <v>0</v>
      </c>
      <c r="M772" s="106">
        <f t="shared" si="70"/>
        <v>0</v>
      </c>
      <c r="N772" s="106">
        <v>0</v>
      </c>
      <c r="O772" s="106">
        <v>0</v>
      </c>
      <c r="P772" s="106">
        <f t="shared" si="71"/>
        <v>0</v>
      </c>
    </row>
    <row r="773" s="103" customFormat="1" ht="36" customHeight="1" spans="1:16">
      <c r="A773" s="114">
        <v>2110507</v>
      </c>
      <c r="B773" s="23" t="s">
        <v>720</v>
      </c>
      <c r="C773" s="24">
        <v>0</v>
      </c>
      <c r="D773" s="19">
        <v>0</v>
      </c>
      <c r="E773" s="24"/>
      <c r="F773" s="112" t="str">
        <f t="shared" si="72"/>
        <v>否</v>
      </c>
      <c r="G773" s="103" t="str">
        <f t="shared" ref="G773:G836" si="73">IF(LEN(A773)=3,"类",IF(LEN(A773)=5,"款","项"))</f>
        <v>项</v>
      </c>
      <c r="H773" s="106"/>
      <c r="I773" s="121">
        <v>0</v>
      </c>
      <c r="J773" s="106">
        <v>0</v>
      </c>
      <c r="K773" s="120">
        <f t="shared" ref="K773:K836" si="74">SUM(I773:J773)</f>
        <v>0</v>
      </c>
      <c r="L773" s="107">
        <f t="shared" ref="L773:L836" si="75">ROUND(K773/10000,0)</f>
        <v>0</v>
      </c>
      <c r="M773" s="106">
        <f t="shared" ref="M773:M836" si="76">SUM(N773:O773)</f>
        <v>0</v>
      </c>
      <c r="N773" s="106">
        <v>0</v>
      </c>
      <c r="O773" s="106">
        <v>0</v>
      </c>
      <c r="P773" s="106">
        <f t="shared" ref="P773:P836" si="77">ROUND(M773,0)</f>
        <v>0</v>
      </c>
    </row>
    <row r="774" s="103" customFormat="1" ht="36" customHeight="1" spans="1:16">
      <c r="A774" s="114">
        <v>2110599</v>
      </c>
      <c r="B774" s="23" t="s">
        <v>721</v>
      </c>
      <c r="C774" s="24">
        <v>0</v>
      </c>
      <c r="D774" s="19">
        <v>0</v>
      </c>
      <c r="E774" s="24"/>
      <c r="F774" s="112" t="str">
        <f t="shared" si="72"/>
        <v>否</v>
      </c>
      <c r="G774" s="103" t="str">
        <f t="shared" si="73"/>
        <v>项</v>
      </c>
      <c r="H774" s="113"/>
      <c r="I774" s="121">
        <v>0</v>
      </c>
      <c r="J774" s="106">
        <v>0</v>
      </c>
      <c r="K774" s="120">
        <f t="shared" si="74"/>
        <v>0</v>
      </c>
      <c r="L774" s="107">
        <f t="shared" si="75"/>
        <v>0</v>
      </c>
      <c r="M774" s="106">
        <f t="shared" si="76"/>
        <v>0</v>
      </c>
      <c r="N774" s="106">
        <v>0</v>
      </c>
      <c r="O774" s="106">
        <v>0</v>
      </c>
      <c r="P774" s="106">
        <f t="shared" si="77"/>
        <v>0</v>
      </c>
    </row>
    <row r="775" ht="36" customHeight="1" spans="1:16">
      <c r="A775" s="111">
        <v>21106</v>
      </c>
      <c r="B775" s="18" t="s">
        <v>722</v>
      </c>
      <c r="C775" s="19">
        <v>0</v>
      </c>
      <c r="D775" s="19">
        <f>SUM(D776:D780)</f>
        <v>0</v>
      </c>
      <c r="E775" s="19"/>
      <c r="F775" s="112" t="str">
        <f t="shared" si="72"/>
        <v>否</v>
      </c>
      <c r="G775" s="106" t="str">
        <f t="shared" si="73"/>
        <v>款</v>
      </c>
      <c r="H775" s="105">
        <f>SUM(H776:H780)</f>
        <v>0</v>
      </c>
      <c r="I775" s="121">
        <v>0</v>
      </c>
      <c r="J775" s="106">
        <v>0</v>
      </c>
      <c r="K775" s="120">
        <f t="shared" si="74"/>
        <v>0</v>
      </c>
      <c r="L775" s="107">
        <f t="shared" si="75"/>
        <v>0</v>
      </c>
      <c r="M775" s="106">
        <f t="shared" si="76"/>
        <v>0</v>
      </c>
      <c r="N775" s="106">
        <v>0</v>
      </c>
      <c r="O775" s="106">
        <v>0</v>
      </c>
      <c r="P775" s="106">
        <f t="shared" si="77"/>
        <v>0</v>
      </c>
    </row>
    <row r="776" s="103" customFormat="1" ht="36" customHeight="1" spans="1:16">
      <c r="A776" s="114">
        <v>2110602</v>
      </c>
      <c r="B776" s="23" t="s">
        <v>723</v>
      </c>
      <c r="C776" s="24">
        <v>0</v>
      </c>
      <c r="D776" s="19">
        <v>0</v>
      </c>
      <c r="E776" s="24"/>
      <c r="F776" s="112" t="str">
        <f t="shared" si="72"/>
        <v>否</v>
      </c>
      <c r="G776" s="103" t="str">
        <f t="shared" si="73"/>
        <v>项</v>
      </c>
      <c r="H776" s="106"/>
      <c r="I776" s="121">
        <v>0</v>
      </c>
      <c r="J776" s="106">
        <v>0</v>
      </c>
      <c r="K776" s="120">
        <f t="shared" si="74"/>
        <v>0</v>
      </c>
      <c r="L776" s="107">
        <f t="shared" si="75"/>
        <v>0</v>
      </c>
      <c r="M776" s="106">
        <f t="shared" si="76"/>
        <v>0</v>
      </c>
      <c r="N776" s="106">
        <v>0</v>
      </c>
      <c r="O776" s="106">
        <v>0</v>
      </c>
      <c r="P776" s="106">
        <f t="shared" si="77"/>
        <v>0</v>
      </c>
    </row>
    <row r="777" s="103" customFormat="1" ht="36" customHeight="1" spans="1:16">
      <c r="A777" s="114">
        <v>2110603</v>
      </c>
      <c r="B777" s="23" t="s">
        <v>724</v>
      </c>
      <c r="C777" s="24">
        <v>0</v>
      </c>
      <c r="D777" s="19">
        <v>0</v>
      </c>
      <c r="E777" s="24"/>
      <c r="F777" s="112" t="str">
        <f t="shared" si="72"/>
        <v>否</v>
      </c>
      <c r="G777" s="103" t="str">
        <f t="shared" si="73"/>
        <v>项</v>
      </c>
      <c r="H777" s="113"/>
      <c r="I777" s="121">
        <v>0</v>
      </c>
      <c r="J777" s="106">
        <v>0</v>
      </c>
      <c r="K777" s="120">
        <f t="shared" si="74"/>
        <v>0</v>
      </c>
      <c r="L777" s="107">
        <f t="shared" si="75"/>
        <v>0</v>
      </c>
      <c r="M777" s="106">
        <f t="shared" si="76"/>
        <v>0</v>
      </c>
      <c r="N777" s="106">
        <v>0</v>
      </c>
      <c r="O777" s="106">
        <v>0</v>
      </c>
      <c r="P777" s="106">
        <f t="shared" si="77"/>
        <v>0</v>
      </c>
    </row>
    <row r="778" s="103" customFormat="1" ht="36" customHeight="1" spans="1:16">
      <c r="A778" s="114">
        <v>2110604</v>
      </c>
      <c r="B778" s="23" t="s">
        <v>725</v>
      </c>
      <c r="C778" s="24">
        <v>0</v>
      </c>
      <c r="D778" s="19">
        <v>0</v>
      </c>
      <c r="E778" s="24"/>
      <c r="F778" s="112" t="str">
        <f t="shared" si="72"/>
        <v>否</v>
      </c>
      <c r="G778" s="103" t="str">
        <f t="shared" si="73"/>
        <v>项</v>
      </c>
      <c r="H778" s="106"/>
      <c r="I778" s="121">
        <v>0</v>
      </c>
      <c r="J778" s="106">
        <v>0</v>
      </c>
      <c r="K778" s="120">
        <f t="shared" si="74"/>
        <v>0</v>
      </c>
      <c r="L778" s="107">
        <f t="shared" si="75"/>
        <v>0</v>
      </c>
      <c r="M778" s="106">
        <f t="shared" si="76"/>
        <v>0</v>
      </c>
      <c r="N778" s="106">
        <v>0</v>
      </c>
      <c r="O778" s="106">
        <v>0</v>
      </c>
      <c r="P778" s="106">
        <f t="shared" si="77"/>
        <v>0</v>
      </c>
    </row>
    <row r="779" s="103" customFormat="1" ht="36" customHeight="1" spans="1:16">
      <c r="A779" s="114">
        <v>2110605</v>
      </c>
      <c r="B779" s="23" t="s">
        <v>726</v>
      </c>
      <c r="C779" s="24">
        <v>0</v>
      </c>
      <c r="D779" s="19">
        <v>0</v>
      </c>
      <c r="E779" s="24"/>
      <c r="F779" s="112" t="str">
        <f t="shared" si="72"/>
        <v>否</v>
      </c>
      <c r="G779" s="103" t="str">
        <f t="shared" si="73"/>
        <v>项</v>
      </c>
      <c r="H779" s="106"/>
      <c r="I779" s="121">
        <v>0</v>
      </c>
      <c r="J779" s="106">
        <v>0</v>
      </c>
      <c r="K779" s="120">
        <f t="shared" si="74"/>
        <v>0</v>
      </c>
      <c r="L779" s="107">
        <f t="shared" si="75"/>
        <v>0</v>
      </c>
      <c r="M779" s="106">
        <f t="shared" si="76"/>
        <v>0</v>
      </c>
      <c r="N779" s="106">
        <v>0</v>
      </c>
      <c r="O779" s="106">
        <v>0</v>
      </c>
      <c r="P779" s="106">
        <f t="shared" si="77"/>
        <v>0</v>
      </c>
    </row>
    <row r="780" s="103" customFormat="1" ht="36" customHeight="1" spans="1:16">
      <c r="A780" s="114">
        <v>2110699</v>
      </c>
      <c r="B780" s="23" t="s">
        <v>727</v>
      </c>
      <c r="C780" s="24">
        <v>0</v>
      </c>
      <c r="D780" s="19">
        <v>0</v>
      </c>
      <c r="E780" s="24"/>
      <c r="F780" s="112" t="str">
        <f t="shared" si="72"/>
        <v>否</v>
      </c>
      <c r="G780" s="103" t="str">
        <f t="shared" si="73"/>
        <v>项</v>
      </c>
      <c r="H780" s="113"/>
      <c r="I780" s="121">
        <v>0</v>
      </c>
      <c r="J780" s="106">
        <v>0</v>
      </c>
      <c r="K780" s="120">
        <f t="shared" si="74"/>
        <v>0</v>
      </c>
      <c r="L780" s="107">
        <f t="shared" si="75"/>
        <v>0</v>
      </c>
      <c r="M780" s="106">
        <f t="shared" si="76"/>
        <v>0</v>
      </c>
      <c r="N780" s="106">
        <v>0</v>
      </c>
      <c r="O780" s="106">
        <v>0</v>
      </c>
      <c r="P780" s="106">
        <f t="shared" si="77"/>
        <v>0</v>
      </c>
    </row>
    <row r="781" ht="36" customHeight="1" spans="1:16">
      <c r="A781" s="111">
        <v>21107</v>
      </c>
      <c r="B781" s="18" t="s">
        <v>728</v>
      </c>
      <c r="C781" s="19">
        <v>0</v>
      </c>
      <c r="D781" s="19">
        <f>SUM(D782:D783)</f>
        <v>0</v>
      </c>
      <c r="E781" s="19"/>
      <c r="F781" s="112" t="str">
        <f t="shared" si="72"/>
        <v>否</v>
      </c>
      <c r="G781" s="106" t="str">
        <f t="shared" si="73"/>
        <v>款</v>
      </c>
      <c r="H781" s="105">
        <f>SUM(H782:H783)</f>
        <v>0</v>
      </c>
      <c r="I781" s="121">
        <v>0</v>
      </c>
      <c r="J781" s="106">
        <v>0</v>
      </c>
      <c r="K781" s="120">
        <f t="shared" si="74"/>
        <v>0</v>
      </c>
      <c r="L781" s="107">
        <f t="shared" si="75"/>
        <v>0</v>
      </c>
      <c r="M781" s="106">
        <f t="shared" si="76"/>
        <v>0</v>
      </c>
      <c r="N781" s="106">
        <v>0</v>
      </c>
      <c r="O781" s="106">
        <v>0</v>
      </c>
      <c r="P781" s="106">
        <f t="shared" si="77"/>
        <v>0</v>
      </c>
    </row>
    <row r="782" s="103" customFormat="1" ht="36" customHeight="1" spans="1:16">
      <c r="A782" s="114">
        <v>2110704</v>
      </c>
      <c r="B782" s="23" t="s">
        <v>729</v>
      </c>
      <c r="C782" s="24">
        <v>0</v>
      </c>
      <c r="D782" s="19">
        <v>0</v>
      </c>
      <c r="E782" s="24"/>
      <c r="F782" s="112" t="str">
        <f t="shared" si="72"/>
        <v>否</v>
      </c>
      <c r="G782" s="103" t="str">
        <f t="shared" si="73"/>
        <v>项</v>
      </c>
      <c r="H782" s="113"/>
      <c r="I782" s="121">
        <v>0</v>
      </c>
      <c r="J782" s="106">
        <v>0</v>
      </c>
      <c r="K782" s="120">
        <f t="shared" si="74"/>
        <v>0</v>
      </c>
      <c r="L782" s="107">
        <f t="shared" si="75"/>
        <v>0</v>
      </c>
      <c r="M782" s="106">
        <f t="shared" si="76"/>
        <v>0</v>
      </c>
      <c r="N782" s="106">
        <v>0</v>
      </c>
      <c r="O782" s="106">
        <v>0</v>
      </c>
      <c r="P782" s="106">
        <f t="shared" si="77"/>
        <v>0</v>
      </c>
    </row>
    <row r="783" s="103" customFormat="1" ht="36" customHeight="1" spans="1:16">
      <c r="A783" s="114">
        <v>2110799</v>
      </c>
      <c r="B783" s="23" t="s">
        <v>730</v>
      </c>
      <c r="C783" s="24">
        <v>0</v>
      </c>
      <c r="D783" s="19">
        <v>0</v>
      </c>
      <c r="E783" s="24"/>
      <c r="F783" s="112" t="str">
        <f t="shared" si="72"/>
        <v>否</v>
      </c>
      <c r="G783" s="103" t="str">
        <f t="shared" si="73"/>
        <v>项</v>
      </c>
      <c r="H783" s="106"/>
      <c r="I783" s="121">
        <v>0</v>
      </c>
      <c r="J783" s="106">
        <v>0</v>
      </c>
      <c r="K783" s="120">
        <f t="shared" si="74"/>
        <v>0</v>
      </c>
      <c r="L783" s="107">
        <f t="shared" si="75"/>
        <v>0</v>
      </c>
      <c r="M783" s="106">
        <f t="shared" si="76"/>
        <v>0</v>
      </c>
      <c r="N783" s="106">
        <v>0</v>
      </c>
      <c r="O783" s="106">
        <v>0</v>
      </c>
      <c r="P783" s="106">
        <f t="shared" si="77"/>
        <v>0</v>
      </c>
    </row>
    <row r="784" ht="36" customHeight="1" spans="1:16">
      <c r="A784" s="111">
        <v>21108</v>
      </c>
      <c r="B784" s="18" t="s">
        <v>731</v>
      </c>
      <c r="C784" s="19">
        <v>0</v>
      </c>
      <c r="D784" s="19">
        <f>SUM(D785:D786)</f>
        <v>0</v>
      </c>
      <c r="E784" s="19"/>
      <c r="F784" s="112" t="str">
        <f t="shared" si="72"/>
        <v>否</v>
      </c>
      <c r="G784" s="106" t="str">
        <f t="shared" si="73"/>
        <v>款</v>
      </c>
      <c r="H784" s="113">
        <f>SUM(H785:H786)</f>
        <v>0</v>
      </c>
      <c r="I784" s="121">
        <v>0</v>
      </c>
      <c r="J784" s="106">
        <v>0</v>
      </c>
      <c r="K784" s="120">
        <f t="shared" si="74"/>
        <v>0</v>
      </c>
      <c r="L784" s="107">
        <f t="shared" si="75"/>
        <v>0</v>
      </c>
      <c r="M784" s="106">
        <f t="shared" si="76"/>
        <v>0</v>
      </c>
      <c r="N784" s="106">
        <v>0</v>
      </c>
      <c r="O784" s="106">
        <v>0</v>
      </c>
      <c r="P784" s="106">
        <f t="shared" si="77"/>
        <v>0</v>
      </c>
    </row>
    <row r="785" s="103" customFormat="1" ht="36" customHeight="1" spans="1:16">
      <c r="A785" s="114">
        <v>2110804</v>
      </c>
      <c r="B785" s="23" t="s">
        <v>732</v>
      </c>
      <c r="C785" s="24">
        <v>0</v>
      </c>
      <c r="D785" s="19">
        <v>0</v>
      </c>
      <c r="E785" s="24"/>
      <c r="F785" s="112" t="str">
        <f t="shared" si="72"/>
        <v>否</v>
      </c>
      <c r="G785" s="103" t="str">
        <f t="shared" si="73"/>
        <v>项</v>
      </c>
      <c r="H785" s="106"/>
      <c r="I785" s="121">
        <v>0</v>
      </c>
      <c r="J785" s="106">
        <v>0</v>
      </c>
      <c r="K785" s="120">
        <f t="shared" si="74"/>
        <v>0</v>
      </c>
      <c r="L785" s="107">
        <f t="shared" si="75"/>
        <v>0</v>
      </c>
      <c r="M785" s="106">
        <f t="shared" si="76"/>
        <v>0</v>
      </c>
      <c r="N785" s="106">
        <v>0</v>
      </c>
      <c r="O785" s="106">
        <v>0</v>
      </c>
      <c r="P785" s="106">
        <f t="shared" si="77"/>
        <v>0</v>
      </c>
    </row>
    <row r="786" s="103" customFormat="1" ht="36" customHeight="1" spans="1:16">
      <c r="A786" s="114">
        <v>2110899</v>
      </c>
      <c r="B786" s="23" t="s">
        <v>733</v>
      </c>
      <c r="C786" s="24">
        <v>0</v>
      </c>
      <c r="D786" s="19">
        <v>0</v>
      </c>
      <c r="E786" s="24"/>
      <c r="F786" s="112" t="str">
        <f t="shared" si="72"/>
        <v>否</v>
      </c>
      <c r="G786" s="103" t="str">
        <f t="shared" si="73"/>
        <v>项</v>
      </c>
      <c r="H786" s="106"/>
      <c r="I786" s="121">
        <v>0</v>
      </c>
      <c r="J786" s="106">
        <v>0</v>
      </c>
      <c r="K786" s="120">
        <f t="shared" si="74"/>
        <v>0</v>
      </c>
      <c r="L786" s="107">
        <f t="shared" si="75"/>
        <v>0</v>
      </c>
      <c r="M786" s="106">
        <f t="shared" si="76"/>
        <v>0</v>
      </c>
      <c r="N786" s="106">
        <v>0</v>
      </c>
      <c r="O786" s="106">
        <v>0</v>
      </c>
      <c r="P786" s="106">
        <f t="shared" si="77"/>
        <v>0</v>
      </c>
    </row>
    <row r="787" ht="36" customHeight="1" spans="1:16">
      <c r="A787" s="111">
        <v>21109</v>
      </c>
      <c r="B787" s="18" t="s">
        <v>734</v>
      </c>
      <c r="C787" s="19">
        <v>0</v>
      </c>
      <c r="D787" s="19">
        <f>SUM(D788)</f>
        <v>0</v>
      </c>
      <c r="E787" s="19"/>
      <c r="F787" s="112" t="str">
        <f t="shared" si="72"/>
        <v>否</v>
      </c>
      <c r="G787" s="106" t="str">
        <f t="shared" si="73"/>
        <v>款</v>
      </c>
      <c r="H787" s="105">
        <f>SUM(H788)</f>
        <v>0</v>
      </c>
      <c r="I787" s="121">
        <v>0</v>
      </c>
      <c r="J787" s="106">
        <v>0</v>
      </c>
      <c r="K787" s="120">
        <f t="shared" si="74"/>
        <v>0</v>
      </c>
      <c r="L787" s="107">
        <f t="shared" si="75"/>
        <v>0</v>
      </c>
      <c r="M787" s="106">
        <f t="shared" si="76"/>
        <v>0</v>
      </c>
      <c r="N787" s="106">
        <v>0</v>
      </c>
      <c r="O787" s="106">
        <v>0</v>
      </c>
      <c r="P787" s="106">
        <f t="shared" si="77"/>
        <v>0</v>
      </c>
    </row>
    <row r="788" s="103" customFormat="1" ht="36" customHeight="1" spans="1:16">
      <c r="A788" s="114">
        <v>2110901</v>
      </c>
      <c r="B788" s="23" t="s">
        <v>735</v>
      </c>
      <c r="C788" s="24">
        <v>0</v>
      </c>
      <c r="D788" s="19">
        <v>0</v>
      </c>
      <c r="E788" s="24"/>
      <c r="F788" s="112" t="str">
        <f t="shared" si="72"/>
        <v>否</v>
      </c>
      <c r="G788" s="103" t="str">
        <f t="shared" si="73"/>
        <v>项</v>
      </c>
      <c r="H788" s="106"/>
      <c r="I788" s="121">
        <v>0</v>
      </c>
      <c r="J788" s="106">
        <v>0</v>
      </c>
      <c r="K788" s="120">
        <f t="shared" si="74"/>
        <v>0</v>
      </c>
      <c r="L788" s="107">
        <f t="shared" si="75"/>
        <v>0</v>
      </c>
      <c r="M788" s="106">
        <f t="shared" si="76"/>
        <v>0</v>
      </c>
      <c r="N788" s="106">
        <v>0</v>
      </c>
      <c r="O788" s="106">
        <v>0</v>
      </c>
      <c r="P788" s="106">
        <f t="shared" si="77"/>
        <v>0</v>
      </c>
    </row>
    <row r="789" ht="36" customHeight="1" spans="1:16">
      <c r="A789" s="111">
        <v>21110</v>
      </c>
      <c r="B789" s="18" t="s">
        <v>736</v>
      </c>
      <c r="C789" s="19">
        <v>0</v>
      </c>
      <c r="D789" s="19">
        <f>SUM(D790)</f>
        <v>0</v>
      </c>
      <c r="E789" s="19"/>
      <c r="F789" s="112" t="str">
        <f t="shared" si="72"/>
        <v>否</v>
      </c>
      <c r="G789" s="106" t="str">
        <f t="shared" si="73"/>
        <v>款</v>
      </c>
      <c r="H789" s="105">
        <f>SUM(H790)</f>
        <v>0</v>
      </c>
      <c r="I789" s="121">
        <v>0</v>
      </c>
      <c r="J789" s="106">
        <v>0</v>
      </c>
      <c r="K789" s="120">
        <f t="shared" si="74"/>
        <v>0</v>
      </c>
      <c r="L789" s="107">
        <f t="shared" si="75"/>
        <v>0</v>
      </c>
      <c r="M789" s="106">
        <f t="shared" si="76"/>
        <v>0</v>
      </c>
      <c r="N789" s="106">
        <v>0</v>
      </c>
      <c r="O789" s="106">
        <v>0</v>
      </c>
      <c r="P789" s="106">
        <f t="shared" si="77"/>
        <v>0</v>
      </c>
    </row>
    <row r="790" s="103" customFormat="1" ht="36" customHeight="1" spans="1:16">
      <c r="A790" s="114">
        <v>2111001</v>
      </c>
      <c r="B790" s="23" t="s">
        <v>737</v>
      </c>
      <c r="C790" s="24">
        <v>0</v>
      </c>
      <c r="D790" s="19">
        <v>0</v>
      </c>
      <c r="E790" s="24"/>
      <c r="F790" s="112" t="str">
        <f t="shared" si="72"/>
        <v>否</v>
      </c>
      <c r="G790" s="103" t="str">
        <f t="shared" si="73"/>
        <v>项</v>
      </c>
      <c r="H790" s="113"/>
      <c r="I790" s="121">
        <v>0</v>
      </c>
      <c r="J790" s="106">
        <v>0</v>
      </c>
      <c r="K790" s="120">
        <f t="shared" si="74"/>
        <v>0</v>
      </c>
      <c r="L790" s="107">
        <f t="shared" si="75"/>
        <v>0</v>
      </c>
      <c r="M790" s="106">
        <f t="shared" si="76"/>
        <v>0</v>
      </c>
      <c r="N790" s="106">
        <v>0</v>
      </c>
      <c r="O790" s="106">
        <v>0</v>
      </c>
      <c r="P790" s="106">
        <f t="shared" si="77"/>
        <v>0</v>
      </c>
    </row>
    <row r="791" ht="36" customHeight="1" spans="1:16">
      <c r="A791" s="111">
        <v>21111</v>
      </c>
      <c r="B791" s="18" t="s">
        <v>738</v>
      </c>
      <c r="C791" s="19">
        <v>1098</v>
      </c>
      <c r="D791" s="19">
        <f>SUM(D792:D796)</f>
        <v>-1</v>
      </c>
      <c r="E791" s="19"/>
      <c r="F791" s="112" t="str">
        <f t="shared" si="72"/>
        <v>是</v>
      </c>
      <c r="G791" s="106" t="str">
        <f t="shared" si="73"/>
        <v>款</v>
      </c>
      <c r="H791" s="105">
        <f>SUM(H792:H796)</f>
        <v>0</v>
      </c>
      <c r="I791" s="121">
        <v>0</v>
      </c>
      <c r="J791" s="106">
        <v>0</v>
      </c>
      <c r="K791" s="120">
        <f t="shared" si="74"/>
        <v>0</v>
      </c>
      <c r="L791" s="107">
        <f t="shared" si="75"/>
        <v>0</v>
      </c>
      <c r="M791" s="106">
        <f t="shared" si="76"/>
        <v>0</v>
      </c>
      <c r="N791" s="106">
        <v>0</v>
      </c>
      <c r="O791" s="106">
        <v>0</v>
      </c>
      <c r="P791" s="106">
        <f t="shared" si="77"/>
        <v>0</v>
      </c>
    </row>
    <row r="792" s="103" customFormat="1" ht="36" customHeight="1" spans="1:16">
      <c r="A792" s="114">
        <v>2111101</v>
      </c>
      <c r="B792" s="23" t="s">
        <v>739</v>
      </c>
      <c r="C792" s="24">
        <v>117</v>
      </c>
      <c r="D792" s="19">
        <v>-1</v>
      </c>
      <c r="E792" s="24"/>
      <c r="F792" s="112" t="str">
        <f t="shared" si="72"/>
        <v>是</v>
      </c>
      <c r="G792" s="103" t="str">
        <f t="shared" si="73"/>
        <v>项</v>
      </c>
      <c r="H792" s="113"/>
      <c r="I792" s="121">
        <v>-13605.71</v>
      </c>
      <c r="J792" s="106">
        <v>0</v>
      </c>
      <c r="K792" s="120">
        <f t="shared" si="74"/>
        <v>-13605.71</v>
      </c>
      <c r="L792" s="107">
        <f t="shared" si="75"/>
        <v>-1</v>
      </c>
      <c r="M792" s="106">
        <f t="shared" si="76"/>
        <v>0</v>
      </c>
      <c r="N792" s="106">
        <v>0</v>
      </c>
      <c r="O792" s="106">
        <v>0</v>
      </c>
      <c r="P792" s="106">
        <f t="shared" si="77"/>
        <v>0</v>
      </c>
    </row>
    <row r="793" s="103" customFormat="1" ht="36" customHeight="1" spans="1:16">
      <c r="A793" s="114">
        <v>2111102</v>
      </c>
      <c r="B793" s="23" t="s">
        <v>740</v>
      </c>
      <c r="C793" s="24">
        <v>981</v>
      </c>
      <c r="D793" s="19">
        <v>0</v>
      </c>
      <c r="E793" s="24"/>
      <c r="F793" s="112" t="str">
        <f t="shared" si="72"/>
        <v>是</v>
      </c>
      <c r="G793" s="103" t="str">
        <f t="shared" si="73"/>
        <v>项</v>
      </c>
      <c r="H793" s="106"/>
      <c r="I793" s="121">
        <v>0</v>
      </c>
      <c r="J793" s="106">
        <v>0</v>
      </c>
      <c r="K793" s="120">
        <f t="shared" si="74"/>
        <v>0</v>
      </c>
      <c r="L793" s="107">
        <f t="shared" si="75"/>
        <v>0</v>
      </c>
      <c r="M793" s="106">
        <f t="shared" si="76"/>
        <v>0</v>
      </c>
      <c r="N793" s="106">
        <v>0</v>
      </c>
      <c r="O793" s="106">
        <v>0</v>
      </c>
      <c r="P793" s="106">
        <f t="shared" si="77"/>
        <v>0</v>
      </c>
    </row>
    <row r="794" s="103" customFormat="1" ht="36" customHeight="1" spans="1:16">
      <c r="A794" s="114">
        <v>2111103</v>
      </c>
      <c r="B794" s="23" t="s">
        <v>741</v>
      </c>
      <c r="C794" s="24">
        <v>0</v>
      </c>
      <c r="D794" s="19">
        <v>0</v>
      </c>
      <c r="E794" s="24"/>
      <c r="F794" s="112" t="str">
        <f t="shared" si="72"/>
        <v>否</v>
      </c>
      <c r="G794" s="103" t="str">
        <f t="shared" si="73"/>
        <v>项</v>
      </c>
      <c r="H794" s="113"/>
      <c r="I794" s="121">
        <v>0</v>
      </c>
      <c r="J794" s="106">
        <v>0</v>
      </c>
      <c r="K794" s="120">
        <f t="shared" si="74"/>
        <v>0</v>
      </c>
      <c r="L794" s="107">
        <f t="shared" si="75"/>
        <v>0</v>
      </c>
      <c r="M794" s="106">
        <f t="shared" si="76"/>
        <v>0</v>
      </c>
      <c r="N794" s="106">
        <v>0</v>
      </c>
      <c r="O794" s="106">
        <v>0</v>
      </c>
      <c r="P794" s="106">
        <f t="shared" si="77"/>
        <v>0</v>
      </c>
    </row>
    <row r="795" s="103" customFormat="1" ht="36" customHeight="1" spans="1:16">
      <c r="A795" s="114">
        <v>2111104</v>
      </c>
      <c r="B795" s="23" t="s">
        <v>742</v>
      </c>
      <c r="C795" s="24">
        <v>0</v>
      </c>
      <c r="D795" s="19">
        <v>0</v>
      </c>
      <c r="E795" s="24"/>
      <c r="F795" s="112" t="str">
        <f t="shared" si="72"/>
        <v>否</v>
      </c>
      <c r="G795" s="103" t="str">
        <f t="shared" si="73"/>
        <v>项</v>
      </c>
      <c r="H795" s="106"/>
      <c r="I795" s="121">
        <v>0</v>
      </c>
      <c r="J795" s="106">
        <v>0</v>
      </c>
      <c r="K795" s="120">
        <f t="shared" si="74"/>
        <v>0</v>
      </c>
      <c r="L795" s="107">
        <f t="shared" si="75"/>
        <v>0</v>
      </c>
      <c r="M795" s="106">
        <f t="shared" si="76"/>
        <v>0</v>
      </c>
      <c r="N795" s="106">
        <v>0</v>
      </c>
      <c r="O795" s="106">
        <v>0</v>
      </c>
      <c r="P795" s="106">
        <f t="shared" si="77"/>
        <v>0</v>
      </c>
    </row>
    <row r="796" s="103" customFormat="1" ht="36" customHeight="1" spans="1:16">
      <c r="A796" s="114">
        <v>2111199</v>
      </c>
      <c r="B796" s="23" t="s">
        <v>743</v>
      </c>
      <c r="C796" s="24">
        <v>0</v>
      </c>
      <c r="D796" s="19">
        <v>0</v>
      </c>
      <c r="E796" s="24"/>
      <c r="F796" s="112" t="str">
        <f t="shared" si="72"/>
        <v>否</v>
      </c>
      <c r="G796" s="103" t="str">
        <f t="shared" si="73"/>
        <v>项</v>
      </c>
      <c r="H796" s="106"/>
      <c r="I796" s="121">
        <v>0</v>
      </c>
      <c r="J796" s="106">
        <v>0</v>
      </c>
      <c r="K796" s="120">
        <f t="shared" si="74"/>
        <v>0</v>
      </c>
      <c r="L796" s="107">
        <f t="shared" si="75"/>
        <v>0</v>
      </c>
      <c r="M796" s="106">
        <f t="shared" si="76"/>
        <v>0</v>
      </c>
      <c r="N796" s="106">
        <v>0</v>
      </c>
      <c r="O796" s="106">
        <v>0</v>
      </c>
      <c r="P796" s="106">
        <f t="shared" si="77"/>
        <v>0</v>
      </c>
    </row>
    <row r="797" ht="36" customHeight="1" spans="1:16">
      <c r="A797" s="111">
        <v>21112</v>
      </c>
      <c r="B797" s="18" t="s">
        <v>744</v>
      </c>
      <c r="C797" s="19">
        <v>0</v>
      </c>
      <c r="D797" s="19">
        <f>SUM(D798)</f>
        <v>0</v>
      </c>
      <c r="E797" s="19"/>
      <c r="F797" s="112" t="str">
        <f t="shared" si="72"/>
        <v>否</v>
      </c>
      <c r="G797" s="106" t="str">
        <f t="shared" si="73"/>
        <v>款</v>
      </c>
      <c r="H797" s="105">
        <f>SUM(H798)</f>
        <v>0</v>
      </c>
      <c r="I797" s="121">
        <v>0</v>
      </c>
      <c r="J797" s="106">
        <v>0</v>
      </c>
      <c r="K797" s="120">
        <f t="shared" si="74"/>
        <v>0</v>
      </c>
      <c r="L797" s="107">
        <f t="shared" si="75"/>
        <v>0</v>
      </c>
      <c r="M797" s="106">
        <f t="shared" si="76"/>
        <v>0</v>
      </c>
      <c r="N797" s="106">
        <v>0</v>
      </c>
      <c r="O797" s="106">
        <v>0</v>
      </c>
      <c r="P797" s="106">
        <f t="shared" si="77"/>
        <v>0</v>
      </c>
    </row>
    <row r="798" s="103" customFormat="1" ht="36" customHeight="1" spans="1:16">
      <c r="A798" s="114">
        <v>2111201</v>
      </c>
      <c r="B798" s="23" t="s">
        <v>745</v>
      </c>
      <c r="C798" s="24">
        <v>0</v>
      </c>
      <c r="D798" s="19">
        <v>0</v>
      </c>
      <c r="E798" s="24"/>
      <c r="F798" s="112" t="str">
        <f t="shared" si="72"/>
        <v>否</v>
      </c>
      <c r="G798" s="103" t="str">
        <f t="shared" si="73"/>
        <v>项</v>
      </c>
      <c r="H798" s="106"/>
      <c r="I798" s="121">
        <v>0</v>
      </c>
      <c r="J798" s="106">
        <v>0</v>
      </c>
      <c r="K798" s="120">
        <f t="shared" si="74"/>
        <v>0</v>
      </c>
      <c r="L798" s="107">
        <f t="shared" si="75"/>
        <v>0</v>
      </c>
      <c r="M798" s="106">
        <f t="shared" si="76"/>
        <v>0</v>
      </c>
      <c r="N798" s="106">
        <v>0</v>
      </c>
      <c r="O798" s="106">
        <v>0</v>
      </c>
      <c r="P798" s="106">
        <f t="shared" si="77"/>
        <v>0</v>
      </c>
    </row>
    <row r="799" ht="36" customHeight="1" spans="1:16">
      <c r="A799" s="111">
        <v>21113</v>
      </c>
      <c r="B799" s="18" t="s">
        <v>746</v>
      </c>
      <c r="C799" s="19">
        <v>0</v>
      </c>
      <c r="D799" s="19">
        <f>SUM(D800)</f>
        <v>0</v>
      </c>
      <c r="E799" s="19"/>
      <c r="F799" s="112" t="str">
        <f t="shared" si="72"/>
        <v>否</v>
      </c>
      <c r="G799" s="106" t="str">
        <f t="shared" si="73"/>
        <v>款</v>
      </c>
      <c r="H799" s="105">
        <f>SUM(H800)</f>
        <v>0</v>
      </c>
      <c r="I799" s="121">
        <v>0</v>
      </c>
      <c r="J799" s="106">
        <v>0</v>
      </c>
      <c r="K799" s="120">
        <f t="shared" si="74"/>
        <v>0</v>
      </c>
      <c r="L799" s="107">
        <f t="shared" si="75"/>
        <v>0</v>
      </c>
      <c r="M799" s="106">
        <f t="shared" si="76"/>
        <v>0</v>
      </c>
      <c r="N799" s="106">
        <v>0</v>
      </c>
      <c r="O799" s="106">
        <v>0</v>
      </c>
      <c r="P799" s="106">
        <f t="shared" si="77"/>
        <v>0</v>
      </c>
    </row>
    <row r="800" s="103" customFormat="1" ht="36" customHeight="1" spans="1:16">
      <c r="A800" s="114">
        <v>2111301</v>
      </c>
      <c r="B800" s="23" t="s">
        <v>747</v>
      </c>
      <c r="C800" s="24">
        <v>0</v>
      </c>
      <c r="D800" s="19">
        <v>0</v>
      </c>
      <c r="E800" s="24"/>
      <c r="F800" s="112" t="str">
        <f t="shared" si="72"/>
        <v>否</v>
      </c>
      <c r="G800" s="103" t="str">
        <f t="shared" si="73"/>
        <v>项</v>
      </c>
      <c r="H800" s="106"/>
      <c r="I800" s="121">
        <v>0</v>
      </c>
      <c r="J800" s="106">
        <v>0</v>
      </c>
      <c r="K800" s="120">
        <f t="shared" si="74"/>
        <v>0</v>
      </c>
      <c r="L800" s="107">
        <f t="shared" si="75"/>
        <v>0</v>
      </c>
      <c r="M800" s="106">
        <f t="shared" si="76"/>
        <v>0</v>
      </c>
      <c r="N800" s="106">
        <v>0</v>
      </c>
      <c r="O800" s="106">
        <v>0</v>
      </c>
      <c r="P800" s="106">
        <f t="shared" si="77"/>
        <v>0</v>
      </c>
    </row>
    <row r="801" ht="36" customHeight="1" spans="1:16">
      <c r="A801" s="111">
        <v>21114</v>
      </c>
      <c r="B801" s="18" t="s">
        <v>748</v>
      </c>
      <c r="C801" s="19">
        <v>0</v>
      </c>
      <c r="D801" s="19">
        <f>SUM(D802:D815)</f>
        <v>0</v>
      </c>
      <c r="E801" s="19"/>
      <c r="F801" s="112" t="str">
        <f t="shared" si="72"/>
        <v>否</v>
      </c>
      <c r="G801" s="106" t="str">
        <f t="shared" si="73"/>
        <v>款</v>
      </c>
      <c r="H801" s="105">
        <f>SUM(H802:H815)</f>
        <v>0</v>
      </c>
      <c r="I801" s="121">
        <v>0</v>
      </c>
      <c r="J801" s="106">
        <v>0</v>
      </c>
      <c r="K801" s="120">
        <f t="shared" si="74"/>
        <v>0</v>
      </c>
      <c r="L801" s="107">
        <f t="shared" si="75"/>
        <v>0</v>
      </c>
      <c r="M801" s="106">
        <f t="shared" si="76"/>
        <v>0</v>
      </c>
      <c r="N801" s="106">
        <v>0</v>
      </c>
      <c r="O801" s="106">
        <v>0</v>
      </c>
      <c r="P801" s="106">
        <f t="shared" si="77"/>
        <v>0</v>
      </c>
    </row>
    <row r="802" s="103" customFormat="1" ht="36" customHeight="1" spans="1:16">
      <c r="A802" s="114">
        <v>2111401</v>
      </c>
      <c r="B802" s="23" t="s">
        <v>163</v>
      </c>
      <c r="C802" s="24">
        <v>0</v>
      </c>
      <c r="D802" s="19">
        <v>0</v>
      </c>
      <c r="E802" s="24"/>
      <c r="F802" s="112" t="str">
        <f t="shared" si="72"/>
        <v>否</v>
      </c>
      <c r="G802" s="103" t="str">
        <f t="shared" si="73"/>
        <v>项</v>
      </c>
      <c r="H802" s="106"/>
      <c r="I802" s="121">
        <v>0</v>
      </c>
      <c r="J802" s="106">
        <v>0</v>
      </c>
      <c r="K802" s="120">
        <f t="shared" si="74"/>
        <v>0</v>
      </c>
      <c r="L802" s="107">
        <f t="shared" si="75"/>
        <v>0</v>
      </c>
      <c r="M802" s="106">
        <f t="shared" si="76"/>
        <v>0</v>
      </c>
      <c r="N802" s="106">
        <v>0</v>
      </c>
      <c r="O802" s="106">
        <v>0</v>
      </c>
      <c r="P802" s="106">
        <f t="shared" si="77"/>
        <v>0</v>
      </c>
    </row>
    <row r="803" s="103" customFormat="1" ht="36" customHeight="1" spans="1:16">
      <c r="A803" s="114">
        <v>2111402</v>
      </c>
      <c r="B803" s="23" t="s">
        <v>164</v>
      </c>
      <c r="C803" s="24">
        <v>0</v>
      </c>
      <c r="D803" s="19">
        <v>0</v>
      </c>
      <c r="E803" s="24"/>
      <c r="F803" s="112" t="str">
        <f t="shared" si="72"/>
        <v>否</v>
      </c>
      <c r="G803" s="103" t="str">
        <f t="shared" si="73"/>
        <v>项</v>
      </c>
      <c r="H803" s="106"/>
      <c r="I803" s="121">
        <v>0</v>
      </c>
      <c r="J803" s="106">
        <v>0</v>
      </c>
      <c r="K803" s="120">
        <f t="shared" si="74"/>
        <v>0</v>
      </c>
      <c r="L803" s="107">
        <f t="shared" si="75"/>
        <v>0</v>
      </c>
      <c r="M803" s="106">
        <f t="shared" si="76"/>
        <v>0</v>
      </c>
      <c r="N803" s="106">
        <v>0</v>
      </c>
      <c r="O803" s="106">
        <v>0</v>
      </c>
      <c r="P803" s="106">
        <f t="shared" si="77"/>
        <v>0</v>
      </c>
    </row>
    <row r="804" s="103" customFormat="1" ht="36" customHeight="1" spans="1:16">
      <c r="A804" s="114">
        <v>2111403</v>
      </c>
      <c r="B804" s="23" t="s">
        <v>165</v>
      </c>
      <c r="C804" s="24">
        <v>0</v>
      </c>
      <c r="D804" s="19">
        <v>0</v>
      </c>
      <c r="E804" s="24"/>
      <c r="F804" s="112" t="str">
        <f t="shared" si="72"/>
        <v>否</v>
      </c>
      <c r="G804" s="103" t="str">
        <f t="shared" si="73"/>
        <v>项</v>
      </c>
      <c r="H804" s="106"/>
      <c r="I804" s="121">
        <v>0</v>
      </c>
      <c r="J804" s="106">
        <v>0</v>
      </c>
      <c r="K804" s="120">
        <f t="shared" si="74"/>
        <v>0</v>
      </c>
      <c r="L804" s="107">
        <f t="shared" si="75"/>
        <v>0</v>
      </c>
      <c r="M804" s="106">
        <f t="shared" si="76"/>
        <v>0</v>
      </c>
      <c r="N804" s="106">
        <v>0</v>
      </c>
      <c r="O804" s="106">
        <v>0</v>
      </c>
      <c r="P804" s="106">
        <f t="shared" si="77"/>
        <v>0</v>
      </c>
    </row>
    <row r="805" s="103" customFormat="1" ht="36" customHeight="1" spans="1:16">
      <c r="A805" s="114">
        <v>2111404</v>
      </c>
      <c r="B805" s="23" t="s">
        <v>749</v>
      </c>
      <c r="C805" s="24">
        <v>0</v>
      </c>
      <c r="D805" s="19">
        <v>0</v>
      </c>
      <c r="E805" s="24"/>
      <c r="F805" s="112" t="str">
        <f t="shared" si="72"/>
        <v>否</v>
      </c>
      <c r="G805" s="103" t="str">
        <f t="shared" si="73"/>
        <v>项</v>
      </c>
      <c r="H805" s="106"/>
      <c r="I805" s="121">
        <v>0</v>
      </c>
      <c r="J805" s="106">
        <v>0</v>
      </c>
      <c r="K805" s="120">
        <f t="shared" si="74"/>
        <v>0</v>
      </c>
      <c r="L805" s="107">
        <f t="shared" si="75"/>
        <v>0</v>
      </c>
      <c r="M805" s="106">
        <f t="shared" si="76"/>
        <v>0</v>
      </c>
      <c r="N805" s="106">
        <v>0</v>
      </c>
      <c r="O805" s="106">
        <v>0</v>
      </c>
      <c r="P805" s="106">
        <f t="shared" si="77"/>
        <v>0</v>
      </c>
    </row>
    <row r="806" s="103" customFormat="1" ht="36" customHeight="1" spans="1:16">
      <c r="A806" s="114">
        <v>2111405</v>
      </c>
      <c r="B806" s="23" t="s">
        <v>750</v>
      </c>
      <c r="C806" s="24">
        <v>0</v>
      </c>
      <c r="D806" s="19">
        <v>0</v>
      </c>
      <c r="E806" s="24"/>
      <c r="F806" s="112" t="str">
        <f t="shared" si="72"/>
        <v>否</v>
      </c>
      <c r="G806" s="103" t="str">
        <f t="shared" si="73"/>
        <v>项</v>
      </c>
      <c r="H806" s="106"/>
      <c r="I806" s="121">
        <v>0</v>
      </c>
      <c r="J806" s="106">
        <v>0</v>
      </c>
      <c r="K806" s="120">
        <f t="shared" si="74"/>
        <v>0</v>
      </c>
      <c r="L806" s="107">
        <f t="shared" si="75"/>
        <v>0</v>
      </c>
      <c r="M806" s="106">
        <f t="shared" si="76"/>
        <v>0</v>
      </c>
      <c r="N806" s="106">
        <v>0</v>
      </c>
      <c r="O806" s="106">
        <v>0</v>
      </c>
      <c r="P806" s="106">
        <f t="shared" si="77"/>
        <v>0</v>
      </c>
    </row>
    <row r="807" s="103" customFormat="1" ht="36" customHeight="1" spans="1:16">
      <c r="A807" s="114">
        <v>2111406</v>
      </c>
      <c r="B807" s="23" t="s">
        <v>751</v>
      </c>
      <c r="C807" s="24">
        <v>0</v>
      </c>
      <c r="D807" s="19">
        <v>0</v>
      </c>
      <c r="E807" s="24"/>
      <c r="F807" s="112" t="str">
        <f t="shared" si="72"/>
        <v>否</v>
      </c>
      <c r="G807" s="103" t="str">
        <f t="shared" si="73"/>
        <v>项</v>
      </c>
      <c r="H807" s="106"/>
      <c r="I807" s="121">
        <v>0</v>
      </c>
      <c r="J807" s="106">
        <v>0</v>
      </c>
      <c r="K807" s="120">
        <f t="shared" si="74"/>
        <v>0</v>
      </c>
      <c r="L807" s="107">
        <f t="shared" si="75"/>
        <v>0</v>
      </c>
      <c r="M807" s="106">
        <f t="shared" si="76"/>
        <v>0</v>
      </c>
      <c r="N807" s="106">
        <v>0</v>
      </c>
      <c r="O807" s="106">
        <v>0</v>
      </c>
      <c r="P807" s="106">
        <f t="shared" si="77"/>
        <v>0</v>
      </c>
    </row>
    <row r="808" s="103" customFormat="1" ht="36" customHeight="1" spans="1:16">
      <c r="A808" s="114">
        <v>2111407</v>
      </c>
      <c r="B808" s="23" t="s">
        <v>752</v>
      </c>
      <c r="C808" s="24">
        <v>0</v>
      </c>
      <c r="D808" s="19">
        <v>0</v>
      </c>
      <c r="E808" s="24"/>
      <c r="F808" s="112" t="str">
        <f t="shared" si="72"/>
        <v>否</v>
      </c>
      <c r="G808" s="103" t="str">
        <f t="shared" si="73"/>
        <v>项</v>
      </c>
      <c r="H808" s="106"/>
      <c r="I808" s="121">
        <v>0</v>
      </c>
      <c r="J808" s="106">
        <v>0</v>
      </c>
      <c r="K808" s="120">
        <f t="shared" si="74"/>
        <v>0</v>
      </c>
      <c r="L808" s="107">
        <f t="shared" si="75"/>
        <v>0</v>
      </c>
      <c r="M808" s="106">
        <f t="shared" si="76"/>
        <v>0</v>
      </c>
      <c r="N808" s="106">
        <v>0</v>
      </c>
      <c r="O808" s="106">
        <v>0</v>
      </c>
      <c r="P808" s="106">
        <f t="shared" si="77"/>
        <v>0</v>
      </c>
    </row>
    <row r="809" s="103" customFormat="1" ht="36" customHeight="1" spans="1:16">
      <c r="A809" s="114">
        <v>2111408</v>
      </c>
      <c r="B809" s="23" t="s">
        <v>753</v>
      </c>
      <c r="C809" s="24">
        <v>0</v>
      </c>
      <c r="D809" s="19">
        <v>0</v>
      </c>
      <c r="E809" s="24"/>
      <c r="F809" s="112" t="str">
        <f t="shared" si="72"/>
        <v>否</v>
      </c>
      <c r="G809" s="103" t="str">
        <f t="shared" si="73"/>
        <v>项</v>
      </c>
      <c r="H809" s="113"/>
      <c r="I809" s="121">
        <v>0</v>
      </c>
      <c r="J809" s="106">
        <v>0</v>
      </c>
      <c r="K809" s="120">
        <f t="shared" si="74"/>
        <v>0</v>
      </c>
      <c r="L809" s="107">
        <f t="shared" si="75"/>
        <v>0</v>
      </c>
      <c r="M809" s="106">
        <f t="shared" si="76"/>
        <v>0</v>
      </c>
      <c r="N809" s="106">
        <v>0</v>
      </c>
      <c r="O809" s="106">
        <v>0</v>
      </c>
      <c r="P809" s="106">
        <f t="shared" si="77"/>
        <v>0</v>
      </c>
    </row>
    <row r="810" s="103" customFormat="1" ht="36" customHeight="1" spans="1:16">
      <c r="A810" s="114">
        <v>2111409</v>
      </c>
      <c r="B810" s="23" t="s">
        <v>754</v>
      </c>
      <c r="C810" s="24">
        <v>0</v>
      </c>
      <c r="D810" s="19">
        <v>0</v>
      </c>
      <c r="E810" s="24"/>
      <c r="F810" s="112" t="str">
        <f t="shared" si="72"/>
        <v>否</v>
      </c>
      <c r="G810" s="103" t="str">
        <f t="shared" si="73"/>
        <v>项</v>
      </c>
      <c r="H810" s="106"/>
      <c r="I810" s="121">
        <v>0</v>
      </c>
      <c r="J810" s="106">
        <v>0</v>
      </c>
      <c r="K810" s="120">
        <f t="shared" si="74"/>
        <v>0</v>
      </c>
      <c r="L810" s="107">
        <f t="shared" si="75"/>
        <v>0</v>
      </c>
      <c r="M810" s="106">
        <f t="shared" si="76"/>
        <v>0</v>
      </c>
      <c r="N810" s="106">
        <v>0</v>
      </c>
      <c r="O810" s="106">
        <v>0</v>
      </c>
      <c r="P810" s="106">
        <f t="shared" si="77"/>
        <v>0</v>
      </c>
    </row>
    <row r="811" s="103" customFormat="1" ht="36" customHeight="1" spans="1:16">
      <c r="A811" s="114">
        <v>2111410</v>
      </c>
      <c r="B811" s="23" t="s">
        <v>755</v>
      </c>
      <c r="C811" s="24">
        <v>0</v>
      </c>
      <c r="D811" s="19">
        <v>0</v>
      </c>
      <c r="E811" s="24"/>
      <c r="F811" s="112" t="str">
        <f t="shared" si="72"/>
        <v>否</v>
      </c>
      <c r="G811" s="103" t="str">
        <f t="shared" si="73"/>
        <v>项</v>
      </c>
      <c r="H811" s="126"/>
      <c r="I811" s="121">
        <v>0</v>
      </c>
      <c r="J811" s="106">
        <v>0</v>
      </c>
      <c r="K811" s="120">
        <f t="shared" si="74"/>
        <v>0</v>
      </c>
      <c r="L811" s="107">
        <f t="shared" si="75"/>
        <v>0</v>
      </c>
      <c r="M811" s="106">
        <f t="shared" si="76"/>
        <v>0</v>
      </c>
      <c r="N811" s="106">
        <v>0</v>
      </c>
      <c r="O811" s="106">
        <v>0</v>
      </c>
      <c r="P811" s="106">
        <f t="shared" si="77"/>
        <v>0</v>
      </c>
    </row>
    <row r="812" s="103" customFormat="1" ht="36" customHeight="1" spans="1:16">
      <c r="A812" s="114">
        <v>2111411</v>
      </c>
      <c r="B812" s="23" t="s">
        <v>204</v>
      </c>
      <c r="C812" s="24">
        <v>0</v>
      </c>
      <c r="D812" s="19">
        <v>0</v>
      </c>
      <c r="E812" s="24"/>
      <c r="F812" s="112" t="str">
        <f t="shared" si="72"/>
        <v>否</v>
      </c>
      <c r="G812" s="103" t="str">
        <f t="shared" si="73"/>
        <v>项</v>
      </c>
      <c r="H812" s="113"/>
      <c r="I812" s="121">
        <v>0</v>
      </c>
      <c r="J812" s="106">
        <v>0</v>
      </c>
      <c r="K812" s="120">
        <f t="shared" si="74"/>
        <v>0</v>
      </c>
      <c r="L812" s="107">
        <f t="shared" si="75"/>
        <v>0</v>
      </c>
      <c r="M812" s="106">
        <f t="shared" si="76"/>
        <v>0</v>
      </c>
      <c r="N812" s="106">
        <v>0</v>
      </c>
      <c r="O812" s="106">
        <v>0</v>
      </c>
      <c r="P812" s="106">
        <f t="shared" si="77"/>
        <v>0</v>
      </c>
    </row>
    <row r="813" s="103" customFormat="1" ht="36" customHeight="1" spans="1:16">
      <c r="A813" s="114">
        <v>2111413</v>
      </c>
      <c r="B813" s="23" t="s">
        <v>756</v>
      </c>
      <c r="C813" s="24">
        <v>0</v>
      </c>
      <c r="D813" s="19">
        <v>0</v>
      </c>
      <c r="E813" s="24"/>
      <c r="F813" s="112" t="str">
        <f t="shared" si="72"/>
        <v>否</v>
      </c>
      <c r="G813" s="103" t="str">
        <f t="shared" si="73"/>
        <v>项</v>
      </c>
      <c r="H813" s="106"/>
      <c r="I813" s="121">
        <v>0</v>
      </c>
      <c r="J813" s="106">
        <v>0</v>
      </c>
      <c r="K813" s="120">
        <f t="shared" si="74"/>
        <v>0</v>
      </c>
      <c r="L813" s="107">
        <f t="shared" si="75"/>
        <v>0</v>
      </c>
      <c r="M813" s="106">
        <f t="shared" si="76"/>
        <v>0</v>
      </c>
      <c r="N813" s="106">
        <v>0</v>
      </c>
      <c r="O813" s="106">
        <v>0</v>
      </c>
      <c r="P813" s="106">
        <f t="shared" si="77"/>
        <v>0</v>
      </c>
    </row>
    <row r="814" s="103" customFormat="1" ht="36" customHeight="1" spans="1:16">
      <c r="A814" s="114">
        <v>2111450</v>
      </c>
      <c r="B814" s="23" t="s">
        <v>172</v>
      </c>
      <c r="C814" s="24">
        <v>0</v>
      </c>
      <c r="D814" s="19">
        <v>0</v>
      </c>
      <c r="E814" s="24"/>
      <c r="F814" s="112" t="str">
        <f t="shared" si="72"/>
        <v>否</v>
      </c>
      <c r="G814" s="103" t="str">
        <f t="shared" si="73"/>
        <v>项</v>
      </c>
      <c r="H814" s="106"/>
      <c r="I814" s="121">
        <v>0</v>
      </c>
      <c r="J814" s="106">
        <v>0</v>
      </c>
      <c r="K814" s="120">
        <f t="shared" si="74"/>
        <v>0</v>
      </c>
      <c r="L814" s="107">
        <f t="shared" si="75"/>
        <v>0</v>
      </c>
      <c r="M814" s="106">
        <f t="shared" si="76"/>
        <v>0</v>
      </c>
      <c r="N814" s="106">
        <v>0</v>
      </c>
      <c r="O814" s="106">
        <v>0</v>
      </c>
      <c r="P814" s="106">
        <f t="shared" si="77"/>
        <v>0</v>
      </c>
    </row>
    <row r="815" s="103" customFormat="1" ht="36" customHeight="1" spans="1:16">
      <c r="A815" s="114">
        <v>2111499</v>
      </c>
      <c r="B815" s="23" t="s">
        <v>757</v>
      </c>
      <c r="C815" s="24">
        <v>0</v>
      </c>
      <c r="D815" s="19">
        <v>0</v>
      </c>
      <c r="E815" s="24"/>
      <c r="F815" s="112" t="str">
        <f t="shared" si="72"/>
        <v>否</v>
      </c>
      <c r="G815" s="103" t="str">
        <f t="shared" si="73"/>
        <v>项</v>
      </c>
      <c r="H815" s="106"/>
      <c r="I815" s="121">
        <v>0</v>
      </c>
      <c r="J815" s="106">
        <v>0</v>
      </c>
      <c r="K815" s="120">
        <f t="shared" si="74"/>
        <v>0</v>
      </c>
      <c r="L815" s="107">
        <f t="shared" si="75"/>
        <v>0</v>
      </c>
      <c r="M815" s="106">
        <f t="shared" si="76"/>
        <v>0</v>
      </c>
      <c r="N815" s="106">
        <v>0</v>
      </c>
      <c r="O815" s="106">
        <v>0</v>
      </c>
      <c r="P815" s="106">
        <f t="shared" si="77"/>
        <v>0</v>
      </c>
    </row>
    <row r="816" ht="36" customHeight="1" spans="1:16">
      <c r="A816" s="111">
        <v>21199</v>
      </c>
      <c r="B816" s="18" t="s">
        <v>758</v>
      </c>
      <c r="C816" s="19">
        <v>1000</v>
      </c>
      <c r="D816" s="19">
        <f>SUM(D817)</f>
        <v>0</v>
      </c>
      <c r="E816" s="19"/>
      <c r="F816" s="112" t="str">
        <f t="shared" si="72"/>
        <v>是</v>
      </c>
      <c r="G816" s="106" t="str">
        <f t="shared" si="73"/>
        <v>款</v>
      </c>
      <c r="H816" s="105">
        <f>SUM(H817)</f>
        <v>0</v>
      </c>
      <c r="I816" s="121">
        <v>0</v>
      </c>
      <c r="J816" s="106">
        <v>0</v>
      </c>
      <c r="K816" s="120">
        <f t="shared" si="74"/>
        <v>0</v>
      </c>
      <c r="L816" s="107">
        <f t="shared" si="75"/>
        <v>0</v>
      </c>
      <c r="M816" s="106">
        <f t="shared" si="76"/>
        <v>0</v>
      </c>
      <c r="N816" s="106">
        <v>0</v>
      </c>
      <c r="O816" s="106">
        <v>0</v>
      </c>
      <c r="P816" s="106">
        <f t="shared" si="77"/>
        <v>0</v>
      </c>
    </row>
    <row r="817" s="103" customFormat="1" ht="36" customHeight="1" spans="1:16">
      <c r="A817" s="114">
        <v>2119999</v>
      </c>
      <c r="B817" s="23" t="s">
        <v>759</v>
      </c>
      <c r="C817" s="24">
        <v>1000</v>
      </c>
      <c r="D817" s="19">
        <v>0</v>
      </c>
      <c r="E817" s="24"/>
      <c r="F817" s="112" t="str">
        <f t="shared" si="72"/>
        <v>是</v>
      </c>
      <c r="G817" s="103" t="str">
        <f t="shared" si="73"/>
        <v>项</v>
      </c>
      <c r="H817" s="106"/>
      <c r="I817" s="121">
        <v>0</v>
      </c>
      <c r="J817" s="106">
        <v>0</v>
      </c>
      <c r="K817" s="120">
        <f t="shared" si="74"/>
        <v>0</v>
      </c>
      <c r="L817" s="107">
        <f t="shared" si="75"/>
        <v>0</v>
      </c>
      <c r="M817" s="106">
        <f t="shared" si="76"/>
        <v>0</v>
      </c>
      <c r="N817" s="106">
        <v>0</v>
      </c>
      <c r="O817" s="106">
        <v>0</v>
      </c>
      <c r="P817" s="106">
        <f t="shared" si="77"/>
        <v>0</v>
      </c>
    </row>
    <row r="818" ht="36" customHeight="1" spans="1:16">
      <c r="A818" s="111">
        <v>212</v>
      </c>
      <c r="B818" s="18" t="s">
        <v>106</v>
      </c>
      <c r="C818" s="19">
        <v>5696</v>
      </c>
      <c r="D818" s="19">
        <f>SUM(D819,D830,D832,D835,D837,D839)</f>
        <v>134</v>
      </c>
      <c r="E818" s="19"/>
      <c r="F818" s="112" t="str">
        <f t="shared" si="72"/>
        <v>是</v>
      </c>
      <c r="G818" s="106" t="str">
        <f t="shared" si="73"/>
        <v>类</v>
      </c>
      <c r="H818" s="105">
        <f>SUM(H819,H830,H832,H835,H837,H839)</f>
        <v>0</v>
      </c>
      <c r="I818" s="121">
        <v>0</v>
      </c>
      <c r="J818" s="106">
        <v>0</v>
      </c>
      <c r="K818" s="120">
        <f t="shared" si="74"/>
        <v>0</v>
      </c>
      <c r="L818" s="107">
        <f t="shared" si="75"/>
        <v>0</v>
      </c>
      <c r="M818" s="106">
        <f t="shared" si="76"/>
        <v>0</v>
      </c>
      <c r="N818" s="106">
        <v>0</v>
      </c>
      <c r="O818" s="106">
        <v>0</v>
      </c>
      <c r="P818" s="106">
        <f t="shared" si="77"/>
        <v>0</v>
      </c>
    </row>
    <row r="819" ht="36" customHeight="1" spans="1:16">
      <c r="A819" s="111">
        <v>21201</v>
      </c>
      <c r="B819" s="18" t="s">
        <v>760</v>
      </c>
      <c r="C819" s="19">
        <v>1583</v>
      </c>
      <c r="D819" s="19">
        <f>SUM(D820:D829)</f>
        <v>34</v>
      </c>
      <c r="E819" s="19"/>
      <c r="F819" s="112" t="str">
        <f t="shared" si="72"/>
        <v>是</v>
      </c>
      <c r="G819" s="106" t="str">
        <f t="shared" si="73"/>
        <v>款</v>
      </c>
      <c r="H819" s="105">
        <f>SUM(H820:H829)</f>
        <v>0</v>
      </c>
      <c r="I819" s="121">
        <v>0</v>
      </c>
      <c r="J819" s="106">
        <v>0</v>
      </c>
      <c r="K819" s="120">
        <f t="shared" si="74"/>
        <v>0</v>
      </c>
      <c r="L819" s="107">
        <f t="shared" si="75"/>
        <v>0</v>
      </c>
      <c r="M819" s="106">
        <f t="shared" si="76"/>
        <v>0</v>
      </c>
      <c r="N819" s="106">
        <v>0</v>
      </c>
      <c r="O819" s="106">
        <v>0</v>
      </c>
      <c r="P819" s="106">
        <f t="shared" si="77"/>
        <v>0</v>
      </c>
    </row>
    <row r="820" s="103" customFormat="1" ht="36" customHeight="1" spans="1:16">
      <c r="A820" s="114">
        <v>2120101</v>
      </c>
      <c r="B820" s="23" t="s">
        <v>163</v>
      </c>
      <c r="C820" s="24">
        <v>967</v>
      </c>
      <c r="D820" s="19">
        <v>34</v>
      </c>
      <c r="E820" s="24"/>
      <c r="F820" s="112" t="str">
        <f t="shared" si="72"/>
        <v>是</v>
      </c>
      <c r="G820" s="103" t="str">
        <f t="shared" si="73"/>
        <v>项</v>
      </c>
      <c r="H820" s="106"/>
      <c r="I820" s="121">
        <v>337376.56</v>
      </c>
      <c r="J820" s="106">
        <v>0</v>
      </c>
      <c r="K820" s="120">
        <f t="shared" si="74"/>
        <v>337376.56</v>
      </c>
      <c r="L820" s="107">
        <f t="shared" si="75"/>
        <v>34</v>
      </c>
      <c r="M820" s="106">
        <f t="shared" si="76"/>
        <v>0</v>
      </c>
      <c r="N820" s="106">
        <v>0</v>
      </c>
      <c r="O820" s="106">
        <v>0</v>
      </c>
      <c r="P820" s="106">
        <f t="shared" si="77"/>
        <v>0</v>
      </c>
    </row>
    <row r="821" s="103" customFormat="1" ht="36" customHeight="1" spans="1:16">
      <c r="A821" s="114">
        <v>2120102</v>
      </c>
      <c r="B821" s="23" t="s">
        <v>164</v>
      </c>
      <c r="C821" s="24">
        <v>616</v>
      </c>
      <c r="D821" s="19">
        <v>0</v>
      </c>
      <c r="E821" s="24"/>
      <c r="F821" s="112" t="str">
        <f t="shared" si="72"/>
        <v>是</v>
      </c>
      <c r="G821" s="103" t="str">
        <f t="shared" si="73"/>
        <v>项</v>
      </c>
      <c r="H821" s="106"/>
      <c r="I821" s="121">
        <v>0</v>
      </c>
      <c r="J821" s="106">
        <v>0</v>
      </c>
      <c r="K821" s="120">
        <f t="shared" si="74"/>
        <v>0</v>
      </c>
      <c r="L821" s="107">
        <f t="shared" si="75"/>
        <v>0</v>
      </c>
      <c r="M821" s="106">
        <f t="shared" si="76"/>
        <v>0</v>
      </c>
      <c r="N821" s="106">
        <v>0</v>
      </c>
      <c r="O821" s="106">
        <v>0</v>
      </c>
      <c r="P821" s="106">
        <f t="shared" si="77"/>
        <v>0</v>
      </c>
    </row>
    <row r="822" s="103" customFormat="1" ht="36" customHeight="1" spans="1:16">
      <c r="A822" s="114">
        <v>2120103</v>
      </c>
      <c r="B822" s="23" t="s">
        <v>165</v>
      </c>
      <c r="C822" s="24">
        <v>0</v>
      </c>
      <c r="D822" s="19">
        <v>0</v>
      </c>
      <c r="E822" s="24"/>
      <c r="F822" s="112" t="str">
        <f t="shared" si="72"/>
        <v>否</v>
      </c>
      <c r="G822" s="103" t="str">
        <f t="shared" si="73"/>
        <v>项</v>
      </c>
      <c r="H822" s="106"/>
      <c r="I822" s="121">
        <v>0</v>
      </c>
      <c r="J822" s="106">
        <v>0</v>
      </c>
      <c r="K822" s="120">
        <f t="shared" si="74"/>
        <v>0</v>
      </c>
      <c r="L822" s="107">
        <f t="shared" si="75"/>
        <v>0</v>
      </c>
      <c r="M822" s="106">
        <f t="shared" si="76"/>
        <v>0</v>
      </c>
      <c r="N822" s="106">
        <v>0</v>
      </c>
      <c r="O822" s="106">
        <v>0</v>
      </c>
      <c r="P822" s="106">
        <f t="shared" si="77"/>
        <v>0</v>
      </c>
    </row>
    <row r="823" s="103" customFormat="1" ht="36" customHeight="1" spans="1:16">
      <c r="A823" s="114">
        <v>2120104</v>
      </c>
      <c r="B823" s="23" t="s">
        <v>761</v>
      </c>
      <c r="C823" s="24">
        <v>0</v>
      </c>
      <c r="D823" s="19">
        <v>0</v>
      </c>
      <c r="E823" s="24"/>
      <c r="F823" s="112" t="str">
        <f t="shared" si="72"/>
        <v>否</v>
      </c>
      <c r="G823" s="103" t="str">
        <f t="shared" si="73"/>
        <v>项</v>
      </c>
      <c r="H823" s="113"/>
      <c r="I823" s="121">
        <v>0</v>
      </c>
      <c r="J823" s="106">
        <v>0</v>
      </c>
      <c r="K823" s="120">
        <f t="shared" si="74"/>
        <v>0</v>
      </c>
      <c r="L823" s="107">
        <f t="shared" si="75"/>
        <v>0</v>
      </c>
      <c r="M823" s="106">
        <f t="shared" si="76"/>
        <v>0</v>
      </c>
      <c r="N823" s="106">
        <v>0</v>
      </c>
      <c r="O823" s="106">
        <v>0</v>
      </c>
      <c r="P823" s="106">
        <f t="shared" si="77"/>
        <v>0</v>
      </c>
    </row>
    <row r="824" s="103" customFormat="1" ht="36" customHeight="1" spans="1:16">
      <c r="A824" s="114">
        <v>2120105</v>
      </c>
      <c r="B824" s="23" t="s">
        <v>762</v>
      </c>
      <c r="C824" s="24">
        <v>0</v>
      </c>
      <c r="D824" s="19">
        <v>0</v>
      </c>
      <c r="E824" s="24"/>
      <c r="F824" s="112" t="str">
        <f t="shared" si="72"/>
        <v>否</v>
      </c>
      <c r="G824" s="103" t="str">
        <f t="shared" si="73"/>
        <v>项</v>
      </c>
      <c r="H824" s="106"/>
      <c r="I824" s="121">
        <v>0</v>
      </c>
      <c r="J824" s="106">
        <v>0</v>
      </c>
      <c r="K824" s="120">
        <f t="shared" si="74"/>
        <v>0</v>
      </c>
      <c r="L824" s="107">
        <f t="shared" si="75"/>
        <v>0</v>
      </c>
      <c r="M824" s="106">
        <f t="shared" si="76"/>
        <v>0</v>
      </c>
      <c r="N824" s="106">
        <v>0</v>
      </c>
      <c r="O824" s="106">
        <v>0</v>
      </c>
      <c r="P824" s="106">
        <f t="shared" si="77"/>
        <v>0</v>
      </c>
    </row>
    <row r="825" s="103" customFormat="1" ht="36" customHeight="1" spans="1:16">
      <c r="A825" s="114">
        <v>2120106</v>
      </c>
      <c r="B825" s="23" t="s">
        <v>763</v>
      </c>
      <c r="C825" s="24">
        <v>0</v>
      </c>
      <c r="D825" s="19">
        <v>0</v>
      </c>
      <c r="E825" s="24"/>
      <c r="F825" s="112" t="str">
        <f t="shared" si="72"/>
        <v>否</v>
      </c>
      <c r="G825" s="103" t="str">
        <f t="shared" si="73"/>
        <v>项</v>
      </c>
      <c r="H825" s="113"/>
      <c r="I825" s="121">
        <v>0</v>
      </c>
      <c r="J825" s="106">
        <v>0</v>
      </c>
      <c r="K825" s="120">
        <f t="shared" si="74"/>
        <v>0</v>
      </c>
      <c r="L825" s="107">
        <f t="shared" si="75"/>
        <v>0</v>
      </c>
      <c r="M825" s="106">
        <f t="shared" si="76"/>
        <v>0</v>
      </c>
      <c r="N825" s="106">
        <v>0</v>
      </c>
      <c r="O825" s="106">
        <v>0</v>
      </c>
      <c r="P825" s="106">
        <f t="shared" si="77"/>
        <v>0</v>
      </c>
    </row>
    <row r="826" s="103" customFormat="1" ht="36" customHeight="1" spans="1:16">
      <c r="A826" s="114">
        <v>2120107</v>
      </c>
      <c r="B826" s="23" t="s">
        <v>764</v>
      </c>
      <c r="C826" s="24">
        <v>0</v>
      </c>
      <c r="D826" s="19">
        <v>0</v>
      </c>
      <c r="E826" s="24"/>
      <c r="F826" s="112" t="str">
        <f t="shared" si="72"/>
        <v>否</v>
      </c>
      <c r="G826" s="103" t="str">
        <f t="shared" si="73"/>
        <v>项</v>
      </c>
      <c r="H826" s="106"/>
      <c r="I826" s="121">
        <v>0</v>
      </c>
      <c r="J826" s="106">
        <v>0</v>
      </c>
      <c r="K826" s="120">
        <f t="shared" si="74"/>
        <v>0</v>
      </c>
      <c r="L826" s="107">
        <f t="shared" si="75"/>
        <v>0</v>
      </c>
      <c r="M826" s="106">
        <f t="shared" si="76"/>
        <v>0</v>
      </c>
      <c r="N826" s="106">
        <v>0</v>
      </c>
      <c r="O826" s="106">
        <v>0</v>
      </c>
      <c r="P826" s="106">
        <f t="shared" si="77"/>
        <v>0</v>
      </c>
    </row>
    <row r="827" s="103" customFormat="1" ht="36" customHeight="1" spans="1:16">
      <c r="A827" s="114">
        <v>2120109</v>
      </c>
      <c r="B827" s="23" t="s">
        <v>765</v>
      </c>
      <c r="C827" s="24">
        <v>0</v>
      </c>
      <c r="D827" s="19">
        <v>0</v>
      </c>
      <c r="E827" s="24"/>
      <c r="F827" s="112" t="str">
        <f t="shared" si="72"/>
        <v>否</v>
      </c>
      <c r="G827" s="103" t="str">
        <f t="shared" si="73"/>
        <v>项</v>
      </c>
      <c r="H827" s="106"/>
      <c r="I827" s="121">
        <v>0</v>
      </c>
      <c r="J827" s="106">
        <v>0</v>
      </c>
      <c r="K827" s="120">
        <f t="shared" si="74"/>
        <v>0</v>
      </c>
      <c r="L827" s="107">
        <f t="shared" si="75"/>
        <v>0</v>
      </c>
      <c r="M827" s="106">
        <f t="shared" si="76"/>
        <v>0</v>
      </c>
      <c r="N827" s="106">
        <v>0</v>
      </c>
      <c r="O827" s="106">
        <v>0</v>
      </c>
      <c r="P827" s="106">
        <f t="shared" si="77"/>
        <v>0</v>
      </c>
    </row>
    <row r="828" s="103" customFormat="1" ht="36" customHeight="1" spans="1:16">
      <c r="A828" s="114">
        <v>2120110</v>
      </c>
      <c r="B828" s="23" t="s">
        <v>766</v>
      </c>
      <c r="C828" s="24">
        <v>0</v>
      </c>
      <c r="D828" s="19">
        <v>0</v>
      </c>
      <c r="E828" s="24"/>
      <c r="F828" s="112" t="str">
        <f t="shared" si="72"/>
        <v>否</v>
      </c>
      <c r="G828" s="103" t="str">
        <f t="shared" si="73"/>
        <v>项</v>
      </c>
      <c r="H828" s="113"/>
      <c r="I828" s="121">
        <v>0</v>
      </c>
      <c r="J828" s="106">
        <v>0</v>
      </c>
      <c r="K828" s="120">
        <f t="shared" si="74"/>
        <v>0</v>
      </c>
      <c r="L828" s="107">
        <f t="shared" si="75"/>
        <v>0</v>
      </c>
      <c r="M828" s="106">
        <f t="shared" si="76"/>
        <v>0</v>
      </c>
      <c r="N828" s="106">
        <v>0</v>
      </c>
      <c r="O828" s="106">
        <v>0</v>
      </c>
      <c r="P828" s="106">
        <f t="shared" si="77"/>
        <v>0</v>
      </c>
    </row>
    <row r="829" s="103" customFormat="1" ht="36" customHeight="1" spans="1:16">
      <c r="A829" s="114">
        <v>2120199</v>
      </c>
      <c r="B829" s="23" t="s">
        <v>767</v>
      </c>
      <c r="C829" s="24">
        <v>0</v>
      </c>
      <c r="D829" s="19">
        <v>0</v>
      </c>
      <c r="E829" s="24"/>
      <c r="F829" s="112" t="str">
        <f t="shared" si="72"/>
        <v>否</v>
      </c>
      <c r="G829" s="103" t="str">
        <f t="shared" si="73"/>
        <v>项</v>
      </c>
      <c r="H829" s="106"/>
      <c r="I829" s="121">
        <v>0</v>
      </c>
      <c r="J829" s="106">
        <v>0</v>
      </c>
      <c r="K829" s="120">
        <f t="shared" si="74"/>
        <v>0</v>
      </c>
      <c r="L829" s="107">
        <f t="shared" si="75"/>
        <v>0</v>
      </c>
      <c r="M829" s="106">
        <f t="shared" si="76"/>
        <v>0</v>
      </c>
      <c r="N829" s="106">
        <v>0</v>
      </c>
      <c r="O829" s="106">
        <v>0</v>
      </c>
      <c r="P829" s="106">
        <f t="shared" si="77"/>
        <v>0</v>
      </c>
    </row>
    <row r="830" ht="36" customHeight="1" spans="1:16">
      <c r="A830" s="111">
        <v>21202</v>
      </c>
      <c r="B830" s="18" t="s">
        <v>768</v>
      </c>
      <c r="C830" s="19">
        <v>10</v>
      </c>
      <c r="D830" s="19">
        <f>SUM(D831)</f>
        <v>0</v>
      </c>
      <c r="E830" s="19"/>
      <c r="F830" s="112" t="str">
        <f t="shared" si="72"/>
        <v>是</v>
      </c>
      <c r="G830" s="106" t="str">
        <f t="shared" si="73"/>
        <v>款</v>
      </c>
      <c r="H830" s="113">
        <f>SUM(H831)</f>
        <v>0</v>
      </c>
      <c r="I830" s="121">
        <v>0</v>
      </c>
      <c r="J830" s="106">
        <v>0</v>
      </c>
      <c r="K830" s="120">
        <f t="shared" si="74"/>
        <v>0</v>
      </c>
      <c r="L830" s="107">
        <f t="shared" si="75"/>
        <v>0</v>
      </c>
      <c r="M830" s="106">
        <f t="shared" si="76"/>
        <v>0</v>
      </c>
      <c r="N830" s="106">
        <v>0</v>
      </c>
      <c r="O830" s="106">
        <v>0</v>
      </c>
      <c r="P830" s="106">
        <f t="shared" si="77"/>
        <v>0</v>
      </c>
    </row>
    <row r="831" s="103" customFormat="1" ht="36" customHeight="1" spans="1:16">
      <c r="A831" s="114">
        <v>2120201</v>
      </c>
      <c r="B831" s="23" t="s">
        <v>769</v>
      </c>
      <c r="C831" s="24">
        <v>10</v>
      </c>
      <c r="D831" s="19">
        <v>0</v>
      </c>
      <c r="E831" s="24"/>
      <c r="F831" s="112" t="str">
        <f t="shared" si="72"/>
        <v>是</v>
      </c>
      <c r="G831" s="103" t="str">
        <f t="shared" si="73"/>
        <v>项</v>
      </c>
      <c r="H831" s="106"/>
      <c r="I831" s="121">
        <v>0</v>
      </c>
      <c r="J831" s="106">
        <v>0</v>
      </c>
      <c r="K831" s="120">
        <f t="shared" si="74"/>
        <v>0</v>
      </c>
      <c r="L831" s="107">
        <f t="shared" si="75"/>
        <v>0</v>
      </c>
      <c r="M831" s="106">
        <f t="shared" si="76"/>
        <v>0</v>
      </c>
      <c r="N831" s="106">
        <v>0</v>
      </c>
      <c r="O831" s="106">
        <v>0</v>
      </c>
      <c r="P831" s="106">
        <f t="shared" si="77"/>
        <v>0</v>
      </c>
    </row>
    <row r="832" ht="36" customHeight="1" spans="1:16">
      <c r="A832" s="111">
        <v>21203</v>
      </c>
      <c r="B832" s="18" t="s">
        <v>770</v>
      </c>
      <c r="C832" s="19">
        <v>4000</v>
      </c>
      <c r="D832" s="19">
        <f>SUM(D833:D834)</f>
        <v>50</v>
      </c>
      <c r="E832" s="19"/>
      <c r="F832" s="112" t="str">
        <f t="shared" si="72"/>
        <v>是</v>
      </c>
      <c r="G832" s="106" t="str">
        <f t="shared" si="73"/>
        <v>款</v>
      </c>
      <c r="H832" s="113">
        <f>SUM(H833:H834)</f>
        <v>0</v>
      </c>
      <c r="I832" s="121">
        <v>0</v>
      </c>
      <c r="J832" s="106">
        <v>0</v>
      </c>
      <c r="K832" s="120">
        <f t="shared" si="74"/>
        <v>0</v>
      </c>
      <c r="L832" s="107">
        <f t="shared" si="75"/>
        <v>0</v>
      </c>
      <c r="M832" s="106">
        <f t="shared" si="76"/>
        <v>0</v>
      </c>
      <c r="N832" s="106">
        <v>0</v>
      </c>
      <c r="O832" s="106">
        <v>0</v>
      </c>
      <c r="P832" s="106">
        <f t="shared" si="77"/>
        <v>0</v>
      </c>
    </row>
    <row r="833" s="103" customFormat="1" ht="36" customHeight="1" spans="1:16">
      <c r="A833" s="114">
        <v>2120303</v>
      </c>
      <c r="B833" s="23" t="s">
        <v>771</v>
      </c>
      <c r="C833" s="24">
        <v>4000</v>
      </c>
      <c r="D833" s="19">
        <v>50</v>
      </c>
      <c r="E833" s="24"/>
      <c r="F833" s="112" t="str">
        <f t="shared" si="72"/>
        <v>是</v>
      </c>
      <c r="G833" s="103" t="str">
        <f t="shared" si="73"/>
        <v>项</v>
      </c>
      <c r="H833" s="106"/>
      <c r="I833" s="121">
        <v>0</v>
      </c>
      <c r="J833" s="106">
        <v>0</v>
      </c>
      <c r="K833" s="120">
        <f t="shared" si="74"/>
        <v>0</v>
      </c>
      <c r="L833" s="107">
        <f t="shared" si="75"/>
        <v>0</v>
      </c>
      <c r="M833" s="106">
        <f t="shared" si="76"/>
        <v>50</v>
      </c>
      <c r="N833" s="106">
        <v>50</v>
      </c>
      <c r="O833" s="106">
        <v>0</v>
      </c>
      <c r="P833" s="106">
        <f t="shared" si="77"/>
        <v>50</v>
      </c>
    </row>
    <row r="834" s="103" customFormat="1" ht="36" customHeight="1" spans="1:16">
      <c r="A834" s="114">
        <v>2120399</v>
      </c>
      <c r="B834" s="23" t="s">
        <v>772</v>
      </c>
      <c r="C834" s="24">
        <v>0</v>
      </c>
      <c r="D834" s="19">
        <v>0</v>
      </c>
      <c r="E834" s="24"/>
      <c r="F834" s="112" t="str">
        <f t="shared" si="72"/>
        <v>否</v>
      </c>
      <c r="G834" s="103" t="str">
        <f t="shared" si="73"/>
        <v>项</v>
      </c>
      <c r="H834" s="126"/>
      <c r="I834" s="121">
        <v>0</v>
      </c>
      <c r="J834" s="106">
        <v>0</v>
      </c>
      <c r="K834" s="120">
        <f t="shared" si="74"/>
        <v>0</v>
      </c>
      <c r="L834" s="107">
        <f t="shared" si="75"/>
        <v>0</v>
      </c>
      <c r="M834" s="106">
        <f t="shared" si="76"/>
        <v>0</v>
      </c>
      <c r="N834" s="106">
        <v>0</v>
      </c>
      <c r="O834" s="106">
        <v>0</v>
      </c>
      <c r="P834" s="106">
        <f t="shared" si="77"/>
        <v>0</v>
      </c>
    </row>
    <row r="835" ht="36" customHeight="1" spans="1:16">
      <c r="A835" s="111">
        <v>21205</v>
      </c>
      <c r="B835" s="18" t="s">
        <v>773</v>
      </c>
      <c r="C835" s="19">
        <v>0</v>
      </c>
      <c r="D835" s="19">
        <f>SUM(D836)</f>
        <v>0</v>
      </c>
      <c r="E835" s="19"/>
      <c r="F835" s="112" t="str">
        <f t="shared" si="72"/>
        <v>否</v>
      </c>
      <c r="G835" s="106" t="str">
        <f t="shared" si="73"/>
        <v>款</v>
      </c>
      <c r="H835" s="113">
        <f>SUM(H836)</f>
        <v>0</v>
      </c>
      <c r="I835" s="121">
        <v>0</v>
      </c>
      <c r="J835" s="106">
        <v>0</v>
      </c>
      <c r="K835" s="120">
        <f t="shared" si="74"/>
        <v>0</v>
      </c>
      <c r="L835" s="107">
        <f t="shared" si="75"/>
        <v>0</v>
      </c>
      <c r="M835" s="106">
        <f t="shared" si="76"/>
        <v>0</v>
      </c>
      <c r="N835" s="106">
        <v>0</v>
      </c>
      <c r="O835" s="106">
        <v>0</v>
      </c>
      <c r="P835" s="106">
        <f t="shared" si="77"/>
        <v>0</v>
      </c>
    </row>
    <row r="836" s="103" customFormat="1" ht="36" customHeight="1" spans="1:16">
      <c r="A836" s="114">
        <v>2120501</v>
      </c>
      <c r="B836" s="23" t="s">
        <v>774</v>
      </c>
      <c r="C836" s="24">
        <v>0</v>
      </c>
      <c r="D836" s="19">
        <v>0</v>
      </c>
      <c r="E836" s="24"/>
      <c r="F836" s="112" t="str">
        <f t="shared" ref="F836:F899" si="78">IF(LEN(A836)=3,"是",IF(B836&lt;&gt;"",IF(SUM(C836:C836)&lt;&gt;0,"是","否"),"是"))</f>
        <v>否</v>
      </c>
      <c r="G836" s="103" t="str">
        <f t="shared" si="73"/>
        <v>项</v>
      </c>
      <c r="H836" s="106"/>
      <c r="I836" s="121">
        <v>0</v>
      </c>
      <c r="J836" s="106">
        <v>0</v>
      </c>
      <c r="K836" s="120">
        <f t="shared" si="74"/>
        <v>0</v>
      </c>
      <c r="L836" s="107">
        <f t="shared" si="75"/>
        <v>0</v>
      </c>
      <c r="M836" s="106">
        <f t="shared" si="76"/>
        <v>0</v>
      </c>
      <c r="N836" s="106">
        <v>0</v>
      </c>
      <c r="O836" s="106">
        <v>0</v>
      </c>
      <c r="P836" s="106">
        <f t="shared" si="77"/>
        <v>0</v>
      </c>
    </row>
    <row r="837" ht="36" customHeight="1" spans="1:16">
      <c r="A837" s="111">
        <v>21206</v>
      </c>
      <c r="B837" s="18" t="s">
        <v>775</v>
      </c>
      <c r="C837" s="19">
        <v>0</v>
      </c>
      <c r="D837" s="19">
        <f>SUM(D838)</f>
        <v>0</v>
      </c>
      <c r="E837" s="19"/>
      <c r="F837" s="112" t="str">
        <f t="shared" si="78"/>
        <v>否</v>
      </c>
      <c r="G837" s="106" t="str">
        <f t="shared" ref="G837:G900" si="79">IF(LEN(A837)=3,"类",IF(LEN(A837)=5,"款","项"))</f>
        <v>款</v>
      </c>
      <c r="H837" s="105">
        <f>SUM(H838)</f>
        <v>0</v>
      </c>
      <c r="I837" s="121">
        <v>0</v>
      </c>
      <c r="J837" s="106">
        <v>0</v>
      </c>
      <c r="K837" s="120">
        <f t="shared" ref="K837:K900" si="80">SUM(I837:J837)</f>
        <v>0</v>
      </c>
      <c r="L837" s="107">
        <f t="shared" ref="L837:L900" si="81">ROUND(K837/10000,0)</f>
        <v>0</v>
      </c>
      <c r="M837" s="106">
        <f t="shared" ref="M837:M900" si="82">SUM(N837:O837)</f>
        <v>0</v>
      </c>
      <c r="N837" s="106">
        <v>0</v>
      </c>
      <c r="O837" s="106">
        <v>0</v>
      </c>
      <c r="P837" s="106">
        <f t="shared" ref="P837:P900" si="83">ROUND(M837,0)</f>
        <v>0</v>
      </c>
    </row>
    <row r="838" s="103" customFormat="1" ht="36" customHeight="1" spans="1:16">
      <c r="A838" s="114">
        <v>2120601</v>
      </c>
      <c r="B838" s="23" t="s">
        <v>776</v>
      </c>
      <c r="C838" s="24">
        <v>0</v>
      </c>
      <c r="D838" s="19">
        <v>0</v>
      </c>
      <c r="E838" s="24"/>
      <c r="F838" s="112" t="str">
        <f t="shared" si="78"/>
        <v>否</v>
      </c>
      <c r="G838" s="103" t="str">
        <f t="shared" si="79"/>
        <v>项</v>
      </c>
      <c r="H838" s="106"/>
      <c r="I838" s="121">
        <v>0</v>
      </c>
      <c r="J838" s="106">
        <v>0</v>
      </c>
      <c r="K838" s="120">
        <f t="shared" si="80"/>
        <v>0</v>
      </c>
      <c r="L838" s="107">
        <f t="shared" si="81"/>
        <v>0</v>
      </c>
      <c r="M838" s="106">
        <f t="shared" si="82"/>
        <v>0</v>
      </c>
      <c r="N838" s="106">
        <v>0</v>
      </c>
      <c r="O838" s="106">
        <v>0</v>
      </c>
      <c r="P838" s="106">
        <f t="shared" si="83"/>
        <v>0</v>
      </c>
    </row>
    <row r="839" ht="36" customHeight="1" spans="1:16">
      <c r="A839" s="111">
        <v>21299</v>
      </c>
      <c r="B839" s="18" t="s">
        <v>777</v>
      </c>
      <c r="C839" s="19">
        <v>103</v>
      </c>
      <c r="D839" s="19">
        <f>SUM(D840)</f>
        <v>50</v>
      </c>
      <c r="E839" s="19"/>
      <c r="F839" s="112" t="str">
        <f t="shared" si="78"/>
        <v>是</v>
      </c>
      <c r="G839" s="106" t="str">
        <f t="shared" si="79"/>
        <v>款</v>
      </c>
      <c r="H839" s="105">
        <f>SUM(H840)</f>
        <v>0</v>
      </c>
      <c r="I839" s="121">
        <v>0</v>
      </c>
      <c r="J839" s="106">
        <v>0</v>
      </c>
      <c r="K839" s="120">
        <f t="shared" si="80"/>
        <v>0</v>
      </c>
      <c r="L839" s="107">
        <f t="shared" si="81"/>
        <v>0</v>
      </c>
      <c r="M839" s="106">
        <f t="shared" si="82"/>
        <v>0</v>
      </c>
      <c r="N839" s="106">
        <v>0</v>
      </c>
      <c r="O839" s="106">
        <v>0</v>
      </c>
      <c r="P839" s="106">
        <f t="shared" si="83"/>
        <v>0</v>
      </c>
    </row>
    <row r="840" s="103" customFormat="1" ht="36" customHeight="1" spans="1:16">
      <c r="A840" s="114">
        <v>2129999</v>
      </c>
      <c r="B840" s="23" t="s">
        <v>778</v>
      </c>
      <c r="C840" s="24">
        <v>103</v>
      </c>
      <c r="D840" s="19">
        <v>50</v>
      </c>
      <c r="E840" s="24"/>
      <c r="F840" s="112" t="str">
        <f t="shared" si="78"/>
        <v>是</v>
      </c>
      <c r="G840" s="103" t="str">
        <f t="shared" si="79"/>
        <v>项</v>
      </c>
      <c r="H840" s="106"/>
      <c r="I840" s="121">
        <v>0</v>
      </c>
      <c r="J840" s="106">
        <v>0</v>
      </c>
      <c r="K840" s="120">
        <f t="shared" si="80"/>
        <v>0</v>
      </c>
      <c r="L840" s="107">
        <f t="shared" si="81"/>
        <v>0</v>
      </c>
      <c r="M840" s="106">
        <f t="shared" si="82"/>
        <v>50</v>
      </c>
      <c r="N840" s="106">
        <v>50</v>
      </c>
      <c r="O840" s="106">
        <v>0</v>
      </c>
      <c r="P840" s="106">
        <f t="shared" si="83"/>
        <v>50</v>
      </c>
    </row>
    <row r="841" ht="36" customHeight="1" spans="1:16">
      <c r="A841" s="122">
        <v>213</v>
      </c>
      <c r="B841" s="18" t="s">
        <v>108</v>
      </c>
      <c r="C841" s="19">
        <v>23650</v>
      </c>
      <c r="D841" s="19">
        <f>SUM(D842,D868,D893,D921,D932,D939,D946,D949)</f>
        <v>350</v>
      </c>
      <c r="E841" s="19"/>
      <c r="F841" s="112" t="str">
        <f t="shared" si="78"/>
        <v>是</v>
      </c>
      <c r="G841" s="106" t="str">
        <f t="shared" si="79"/>
        <v>类</v>
      </c>
      <c r="H841" s="105">
        <f>SUM(H842,H868,H893,H921,H932,H939,H946,H949)</f>
        <v>0</v>
      </c>
      <c r="I841" s="121">
        <v>0</v>
      </c>
      <c r="J841" s="106">
        <v>0</v>
      </c>
      <c r="K841" s="120">
        <f t="shared" si="80"/>
        <v>0</v>
      </c>
      <c r="L841" s="107">
        <f t="shared" si="81"/>
        <v>0</v>
      </c>
      <c r="M841" s="106">
        <f t="shared" si="82"/>
        <v>0</v>
      </c>
      <c r="N841" s="106">
        <v>0</v>
      </c>
      <c r="O841" s="106">
        <v>0</v>
      </c>
      <c r="P841" s="106">
        <f t="shared" si="83"/>
        <v>0</v>
      </c>
    </row>
    <row r="842" ht="36" customHeight="1" spans="1:16">
      <c r="A842" s="111">
        <v>21301</v>
      </c>
      <c r="B842" s="18" t="s">
        <v>779</v>
      </c>
      <c r="C842" s="19">
        <v>5755</v>
      </c>
      <c r="D842" s="19">
        <f>SUM(D843:D867)</f>
        <v>94</v>
      </c>
      <c r="E842" s="19"/>
      <c r="F842" s="112" t="str">
        <f t="shared" si="78"/>
        <v>是</v>
      </c>
      <c r="G842" s="106" t="str">
        <f t="shared" si="79"/>
        <v>款</v>
      </c>
      <c r="H842" s="105">
        <f>SUM(H843:H867)</f>
        <v>0</v>
      </c>
      <c r="I842" s="121">
        <v>0</v>
      </c>
      <c r="J842" s="106">
        <v>0</v>
      </c>
      <c r="K842" s="120">
        <f t="shared" si="80"/>
        <v>0</v>
      </c>
      <c r="L842" s="107">
        <f t="shared" si="81"/>
        <v>0</v>
      </c>
      <c r="M842" s="106">
        <f t="shared" si="82"/>
        <v>0</v>
      </c>
      <c r="N842" s="106">
        <v>0</v>
      </c>
      <c r="O842" s="106">
        <v>0</v>
      </c>
      <c r="P842" s="106">
        <f t="shared" si="83"/>
        <v>0</v>
      </c>
    </row>
    <row r="843" s="103" customFormat="1" ht="36" customHeight="1" spans="1:16">
      <c r="A843" s="114">
        <v>2130101</v>
      </c>
      <c r="B843" s="23" t="s">
        <v>163</v>
      </c>
      <c r="C843" s="24">
        <v>1048</v>
      </c>
      <c r="D843" s="19">
        <v>-4</v>
      </c>
      <c r="E843" s="24"/>
      <c r="F843" s="112" t="str">
        <f t="shared" si="78"/>
        <v>是</v>
      </c>
      <c r="G843" s="103" t="str">
        <f t="shared" si="79"/>
        <v>项</v>
      </c>
      <c r="H843" s="106"/>
      <c r="I843" s="121">
        <v>-43652.8</v>
      </c>
      <c r="J843" s="106">
        <v>0</v>
      </c>
      <c r="K843" s="120">
        <f t="shared" si="80"/>
        <v>-43652.8</v>
      </c>
      <c r="L843" s="107">
        <f t="shared" si="81"/>
        <v>-4</v>
      </c>
      <c r="M843" s="106">
        <f t="shared" si="82"/>
        <v>0</v>
      </c>
      <c r="N843" s="106">
        <v>0</v>
      </c>
      <c r="O843" s="106">
        <v>0</v>
      </c>
      <c r="P843" s="106">
        <f t="shared" si="83"/>
        <v>0</v>
      </c>
    </row>
    <row r="844" s="103" customFormat="1" ht="36" customHeight="1" spans="1:16">
      <c r="A844" s="114">
        <v>2130102</v>
      </c>
      <c r="B844" s="23" t="s">
        <v>164</v>
      </c>
      <c r="C844" s="24">
        <v>0</v>
      </c>
      <c r="D844" s="19">
        <v>0</v>
      </c>
      <c r="E844" s="24"/>
      <c r="F844" s="112" t="str">
        <f t="shared" si="78"/>
        <v>否</v>
      </c>
      <c r="G844" s="103" t="str">
        <f t="shared" si="79"/>
        <v>项</v>
      </c>
      <c r="H844" s="106"/>
      <c r="I844" s="121">
        <v>0</v>
      </c>
      <c r="J844" s="106">
        <v>0</v>
      </c>
      <c r="K844" s="120">
        <f t="shared" si="80"/>
        <v>0</v>
      </c>
      <c r="L844" s="107">
        <f t="shared" si="81"/>
        <v>0</v>
      </c>
      <c r="M844" s="106">
        <f t="shared" si="82"/>
        <v>0</v>
      </c>
      <c r="N844" s="106">
        <v>0</v>
      </c>
      <c r="O844" s="106">
        <v>0</v>
      </c>
      <c r="P844" s="106">
        <f t="shared" si="83"/>
        <v>0</v>
      </c>
    </row>
    <row r="845" s="103" customFormat="1" ht="36" customHeight="1" spans="1:16">
      <c r="A845" s="114">
        <v>2130103</v>
      </c>
      <c r="B845" s="23" t="s">
        <v>165</v>
      </c>
      <c r="C845" s="24">
        <v>0</v>
      </c>
      <c r="D845" s="19">
        <v>0</v>
      </c>
      <c r="E845" s="24"/>
      <c r="F845" s="112" t="str">
        <f t="shared" si="78"/>
        <v>否</v>
      </c>
      <c r="G845" s="103" t="str">
        <f t="shared" si="79"/>
        <v>项</v>
      </c>
      <c r="H845" s="106"/>
      <c r="I845" s="121">
        <v>0</v>
      </c>
      <c r="J845" s="106">
        <v>0</v>
      </c>
      <c r="K845" s="120">
        <f t="shared" si="80"/>
        <v>0</v>
      </c>
      <c r="L845" s="107">
        <f t="shared" si="81"/>
        <v>0</v>
      </c>
      <c r="M845" s="106">
        <f t="shared" si="82"/>
        <v>0</v>
      </c>
      <c r="N845" s="106">
        <v>0</v>
      </c>
      <c r="O845" s="106">
        <v>0</v>
      </c>
      <c r="P845" s="106">
        <f t="shared" si="83"/>
        <v>0</v>
      </c>
    </row>
    <row r="846" s="103" customFormat="1" ht="36" customHeight="1" spans="1:16">
      <c r="A846" s="114">
        <v>2130104</v>
      </c>
      <c r="B846" s="23" t="s">
        <v>172</v>
      </c>
      <c r="C846" s="24">
        <v>2674</v>
      </c>
      <c r="D846" s="19">
        <v>101</v>
      </c>
      <c r="E846" s="24"/>
      <c r="F846" s="112" t="str">
        <f t="shared" si="78"/>
        <v>是</v>
      </c>
      <c r="G846" s="103" t="str">
        <f t="shared" si="79"/>
        <v>项</v>
      </c>
      <c r="H846" s="106"/>
      <c r="I846" s="121">
        <v>1007492.14</v>
      </c>
      <c r="J846" s="106">
        <v>0</v>
      </c>
      <c r="K846" s="120">
        <f t="shared" si="80"/>
        <v>1007492.14</v>
      </c>
      <c r="L846" s="107">
        <f t="shared" si="81"/>
        <v>101</v>
      </c>
      <c r="M846" s="106">
        <f t="shared" si="82"/>
        <v>0</v>
      </c>
      <c r="N846" s="106">
        <v>0</v>
      </c>
      <c r="O846" s="106">
        <v>0</v>
      </c>
      <c r="P846" s="106">
        <f t="shared" si="83"/>
        <v>0</v>
      </c>
    </row>
    <row r="847" s="103" customFormat="1" ht="36" customHeight="1" spans="1:16">
      <c r="A847" s="114">
        <v>2130105</v>
      </c>
      <c r="B847" s="23" t="s">
        <v>780</v>
      </c>
      <c r="C847" s="24">
        <v>574</v>
      </c>
      <c r="D847" s="19">
        <v>-3</v>
      </c>
      <c r="E847" s="24"/>
      <c r="F847" s="112" t="str">
        <f t="shared" si="78"/>
        <v>是</v>
      </c>
      <c r="G847" s="103" t="str">
        <f t="shared" si="79"/>
        <v>项</v>
      </c>
      <c r="H847" s="106"/>
      <c r="I847" s="121">
        <v>-25428.77</v>
      </c>
      <c r="J847" s="106">
        <v>0</v>
      </c>
      <c r="K847" s="120">
        <f t="shared" si="80"/>
        <v>-25428.77</v>
      </c>
      <c r="L847" s="107">
        <f t="shared" si="81"/>
        <v>-3</v>
      </c>
      <c r="M847" s="106">
        <f t="shared" si="82"/>
        <v>0</v>
      </c>
      <c r="N847" s="106">
        <v>0</v>
      </c>
      <c r="O847" s="106">
        <v>0</v>
      </c>
      <c r="P847" s="106">
        <f t="shared" si="83"/>
        <v>0</v>
      </c>
    </row>
    <row r="848" s="103" customFormat="1" ht="36" customHeight="1" spans="1:16">
      <c r="A848" s="114">
        <v>2130106</v>
      </c>
      <c r="B848" s="23" t="s">
        <v>781</v>
      </c>
      <c r="C848" s="24">
        <v>399</v>
      </c>
      <c r="D848" s="19">
        <v>0</v>
      </c>
      <c r="E848" s="24"/>
      <c r="F848" s="112" t="str">
        <f t="shared" si="78"/>
        <v>是</v>
      </c>
      <c r="G848" s="103" t="str">
        <f t="shared" si="79"/>
        <v>项</v>
      </c>
      <c r="H848" s="106"/>
      <c r="I848" s="121">
        <v>0</v>
      </c>
      <c r="J848" s="106">
        <v>0</v>
      </c>
      <c r="K848" s="120">
        <f t="shared" si="80"/>
        <v>0</v>
      </c>
      <c r="L848" s="107">
        <f t="shared" si="81"/>
        <v>0</v>
      </c>
      <c r="M848" s="106">
        <f t="shared" si="82"/>
        <v>0</v>
      </c>
      <c r="N848" s="106">
        <v>0</v>
      </c>
      <c r="O848" s="106">
        <v>0</v>
      </c>
      <c r="P848" s="106">
        <f t="shared" si="83"/>
        <v>0</v>
      </c>
    </row>
    <row r="849" s="103" customFormat="1" ht="36" customHeight="1" spans="1:16">
      <c r="A849" s="114">
        <v>2130108</v>
      </c>
      <c r="B849" s="23" t="s">
        <v>782</v>
      </c>
      <c r="C849" s="24">
        <v>85</v>
      </c>
      <c r="D849" s="19">
        <v>0</v>
      </c>
      <c r="E849" s="24"/>
      <c r="F849" s="112" t="str">
        <f t="shared" si="78"/>
        <v>是</v>
      </c>
      <c r="G849" s="103" t="str">
        <f t="shared" si="79"/>
        <v>项</v>
      </c>
      <c r="H849" s="106"/>
      <c r="I849" s="121">
        <v>0</v>
      </c>
      <c r="J849" s="106">
        <v>0</v>
      </c>
      <c r="K849" s="120">
        <f t="shared" si="80"/>
        <v>0</v>
      </c>
      <c r="L849" s="107">
        <f t="shared" si="81"/>
        <v>0</v>
      </c>
      <c r="M849" s="106">
        <f t="shared" si="82"/>
        <v>0</v>
      </c>
      <c r="N849" s="106">
        <v>0</v>
      </c>
      <c r="O849" s="106">
        <v>0</v>
      </c>
      <c r="P849" s="106">
        <f t="shared" si="83"/>
        <v>0</v>
      </c>
    </row>
    <row r="850" s="103" customFormat="1" ht="36" customHeight="1" spans="1:16">
      <c r="A850" s="114">
        <v>2130109</v>
      </c>
      <c r="B850" s="23" t="s">
        <v>783</v>
      </c>
      <c r="C850" s="24">
        <v>80</v>
      </c>
      <c r="D850" s="19">
        <v>0</v>
      </c>
      <c r="E850" s="24"/>
      <c r="F850" s="112" t="str">
        <f t="shared" si="78"/>
        <v>是</v>
      </c>
      <c r="G850" s="103" t="str">
        <f t="shared" si="79"/>
        <v>项</v>
      </c>
      <c r="H850" s="106"/>
      <c r="I850" s="121">
        <v>0</v>
      </c>
      <c r="J850" s="106">
        <v>0</v>
      </c>
      <c r="K850" s="120">
        <f t="shared" si="80"/>
        <v>0</v>
      </c>
      <c r="L850" s="107">
        <f t="shared" si="81"/>
        <v>0</v>
      </c>
      <c r="M850" s="106">
        <f t="shared" si="82"/>
        <v>0</v>
      </c>
      <c r="N850" s="106">
        <v>0</v>
      </c>
      <c r="O850" s="106">
        <v>0</v>
      </c>
      <c r="P850" s="106">
        <f t="shared" si="83"/>
        <v>0</v>
      </c>
    </row>
    <row r="851" s="103" customFormat="1" ht="36" customHeight="1" spans="1:16">
      <c r="A851" s="114">
        <v>2130110</v>
      </c>
      <c r="B851" s="23" t="s">
        <v>784</v>
      </c>
      <c r="C851" s="24">
        <v>60</v>
      </c>
      <c r="D851" s="19">
        <v>0</v>
      </c>
      <c r="E851" s="24"/>
      <c r="F851" s="112" t="str">
        <f t="shared" si="78"/>
        <v>是</v>
      </c>
      <c r="G851" s="103" t="str">
        <f t="shared" si="79"/>
        <v>项</v>
      </c>
      <c r="H851" s="106"/>
      <c r="I851" s="121">
        <v>0</v>
      </c>
      <c r="J851" s="106">
        <v>0</v>
      </c>
      <c r="K851" s="120">
        <f t="shared" si="80"/>
        <v>0</v>
      </c>
      <c r="L851" s="107">
        <f t="shared" si="81"/>
        <v>0</v>
      </c>
      <c r="M851" s="106">
        <f t="shared" si="82"/>
        <v>0</v>
      </c>
      <c r="N851" s="106">
        <v>0</v>
      </c>
      <c r="O851" s="106">
        <v>0</v>
      </c>
      <c r="P851" s="106">
        <f t="shared" si="83"/>
        <v>0</v>
      </c>
    </row>
    <row r="852" s="103" customFormat="1" ht="36" customHeight="1" spans="1:16">
      <c r="A852" s="114">
        <v>2130111</v>
      </c>
      <c r="B852" s="23" t="s">
        <v>785</v>
      </c>
      <c r="C852" s="24">
        <v>0</v>
      </c>
      <c r="D852" s="19">
        <v>0</v>
      </c>
      <c r="E852" s="24"/>
      <c r="F852" s="112" t="str">
        <f t="shared" si="78"/>
        <v>否</v>
      </c>
      <c r="G852" s="103" t="str">
        <f t="shared" si="79"/>
        <v>项</v>
      </c>
      <c r="H852" s="106"/>
      <c r="I852" s="121">
        <v>0</v>
      </c>
      <c r="J852" s="106">
        <v>0</v>
      </c>
      <c r="K852" s="120">
        <f t="shared" si="80"/>
        <v>0</v>
      </c>
      <c r="L852" s="107">
        <f t="shared" si="81"/>
        <v>0</v>
      </c>
      <c r="M852" s="106">
        <f t="shared" si="82"/>
        <v>0</v>
      </c>
      <c r="N852" s="106">
        <v>0</v>
      </c>
      <c r="O852" s="106">
        <v>0</v>
      </c>
      <c r="P852" s="106">
        <f t="shared" si="83"/>
        <v>0</v>
      </c>
    </row>
    <row r="853" s="103" customFormat="1" ht="36" customHeight="1" spans="1:16">
      <c r="A853" s="114">
        <v>2130112</v>
      </c>
      <c r="B853" s="23" t="s">
        <v>786</v>
      </c>
      <c r="C853" s="24">
        <v>0</v>
      </c>
      <c r="D853" s="19">
        <v>0</v>
      </c>
      <c r="E853" s="24"/>
      <c r="F853" s="112" t="str">
        <f t="shared" si="78"/>
        <v>否</v>
      </c>
      <c r="G853" s="103" t="str">
        <f t="shared" si="79"/>
        <v>项</v>
      </c>
      <c r="H853" s="106"/>
      <c r="I853" s="121">
        <v>0</v>
      </c>
      <c r="J853" s="106">
        <v>0</v>
      </c>
      <c r="K853" s="120">
        <f t="shared" si="80"/>
        <v>0</v>
      </c>
      <c r="L853" s="107">
        <f t="shared" si="81"/>
        <v>0</v>
      </c>
      <c r="M853" s="106">
        <f t="shared" si="82"/>
        <v>0</v>
      </c>
      <c r="N853" s="106">
        <v>0</v>
      </c>
      <c r="O853" s="106">
        <v>0</v>
      </c>
      <c r="P853" s="106">
        <f t="shared" si="83"/>
        <v>0</v>
      </c>
    </row>
    <row r="854" s="103" customFormat="1" ht="36" customHeight="1" spans="1:16">
      <c r="A854" s="114">
        <v>2130114</v>
      </c>
      <c r="B854" s="23" t="s">
        <v>787</v>
      </c>
      <c r="C854" s="24">
        <v>0</v>
      </c>
      <c r="D854" s="19">
        <v>0</v>
      </c>
      <c r="E854" s="24"/>
      <c r="F854" s="112" t="str">
        <f t="shared" si="78"/>
        <v>否</v>
      </c>
      <c r="G854" s="103" t="str">
        <f t="shared" si="79"/>
        <v>项</v>
      </c>
      <c r="H854" s="106"/>
      <c r="I854" s="121">
        <v>0</v>
      </c>
      <c r="J854" s="106">
        <v>0</v>
      </c>
      <c r="K854" s="120">
        <f t="shared" si="80"/>
        <v>0</v>
      </c>
      <c r="L854" s="107">
        <f t="shared" si="81"/>
        <v>0</v>
      </c>
      <c r="M854" s="106">
        <f t="shared" si="82"/>
        <v>0</v>
      </c>
      <c r="N854" s="106">
        <v>0</v>
      </c>
      <c r="O854" s="106">
        <v>0</v>
      </c>
      <c r="P854" s="106">
        <f t="shared" si="83"/>
        <v>0</v>
      </c>
    </row>
    <row r="855" s="103" customFormat="1" ht="36" customHeight="1" spans="1:16">
      <c r="A855" s="114">
        <v>2130119</v>
      </c>
      <c r="B855" s="23" t="s">
        <v>788</v>
      </c>
      <c r="C855" s="24">
        <v>0</v>
      </c>
      <c r="D855" s="19">
        <v>0</v>
      </c>
      <c r="E855" s="24"/>
      <c r="F855" s="112" t="str">
        <f t="shared" si="78"/>
        <v>否</v>
      </c>
      <c r="G855" s="103" t="str">
        <f t="shared" si="79"/>
        <v>项</v>
      </c>
      <c r="H855" s="106"/>
      <c r="I855" s="121">
        <v>0</v>
      </c>
      <c r="J855" s="106">
        <v>0</v>
      </c>
      <c r="K855" s="120">
        <f t="shared" si="80"/>
        <v>0</v>
      </c>
      <c r="L855" s="107">
        <f t="shared" si="81"/>
        <v>0</v>
      </c>
      <c r="M855" s="106">
        <f t="shared" si="82"/>
        <v>0</v>
      </c>
      <c r="N855" s="106">
        <v>0</v>
      </c>
      <c r="O855" s="106">
        <v>0</v>
      </c>
      <c r="P855" s="106">
        <f t="shared" si="83"/>
        <v>0</v>
      </c>
    </row>
    <row r="856" s="103" customFormat="1" ht="36" customHeight="1" spans="1:16">
      <c r="A856" s="114">
        <v>2130120</v>
      </c>
      <c r="B856" s="23" t="s">
        <v>789</v>
      </c>
      <c r="C856" s="24">
        <v>0</v>
      </c>
      <c r="D856" s="19">
        <v>0</v>
      </c>
      <c r="E856" s="24"/>
      <c r="F856" s="112" t="str">
        <f t="shared" si="78"/>
        <v>否</v>
      </c>
      <c r="G856" s="103" t="str">
        <f t="shared" si="79"/>
        <v>项</v>
      </c>
      <c r="H856" s="106"/>
      <c r="I856" s="121">
        <v>0</v>
      </c>
      <c r="J856" s="106">
        <v>0</v>
      </c>
      <c r="K856" s="120">
        <f t="shared" si="80"/>
        <v>0</v>
      </c>
      <c r="L856" s="107">
        <f t="shared" si="81"/>
        <v>0</v>
      </c>
      <c r="M856" s="106">
        <f t="shared" si="82"/>
        <v>0</v>
      </c>
      <c r="N856" s="106">
        <v>0</v>
      </c>
      <c r="O856" s="106">
        <v>0</v>
      </c>
      <c r="P856" s="106">
        <f t="shared" si="83"/>
        <v>0</v>
      </c>
    </row>
    <row r="857" s="103" customFormat="1" ht="36" customHeight="1" spans="1:16">
      <c r="A857" s="114">
        <v>2130121</v>
      </c>
      <c r="B857" s="23" t="s">
        <v>790</v>
      </c>
      <c r="C857" s="24">
        <v>0</v>
      </c>
      <c r="D857" s="19">
        <v>0</v>
      </c>
      <c r="E857" s="24"/>
      <c r="F857" s="112" t="str">
        <f t="shared" si="78"/>
        <v>否</v>
      </c>
      <c r="G857" s="103" t="str">
        <f t="shared" si="79"/>
        <v>项</v>
      </c>
      <c r="H857" s="106"/>
      <c r="I857" s="121">
        <v>0</v>
      </c>
      <c r="J857" s="106">
        <v>0</v>
      </c>
      <c r="K857" s="120">
        <f t="shared" si="80"/>
        <v>0</v>
      </c>
      <c r="L857" s="107">
        <f t="shared" si="81"/>
        <v>0</v>
      </c>
      <c r="M857" s="106">
        <f t="shared" si="82"/>
        <v>0</v>
      </c>
      <c r="N857" s="106">
        <v>0</v>
      </c>
      <c r="O857" s="106">
        <v>0</v>
      </c>
      <c r="P857" s="106">
        <f t="shared" si="83"/>
        <v>0</v>
      </c>
    </row>
    <row r="858" s="103" customFormat="1" ht="36" customHeight="1" spans="1:16">
      <c r="A858" s="114">
        <v>2130122</v>
      </c>
      <c r="B858" s="23" t="s">
        <v>791</v>
      </c>
      <c r="C858" s="24">
        <v>450</v>
      </c>
      <c r="D858" s="19">
        <v>0</v>
      </c>
      <c r="E858" s="24"/>
      <c r="F858" s="112" t="str">
        <f t="shared" si="78"/>
        <v>是</v>
      </c>
      <c r="G858" s="103" t="str">
        <f t="shared" si="79"/>
        <v>项</v>
      </c>
      <c r="H858" s="106"/>
      <c r="I858" s="121">
        <v>0</v>
      </c>
      <c r="J858" s="106">
        <v>0</v>
      </c>
      <c r="K858" s="120">
        <f t="shared" si="80"/>
        <v>0</v>
      </c>
      <c r="L858" s="107">
        <f t="shared" si="81"/>
        <v>0</v>
      </c>
      <c r="M858" s="106">
        <f t="shared" si="82"/>
        <v>0</v>
      </c>
      <c r="N858" s="106">
        <v>0</v>
      </c>
      <c r="O858" s="106">
        <v>0</v>
      </c>
      <c r="P858" s="106">
        <f t="shared" si="83"/>
        <v>0</v>
      </c>
    </row>
    <row r="859" s="103" customFormat="1" ht="36" customHeight="1" spans="1:16">
      <c r="A859" s="114">
        <v>2130124</v>
      </c>
      <c r="B859" s="23" t="s">
        <v>792</v>
      </c>
      <c r="C859" s="24">
        <v>0</v>
      </c>
      <c r="D859" s="19">
        <v>0</v>
      </c>
      <c r="E859" s="24"/>
      <c r="F859" s="112" t="str">
        <f t="shared" si="78"/>
        <v>否</v>
      </c>
      <c r="G859" s="103" t="str">
        <f t="shared" si="79"/>
        <v>项</v>
      </c>
      <c r="H859" s="106"/>
      <c r="I859" s="121">
        <v>0</v>
      </c>
      <c r="J859" s="106">
        <v>0</v>
      </c>
      <c r="K859" s="120">
        <f t="shared" si="80"/>
        <v>0</v>
      </c>
      <c r="L859" s="107">
        <f t="shared" si="81"/>
        <v>0</v>
      </c>
      <c r="M859" s="106">
        <f t="shared" si="82"/>
        <v>0</v>
      </c>
      <c r="N859" s="106">
        <v>0</v>
      </c>
      <c r="O859" s="106">
        <v>0</v>
      </c>
      <c r="P859" s="106">
        <f t="shared" si="83"/>
        <v>0</v>
      </c>
    </row>
    <row r="860" s="103" customFormat="1" ht="36" customHeight="1" spans="1:16">
      <c r="A860" s="114">
        <v>2130125</v>
      </c>
      <c r="B860" s="23" t="s">
        <v>793</v>
      </c>
      <c r="C860" s="24">
        <v>275</v>
      </c>
      <c r="D860" s="19">
        <v>0</v>
      </c>
      <c r="E860" s="24"/>
      <c r="F860" s="112" t="str">
        <f t="shared" si="78"/>
        <v>是</v>
      </c>
      <c r="G860" s="103" t="str">
        <f t="shared" si="79"/>
        <v>项</v>
      </c>
      <c r="H860" s="106"/>
      <c r="I860" s="121">
        <v>0</v>
      </c>
      <c r="J860" s="106">
        <v>0</v>
      </c>
      <c r="K860" s="120">
        <f t="shared" si="80"/>
        <v>0</v>
      </c>
      <c r="L860" s="107">
        <f t="shared" si="81"/>
        <v>0</v>
      </c>
      <c r="M860" s="106">
        <f t="shared" si="82"/>
        <v>0</v>
      </c>
      <c r="N860" s="106">
        <v>0</v>
      </c>
      <c r="O860" s="106">
        <v>0</v>
      </c>
      <c r="P860" s="106">
        <f t="shared" si="83"/>
        <v>0</v>
      </c>
    </row>
    <row r="861" s="103" customFormat="1" ht="36" customHeight="1" spans="1:16">
      <c r="A861" s="114">
        <v>2130126</v>
      </c>
      <c r="B861" s="23" t="s">
        <v>794</v>
      </c>
      <c r="C861" s="24">
        <v>0</v>
      </c>
      <c r="D861" s="19">
        <v>0</v>
      </c>
      <c r="E861" s="24"/>
      <c r="F861" s="112" t="str">
        <f t="shared" si="78"/>
        <v>否</v>
      </c>
      <c r="G861" s="103" t="str">
        <f t="shared" si="79"/>
        <v>项</v>
      </c>
      <c r="H861" s="113"/>
      <c r="I861" s="121">
        <v>0</v>
      </c>
      <c r="J861" s="106">
        <v>0</v>
      </c>
      <c r="K861" s="120">
        <f t="shared" si="80"/>
        <v>0</v>
      </c>
      <c r="L861" s="107">
        <f t="shared" si="81"/>
        <v>0</v>
      </c>
      <c r="M861" s="106">
        <f t="shared" si="82"/>
        <v>0</v>
      </c>
      <c r="N861" s="106">
        <v>0</v>
      </c>
      <c r="O861" s="106">
        <v>0</v>
      </c>
      <c r="P861" s="106">
        <f t="shared" si="83"/>
        <v>0</v>
      </c>
    </row>
    <row r="862" s="103" customFormat="1" ht="36" customHeight="1" spans="1:16">
      <c r="A862" s="114">
        <v>2130135</v>
      </c>
      <c r="B862" s="23" t="s">
        <v>795</v>
      </c>
      <c r="C862" s="24">
        <v>10</v>
      </c>
      <c r="D862" s="19">
        <v>0</v>
      </c>
      <c r="E862" s="24"/>
      <c r="F862" s="112" t="str">
        <f t="shared" si="78"/>
        <v>是</v>
      </c>
      <c r="G862" s="103" t="str">
        <f t="shared" si="79"/>
        <v>项</v>
      </c>
      <c r="H862" s="106"/>
      <c r="I862" s="121">
        <v>0</v>
      </c>
      <c r="J862" s="106">
        <v>0</v>
      </c>
      <c r="K862" s="120">
        <f t="shared" si="80"/>
        <v>0</v>
      </c>
      <c r="L862" s="107">
        <f t="shared" si="81"/>
        <v>0</v>
      </c>
      <c r="M862" s="106">
        <f t="shared" si="82"/>
        <v>0</v>
      </c>
      <c r="N862" s="106">
        <v>0</v>
      </c>
      <c r="O862" s="106">
        <v>0</v>
      </c>
      <c r="P862" s="106">
        <f t="shared" si="83"/>
        <v>0</v>
      </c>
    </row>
    <row r="863" s="103" customFormat="1" ht="36" customHeight="1" spans="1:16">
      <c r="A863" s="114">
        <v>2130142</v>
      </c>
      <c r="B863" s="23" t="s">
        <v>796</v>
      </c>
      <c r="C863" s="24">
        <v>0</v>
      </c>
      <c r="D863" s="19">
        <v>0</v>
      </c>
      <c r="E863" s="24"/>
      <c r="F863" s="112" t="str">
        <f t="shared" si="78"/>
        <v>否</v>
      </c>
      <c r="G863" s="103" t="str">
        <f t="shared" si="79"/>
        <v>项</v>
      </c>
      <c r="H863" s="106"/>
      <c r="I863" s="121">
        <v>0</v>
      </c>
      <c r="J863" s="106">
        <v>0</v>
      </c>
      <c r="K863" s="120">
        <f t="shared" si="80"/>
        <v>0</v>
      </c>
      <c r="L863" s="107">
        <f t="shared" si="81"/>
        <v>0</v>
      </c>
      <c r="M863" s="106">
        <f t="shared" si="82"/>
        <v>0</v>
      </c>
      <c r="N863" s="106">
        <v>0</v>
      </c>
      <c r="O863" s="106">
        <v>0</v>
      </c>
      <c r="P863" s="106">
        <f t="shared" si="83"/>
        <v>0</v>
      </c>
    </row>
    <row r="864" s="103" customFormat="1" ht="36" customHeight="1" spans="1:16">
      <c r="A864" s="114">
        <v>2130148</v>
      </c>
      <c r="B864" s="23" t="s">
        <v>797</v>
      </c>
      <c r="C864" s="24">
        <v>0</v>
      </c>
      <c r="D864" s="19">
        <v>0</v>
      </c>
      <c r="E864" s="24"/>
      <c r="F864" s="112" t="str">
        <f t="shared" si="78"/>
        <v>否</v>
      </c>
      <c r="G864" s="103" t="str">
        <f t="shared" si="79"/>
        <v>项</v>
      </c>
      <c r="H864" s="106"/>
      <c r="I864" s="121">
        <v>0</v>
      </c>
      <c r="J864" s="106">
        <v>0</v>
      </c>
      <c r="K864" s="120">
        <f t="shared" si="80"/>
        <v>0</v>
      </c>
      <c r="L864" s="107">
        <f t="shared" si="81"/>
        <v>0</v>
      </c>
      <c r="M864" s="106">
        <f t="shared" si="82"/>
        <v>0</v>
      </c>
      <c r="N864" s="106">
        <v>0</v>
      </c>
      <c r="O864" s="106">
        <v>0</v>
      </c>
      <c r="P864" s="106">
        <f t="shared" si="83"/>
        <v>0</v>
      </c>
    </row>
    <row r="865" s="103" customFormat="1" ht="36" customHeight="1" spans="1:16">
      <c r="A865" s="114">
        <v>2130152</v>
      </c>
      <c r="B865" s="23" t="s">
        <v>798</v>
      </c>
      <c r="C865" s="24">
        <v>0</v>
      </c>
      <c r="D865" s="19">
        <v>0</v>
      </c>
      <c r="E865" s="24"/>
      <c r="F865" s="112" t="str">
        <f t="shared" si="78"/>
        <v>否</v>
      </c>
      <c r="G865" s="103" t="str">
        <f t="shared" si="79"/>
        <v>项</v>
      </c>
      <c r="H865" s="106"/>
      <c r="I865" s="121">
        <v>0</v>
      </c>
      <c r="J865" s="106">
        <v>0</v>
      </c>
      <c r="K865" s="120">
        <f t="shared" si="80"/>
        <v>0</v>
      </c>
      <c r="L865" s="107">
        <f t="shared" si="81"/>
        <v>0</v>
      </c>
      <c r="M865" s="106">
        <f t="shared" si="82"/>
        <v>0</v>
      </c>
      <c r="N865" s="106">
        <v>0</v>
      </c>
      <c r="O865" s="106">
        <v>0</v>
      </c>
      <c r="P865" s="106">
        <f t="shared" si="83"/>
        <v>0</v>
      </c>
    </row>
    <row r="866" s="103" customFormat="1" ht="36" customHeight="1" spans="1:16">
      <c r="A866" s="114">
        <v>2130153</v>
      </c>
      <c r="B866" s="23" t="s">
        <v>799</v>
      </c>
      <c r="C866" s="24">
        <v>50</v>
      </c>
      <c r="D866" s="19">
        <v>0</v>
      </c>
      <c r="E866" s="24"/>
      <c r="F866" s="112" t="str">
        <f t="shared" si="78"/>
        <v>是</v>
      </c>
      <c r="G866" s="103" t="str">
        <f t="shared" si="79"/>
        <v>项</v>
      </c>
      <c r="H866" s="106"/>
      <c r="I866" s="121">
        <v>0</v>
      </c>
      <c r="J866" s="106">
        <v>0</v>
      </c>
      <c r="K866" s="120">
        <f t="shared" si="80"/>
        <v>0</v>
      </c>
      <c r="L866" s="107">
        <f t="shared" si="81"/>
        <v>0</v>
      </c>
      <c r="M866" s="106">
        <f t="shared" si="82"/>
        <v>0</v>
      </c>
      <c r="N866" s="106">
        <v>0</v>
      </c>
      <c r="O866" s="106">
        <v>0</v>
      </c>
      <c r="P866" s="106">
        <f t="shared" si="83"/>
        <v>0</v>
      </c>
    </row>
    <row r="867" s="103" customFormat="1" ht="36" customHeight="1" spans="1:16">
      <c r="A867" s="114">
        <v>2130199</v>
      </c>
      <c r="B867" s="23" t="s">
        <v>800</v>
      </c>
      <c r="C867" s="24">
        <v>50</v>
      </c>
      <c r="D867" s="19">
        <v>0</v>
      </c>
      <c r="E867" s="24"/>
      <c r="F867" s="112" t="str">
        <f t="shared" si="78"/>
        <v>是</v>
      </c>
      <c r="G867" s="103" t="str">
        <f t="shared" si="79"/>
        <v>项</v>
      </c>
      <c r="H867" s="106"/>
      <c r="I867" s="121">
        <v>0</v>
      </c>
      <c r="J867" s="106">
        <v>0</v>
      </c>
      <c r="K867" s="120">
        <f t="shared" si="80"/>
        <v>0</v>
      </c>
      <c r="L867" s="107">
        <f t="shared" si="81"/>
        <v>0</v>
      </c>
      <c r="M867" s="106">
        <f t="shared" si="82"/>
        <v>0</v>
      </c>
      <c r="N867" s="106">
        <v>0</v>
      </c>
      <c r="O867" s="106">
        <v>0</v>
      </c>
      <c r="P867" s="106">
        <f t="shared" si="83"/>
        <v>0</v>
      </c>
    </row>
    <row r="868" ht="36" customHeight="1" spans="1:16">
      <c r="A868" s="111">
        <v>21302</v>
      </c>
      <c r="B868" s="18" t="s">
        <v>801</v>
      </c>
      <c r="C868" s="19">
        <v>4085</v>
      </c>
      <c r="D868" s="19">
        <f>SUM(D869:D892)</f>
        <v>145</v>
      </c>
      <c r="E868" s="19"/>
      <c r="F868" s="112" t="str">
        <f t="shared" si="78"/>
        <v>是</v>
      </c>
      <c r="G868" s="106" t="str">
        <f t="shared" si="79"/>
        <v>款</v>
      </c>
      <c r="H868" s="105">
        <f>SUM(H869:H892)</f>
        <v>0</v>
      </c>
      <c r="I868" s="121">
        <v>0</v>
      </c>
      <c r="J868" s="106">
        <v>0</v>
      </c>
      <c r="K868" s="120">
        <f t="shared" si="80"/>
        <v>0</v>
      </c>
      <c r="L868" s="107">
        <f t="shared" si="81"/>
        <v>0</v>
      </c>
      <c r="M868" s="106">
        <f t="shared" si="82"/>
        <v>0</v>
      </c>
      <c r="N868" s="106">
        <v>0</v>
      </c>
      <c r="O868" s="106">
        <v>0</v>
      </c>
      <c r="P868" s="106">
        <f t="shared" si="83"/>
        <v>0</v>
      </c>
    </row>
    <row r="869" s="103" customFormat="1" ht="36" customHeight="1" spans="1:16">
      <c r="A869" s="114">
        <v>2130201</v>
      </c>
      <c r="B869" s="23" t="s">
        <v>163</v>
      </c>
      <c r="C869" s="24">
        <v>2224</v>
      </c>
      <c r="D869" s="19">
        <v>20</v>
      </c>
      <c r="E869" s="24"/>
      <c r="F869" s="112" t="str">
        <f t="shared" si="78"/>
        <v>是</v>
      </c>
      <c r="G869" s="103" t="str">
        <f t="shared" si="79"/>
        <v>项</v>
      </c>
      <c r="H869" s="106"/>
      <c r="I869" s="121">
        <v>200463.65</v>
      </c>
      <c r="J869" s="106">
        <v>0</v>
      </c>
      <c r="K869" s="120">
        <f t="shared" si="80"/>
        <v>200463.65</v>
      </c>
      <c r="L869" s="107">
        <f t="shared" si="81"/>
        <v>20</v>
      </c>
      <c r="M869" s="106">
        <f t="shared" si="82"/>
        <v>0</v>
      </c>
      <c r="N869" s="106">
        <v>0</v>
      </c>
      <c r="O869" s="106">
        <v>0</v>
      </c>
      <c r="P869" s="106">
        <f t="shared" si="83"/>
        <v>0</v>
      </c>
    </row>
    <row r="870" s="103" customFormat="1" ht="36" customHeight="1" spans="1:16">
      <c r="A870" s="114">
        <v>2130202</v>
      </c>
      <c r="B870" s="23" t="s">
        <v>164</v>
      </c>
      <c r="C870" s="24">
        <v>0</v>
      </c>
      <c r="D870" s="19">
        <v>0</v>
      </c>
      <c r="E870" s="24"/>
      <c r="F870" s="112" t="str">
        <f t="shared" si="78"/>
        <v>否</v>
      </c>
      <c r="G870" s="103" t="str">
        <f t="shared" si="79"/>
        <v>项</v>
      </c>
      <c r="H870" s="106"/>
      <c r="I870" s="121">
        <v>0</v>
      </c>
      <c r="J870" s="106">
        <v>0</v>
      </c>
      <c r="K870" s="120">
        <f t="shared" si="80"/>
        <v>0</v>
      </c>
      <c r="L870" s="107">
        <f t="shared" si="81"/>
        <v>0</v>
      </c>
      <c r="M870" s="106">
        <f t="shared" si="82"/>
        <v>0</v>
      </c>
      <c r="N870" s="106">
        <v>0</v>
      </c>
      <c r="O870" s="106">
        <v>0</v>
      </c>
      <c r="P870" s="106">
        <f t="shared" si="83"/>
        <v>0</v>
      </c>
    </row>
    <row r="871" s="103" customFormat="1" ht="36" customHeight="1" spans="1:16">
      <c r="A871" s="114">
        <v>2130203</v>
      </c>
      <c r="B871" s="23" t="s">
        <v>165</v>
      </c>
      <c r="C871" s="24">
        <v>0</v>
      </c>
      <c r="D871" s="19">
        <v>0</v>
      </c>
      <c r="E871" s="24"/>
      <c r="F871" s="112" t="str">
        <f t="shared" si="78"/>
        <v>否</v>
      </c>
      <c r="G871" s="103" t="str">
        <f t="shared" si="79"/>
        <v>项</v>
      </c>
      <c r="H871" s="106"/>
      <c r="I871" s="121">
        <v>0</v>
      </c>
      <c r="J871" s="106">
        <v>0</v>
      </c>
      <c r="K871" s="120">
        <f t="shared" si="80"/>
        <v>0</v>
      </c>
      <c r="L871" s="107">
        <f t="shared" si="81"/>
        <v>0</v>
      </c>
      <c r="M871" s="106">
        <f t="shared" si="82"/>
        <v>0</v>
      </c>
      <c r="N871" s="106">
        <v>0</v>
      </c>
      <c r="O871" s="106">
        <v>0</v>
      </c>
      <c r="P871" s="106">
        <f t="shared" si="83"/>
        <v>0</v>
      </c>
    </row>
    <row r="872" s="103" customFormat="1" ht="36" customHeight="1" spans="1:16">
      <c r="A872" s="114">
        <v>2130204</v>
      </c>
      <c r="B872" s="23" t="s">
        <v>802</v>
      </c>
      <c r="C872" s="24">
        <v>1179</v>
      </c>
      <c r="D872" s="19">
        <v>75</v>
      </c>
      <c r="E872" s="24"/>
      <c r="F872" s="112" t="str">
        <f t="shared" si="78"/>
        <v>是</v>
      </c>
      <c r="G872" s="103" t="str">
        <f t="shared" si="79"/>
        <v>项</v>
      </c>
      <c r="H872" s="106"/>
      <c r="I872" s="121">
        <v>754913.33</v>
      </c>
      <c r="J872" s="106">
        <v>0</v>
      </c>
      <c r="K872" s="120">
        <f t="shared" si="80"/>
        <v>754913.33</v>
      </c>
      <c r="L872" s="107">
        <f t="shared" si="81"/>
        <v>75</v>
      </c>
      <c r="M872" s="106">
        <f t="shared" si="82"/>
        <v>0</v>
      </c>
      <c r="N872" s="106">
        <v>0</v>
      </c>
      <c r="O872" s="106">
        <v>0</v>
      </c>
      <c r="P872" s="106">
        <f t="shared" si="83"/>
        <v>0</v>
      </c>
    </row>
    <row r="873" s="103" customFormat="1" ht="36" customHeight="1" spans="1:16">
      <c r="A873" s="114">
        <v>2130205</v>
      </c>
      <c r="B873" s="23" t="s">
        <v>803</v>
      </c>
      <c r="C873" s="24">
        <v>270</v>
      </c>
      <c r="D873" s="19">
        <v>0</v>
      </c>
      <c r="E873" s="24"/>
      <c r="F873" s="112" t="str">
        <f t="shared" si="78"/>
        <v>是</v>
      </c>
      <c r="G873" s="103" t="str">
        <f t="shared" si="79"/>
        <v>项</v>
      </c>
      <c r="H873" s="106"/>
      <c r="I873" s="121">
        <v>0</v>
      </c>
      <c r="J873" s="106">
        <v>0</v>
      </c>
      <c r="K873" s="120">
        <f t="shared" si="80"/>
        <v>0</v>
      </c>
      <c r="L873" s="107">
        <f t="shared" si="81"/>
        <v>0</v>
      </c>
      <c r="M873" s="106">
        <f t="shared" si="82"/>
        <v>0</v>
      </c>
      <c r="N873" s="106">
        <v>0</v>
      </c>
      <c r="O873" s="106">
        <v>0</v>
      </c>
      <c r="P873" s="106">
        <f t="shared" si="83"/>
        <v>0</v>
      </c>
    </row>
    <row r="874" s="103" customFormat="1" ht="36" customHeight="1" spans="1:16">
      <c r="A874" s="114">
        <v>2130206</v>
      </c>
      <c r="B874" s="23" t="s">
        <v>804</v>
      </c>
      <c r="C874" s="24">
        <v>120</v>
      </c>
      <c r="D874" s="19">
        <v>50</v>
      </c>
      <c r="E874" s="24"/>
      <c r="F874" s="112" t="str">
        <f t="shared" si="78"/>
        <v>是</v>
      </c>
      <c r="G874" s="103" t="str">
        <f t="shared" si="79"/>
        <v>项</v>
      </c>
      <c r="H874" s="106"/>
      <c r="I874" s="121">
        <v>0</v>
      </c>
      <c r="J874" s="106">
        <v>0</v>
      </c>
      <c r="K874" s="120">
        <f t="shared" si="80"/>
        <v>0</v>
      </c>
      <c r="L874" s="107">
        <f t="shared" si="81"/>
        <v>0</v>
      </c>
      <c r="M874" s="106">
        <f t="shared" si="82"/>
        <v>50</v>
      </c>
      <c r="N874" s="106">
        <v>50</v>
      </c>
      <c r="O874" s="106">
        <v>0</v>
      </c>
      <c r="P874" s="106">
        <f t="shared" si="83"/>
        <v>50</v>
      </c>
    </row>
    <row r="875" s="103" customFormat="1" ht="36" customHeight="1" spans="1:16">
      <c r="A875" s="114">
        <v>2130207</v>
      </c>
      <c r="B875" s="23" t="s">
        <v>805</v>
      </c>
      <c r="C875" s="24">
        <v>0</v>
      </c>
      <c r="D875" s="19">
        <v>0</v>
      </c>
      <c r="E875" s="24"/>
      <c r="F875" s="112" t="str">
        <f t="shared" si="78"/>
        <v>否</v>
      </c>
      <c r="G875" s="103" t="str">
        <f t="shared" si="79"/>
        <v>项</v>
      </c>
      <c r="H875" s="106"/>
      <c r="I875" s="121">
        <v>0</v>
      </c>
      <c r="J875" s="106">
        <v>0</v>
      </c>
      <c r="K875" s="120">
        <f t="shared" si="80"/>
        <v>0</v>
      </c>
      <c r="L875" s="107">
        <f t="shared" si="81"/>
        <v>0</v>
      </c>
      <c r="M875" s="106">
        <f t="shared" si="82"/>
        <v>0</v>
      </c>
      <c r="N875" s="106">
        <v>0</v>
      </c>
      <c r="O875" s="106">
        <v>0</v>
      </c>
      <c r="P875" s="106">
        <f t="shared" si="83"/>
        <v>0</v>
      </c>
    </row>
    <row r="876" s="103" customFormat="1" ht="36" customHeight="1" spans="1:16">
      <c r="A876" s="114">
        <v>2130209</v>
      </c>
      <c r="B876" s="23" t="s">
        <v>806</v>
      </c>
      <c r="C876" s="24">
        <v>0</v>
      </c>
      <c r="D876" s="19">
        <v>0</v>
      </c>
      <c r="E876" s="24"/>
      <c r="F876" s="112" t="str">
        <f t="shared" si="78"/>
        <v>否</v>
      </c>
      <c r="G876" s="103" t="str">
        <f t="shared" si="79"/>
        <v>项</v>
      </c>
      <c r="H876" s="106"/>
      <c r="I876" s="121">
        <v>0</v>
      </c>
      <c r="J876" s="106">
        <v>0</v>
      </c>
      <c r="K876" s="120">
        <f t="shared" si="80"/>
        <v>0</v>
      </c>
      <c r="L876" s="107">
        <f t="shared" si="81"/>
        <v>0</v>
      </c>
      <c r="M876" s="106">
        <f t="shared" si="82"/>
        <v>0</v>
      </c>
      <c r="N876" s="106">
        <v>0</v>
      </c>
      <c r="O876" s="106">
        <v>0</v>
      </c>
      <c r="P876" s="106">
        <f t="shared" si="83"/>
        <v>0</v>
      </c>
    </row>
    <row r="877" s="103" customFormat="1" ht="36" customHeight="1" spans="1:16">
      <c r="A877" s="114">
        <v>2130210</v>
      </c>
      <c r="B877" s="23" t="s">
        <v>807</v>
      </c>
      <c r="C877" s="24">
        <v>0</v>
      </c>
      <c r="D877" s="19">
        <v>0</v>
      </c>
      <c r="E877" s="24"/>
      <c r="F877" s="112" t="str">
        <f t="shared" si="78"/>
        <v>否</v>
      </c>
      <c r="G877" s="103" t="str">
        <f t="shared" si="79"/>
        <v>项</v>
      </c>
      <c r="H877" s="106"/>
      <c r="I877" s="121">
        <v>0</v>
      </c>
      <c r="J877" s="106">
        <v>0</v>
      </c>
      <c r="K877" s="120">
        <f t="shared" si="80"/>
        <v>0</v>
      </c>
      <c r="L877" s="107">
        <f t="shared" si="81"/>
        <v>0</v>
      </c>
      <c r="M877" s="106">
        <f t="shared" si="82"/>
        <v>0</v>
      </c>
      <c r="N877" s="106">
        <v>0</v>
      </c>
      <c r="O877" s="106">
        <v>0</v>
      </c>
      <c r="P877" s="106">
        <f t="shared" si="83"/>
        <v>0</v>
      </c>
    </row>
    <row r="878" s="103" customFormat="1" ht="36" customHeight="1" spans="1:16">
      <c r="A878" s="114">
        <v>2130211</v>
      </c>
      <c r="B878" s="23" t="s">
        <v>808</v>
      </c>
      <c r="C878" s="24">
        <v>0</v>
      </c>
      <c r="D878" s="19">
        <v>0</v>
      </c>
      <c r="E878" s="24"/>
      <c r="F878" s="112" t="str">
        <f t="shared" si="78"/>
        <v>否</v>
      </c>
      <c r="G878" s="103" t="str">
        <f t="shared" si="79"/>
        <v>项</v>
      </c>
      <c r="H878" s="106"/>
      <c r="I878" s="121">
        <v>0</v>
      </c>
      <c r="J878" s="106">
        <v>0</v>
      </c>
      <c r="K878" s="120">
        <f t="shared" si="80"/>
        <v>0</v>
      </c>
      <c r="L878" s="107">
        <f t="shared" si="81"/>
        <v>0</v>
      </c>
      <c r="M878" s="106">
        <f t="shared" si="82"/>
        <v>0</v>
      </c>
      <c r="N878" s="106">
        <v>0</v>
      </c>
      <c r="O878" s="106">
        <v>0</v>
      </c>
      <c r="P878" s="106">
        <f t="shared" si="83"/>
        <v>0</v>
      </c>
    </row>
    <row r="879" s="103" customFormat="1" ht="36" customHeight="1" spans="1:16">
      <c r="A879" s="114">
        <v>2130212</v>
      </c>
      <c r="B879" s="23" t="s">
        <v>809</v>
      </c>
      <c r="C879" s="24">
        <v>0</v>
      </c>
      <c r="D879" s="19">
        <v>0</v>
      </c>
      <c r="E879" s="24"/>
      <c r="F879" s="112" t="str">
        <f t="shared" si="78"/>
        <v>否</v>
      </c>
      <c r="G879" s="103" t="str">
        <f t="shared" si="79"/>
        <v>项</v>
      </c>
      <c r="H879" s="106"/>
      <c r="I879" s="121">
        <v>0</v>
      </c>
      <c r="J879" s="106">
        <v>0</v>
      </c>
      <c r="K879" s="120">
        <f t="shared" si="80"/>
        <v>0</v>
      </c>
      <c r="L879" s="107">
        <f t="shared" si="81"/>
        <v>0</v>
      </c>
      <c r="M879" s="106">
        <f t="shared" si="82"/>
        <v>0</v>
      </c>
      <c r="N879" s="106">
        <v>0</v>
      </c>
      <c r="O879" s="106">
        <v>0</v>
      </c>
      <c r="P879" s="106">
        <f t="shared" si="83"/>
        <v>0</v>
      </c>
    </row>
    <row r="880" s="103" customFormat="1" ht="36" customHeight="1" spans="1:16">
      <c r="A880" s="114">
        <v>2130213</v>
      </c>
      <c r="B880" s="23" t="s">
        <v>810</v>
      </c>
      <c r="C880" s="24">
        <v>0</v>
      </c>
      <c r="D880" s="19">
        <v>0</v>
      </c>
      <c r="E880" s="24"/>
      <c r="F880" s="112" t="str">
        <f t="shared" si="78"/>
        <v>否</v>
      </c>
      <c r="G880" s="103" t="str">
        <f t="shared" si="79"/>
        <v>项</v>
      </c>
      <c r="H880" s="106"/>
      <c r="I880" s="121">
        <v>0</v>
      </c>
      <c r="J880" s="106">
        <v>0</v>
      </c>
      <c r="K880" s="120">
        <f t="shared" si="80"/>
        <v>0</v>
      </c>
      <c r="L880" s="107">
        <f t="shared" si="81"/>
        <v>0</v>
      </c>
      <c r="M880" s="106">
        <f t="shared" si="82"/>
        <v>0</v>
      </c>
      <c r="N880" s="106">
        <v>0</v>
      </c>
      <c r="O880" s="106">
        <v>0</v>
      </c>
      <c r="P880" s="106">
        <f t="shared" si="83"/>
        <v>0</v>
      </c>
    </row>
    <row r="881" s="103" customFormat="1" ht="36" customHeight="1" spans="1:16">
      <c r="A881" s="114">
        <v>2130217</v>
      </c>
      <c r="B881" s="23" t="s">
        <v>811</v>
      </c>
      <c r="C881" s="24">
        <v>0</v>
      </c>
      <c r="D881" s="19">
        <v>0</v>
      </c>
      <c r="E881" s="24"/>
      <c r="F881" s="112" t="str">
        <f t="shared" si="78"/>
        <v>否</v>
      </c>
      <c r="G881" s="103" t="str">
        <f t="shared" si="79"/>
        <v>项</v>
      </c>
      <c r="H881" s="106"/>
      <c r="I881" s="121">
        <v>0</v>
      </c>
      <c r="J881" s="106">
        <v>0</v>
      </c>
      <c r="K881" s="120">
        <f t="shared" si="80"/>
        <v>0</v>
      </c>
      <c r="L881" s="107">
        <f t="shared" si="81"/>
        <v>0</v>
      </c>
      <c r="M881" s="106">
        <f t="shared" si="82"/>
        <v>0</v>
      </c>
      <c r="N881" s="106">
        <v>0</v>
      </c>
      <c r="O881" s="106">
        <v>0</v>
      </c>
      <c r="P881" s="106">
        <f t="shared" si="83"/>
        <v>0</v>
      </c>
    </row>
    <row r="882" s="103" customFormat="1" ht="36" customHeight="1" spans="1:16">
      <c r="A882" s="114">
        <v>2130220</v>
      </c>
      <c r="B882" s="23" t="s">
        <v>812</v>
      </c>
      <c r="C882" s="24">
        <v>0</v>
      </c>
      <c r="D882" s="19">
        <v>0</v>
      </c>
      <c r="E882" s="24"/>
      <c r="F882" s="112" t="str">
        <f t="shared" si="78"/>
        <v>否</v>
      </c>
      <c r="G882" s="103" t="str">
        <f t="shared" si="79"/>
        <v>项</v>
      </c>
      <c r="H882" s="106"/>
      <c r="I882" s="121">
        <v>0</v>
      </c>
      <c r="J882" s="106">
        <v>0</v>
      </c>
      <c r="K882" s="120">
        <f t="shared" si="80"/>
        <v>0</v>
      </c>
      <c r="L882" s="107">
        <f t="shared" si="81"/>
        <v>0</v>
      </c>
      <c r="M882" s="106">
        <f t="shared" si="82"/>
        <v>0</v>
      </c>
      <c r="N882" s="106">
        <v>0</v>
      </c>
      <c r="O882" s="106">
        <v>0</v>
      </c>
      <c r="P882" s="106">
        <f t="shared" si="83"/>
        <v>0</v>
      </c>
    </row>
    <row r="883" s="103" customFormat="1" ht="36" customHeight="1" spans="1:16">
      <c r="A883" s="114">
        <v>2130221</v>
      </c>
      <c r="B883" s="23" t="s">
        <v>813</v>
      </c>
      <c r="C883" s="24">
        <v>0</v>
      </c>
      <c r="D883" s="19">
        <v>0</v>
      </c>
      <c r="E883" s="24"/>
      <c r="F883" s="112" t="str">
        <f t="shared" si="78"/>
        <v>否</v>
      </c>
      <c r="G883" s="103" t="str">
        <f t="shared" si="79"/>
        <v>项</v>
      </c>
      <c r="H883" s="106"/>
      <c r="I883" s="121">
        <v>0</v>
      </c>
      <c r="J883" s="106">
        <v>0</v>
      </c>
      <c r="K883" s="120">
        <f t="shared" si="80"/>
        <v>0</v>
      </c>
      <c r="L883" s="107">
        <f t="shared" si="81"/>
        <v>0</v>
      </c>
      <c r="M883" s="106">
        <f t="shared" si="82"/>
        <v>0</v>
      </c>
      <c r="N883" s="106">
        <v>0</v>
      </c>
      <c r="O883" s="106">
        <v>0</v>
      </c>
      <c r="P883" s="106">
        <f t="shared" si="83"/>
        <v>0</v>
      </c>
    </row>
    <row r="884" s="103" customFormat="1" ht="36" customHeight="1" spans="1:16">
      <c r="A884" s="114">
        <v>2130223</v>
      </c>
      <c r="B884" s="23" t="s">
        <v>814</v>
      </c>
      <c r="C884" s="24">
        <v>0</v>
      </c>
      <c r="D884" s="19">
        <v>0</v>
      </c>
      <c r="E884" s="24"/>
      <c r="F884" s="112" t="str">
        <f t="shared" si="78"/>
        <v>否</v>
      </c>
      <c r="G884" s="103" t="str">
        <f t="shared" si="79"/>
        <v>项</v>
      </c>
      <c r="H884" s="106"/>
      <c r="I884" s="121">
        <v>0</v>
      </c>
      <c r="J884" s="106">
        <v>0</v>
      </c>
      <c r="K884" s="120">
        <f t="shared" si="80"/>
        <v>0</v>
      </c>
      <c r="L884" s="107">
        <f t="shared" si="81"/>
        <v>0</v>
      </c>
      <c r="M884" s="106">
        <f t="shared" si="82"/>
        <v>0</v>
      </c>
      <c r="N884" s="106">
        <v>0</v>
      </c>
      <c r="O884" s="106">
        <v>0</v>
      </c>
      <c r="P884" s="106">
        <f t="shared" si="83"/>
        <v>0</v>
      </c>
    </row>
    <row r="885" s="103" customFormat="1" ht="36" customHeight="1" spans="1:16">
      <c r="A885" s="114">
        <v>2130226</v>
      </c>
      <c r="B885" s="23" t="s">
        <v>815</v>
      </c>
      <c r="C885" s="24">
        <v>0</v>
      </c>
      <c r="D885" s="19">
        <v>0</v>
      </c>
      <c r="E885" s="24"/>
      <c r="F885" s="112" t="str">
        <f t="shared" si="78"/>
        <v>否</v>
      </c>
      <c r="G885" s="103" t="str">
        <f t="shared" si="79"/>
        <v>项</v>
      </c>
      <c r="H885" s="106"/>
      <c r="I885" s="121">
        <v>0</v>
      </c>
      <c r="J885" s="106">
        <v>0</v>
      </c>
      <c r="K885" s="120">
        <f t="shared" si="80"/>
        <v>0</v>
      </c>
      <c r="L885" s="107">
        <f t="shared" si="81"/>
        <v>0</v>
      </c>
      <c r="M885" s="106">
        <f t="shared" si="82"/>
        <v>0</v>
      </c>
      <c r="N885" s="106">
        <v>0</v>
      </c>
      <c r="O885" s="106">
        <v>0</v>
      </c>
      <c r="P885" s="106">
        <f t="shared" si="83"/>
        <v>0</v>
      </c>
    </row>
    <row r="886" s="103" customFormat="1" ht="36" customHeight="1" spans="1:16">
      <c r="A886" s="114">
        <v>2130227</v>
      </c>
      <c r="B886" s="23" t="s">
        <v>816</v>
      </c>
      <c r="C886" s="24">
        <v>0</v>
      </c>
      <c r="D886" s="19">
        <v>0</v>
      </c>
      <c r="E886" s="24"/>
      <c r="F886" s="112" t="str">
        <f t="shared" si="78"/>
        <v>否</v>
      </c>
      <c r="G886" s="103" t="str">
        <f t="shared" si="79"/>
        <v>项</v>
      </c>
      <c r="H886" s="113"/>
      <c r="I886" s="121">
        <v>0</v>
      </c>
      <c r="J886" s="106">
        <v>0</v>
      </c>
      <c r="K886" s="120">
        <f t="shared" si="80"/>
        <v>0</v>
      </c>
      <c r="L886" s="107">
        <f t="shared" si="81"/>
        <v>0</v>
      </c>
      <c r="M886" s="106">
        <f t="shared" si="82"/>
        <v>0</v>
      </c>
      <c r="N886" s="106">
        <v>0</v>
      </c>
      <c r="O886" s="106">
        <v>0</v>
      </c>
      <c r="P886" s="106">
        <f t="shared" si="83"/>
        <v>0</v>
      </c>
    </row>
    <row r="887" s="103" customFormat="1" ht="36" customHeight="1" spans="1:16">
      <c r="A887" s="114">
        <v>2130232</v>
      </c>
      <c r="B887" s="23" t="s">
        <v>817</v>
      </c>
      <c r="C887" s="24">
        <v>0</v>
      </c>
      <c r="D887" s="19">
        <v>0</v>
      </c>
      <c r="E887" s="24"/>
      <c r="F887" s="112" t="str">
        <f t="shared" si="78"/>
        <v>否</v>
      </c>
      <c r="G887" s="103" t="str">
        <f t="shared" si="79"/>
        <v>项</v>
      </c>
      <c r="H887" s="106"/>
      <c r="I887" s="121">
        <v>0</v>
      </c>
      <c r="J887" s="106">
        <v>0</v>
      </c>
      <c r="K887" s="120">
        <f t="shared" si="80"/>
        <v>0</v>
      </c>
      <c r="L887" s="107">
        <f t="shared" si="81"/>
        <v>0</v>
      </c>
      <c r="M887" s="106">
        <f t="shared" si="82"/>
        <v>0</v>
      </c>
      <c r="N887" s="106">
        <v>0</v>
      </c>
      <c r="O887" s="106">
        <v>0</v>
      </c>
      <c r="P887" s="106">
        <f t="shared" si="83"/>
        <v>0</v>
      </c>
    </row>
    <row r="888" s="103" customFormat="1" ht="36" customHeight="1" spans="1:16">
      <c r="A888" s="114">
        <v>2130234</v>
      </c>
      <c r="B888" s="23" t="s">
        <v>818</v>
      </c>
      <c r="C888" s="24">
        <v>229</v>
      </c>
      <c r="D888" s="19">
        <v>0</v>
      </c>
      <c r="E888" s="24"/>
      <c r="F888" s="112" t="str">
        <f t="shared" si="78"/>
        <v>是</v>
      </c>
      <c r="G888" s="103" t="str">
        <f t="shared" si="79"/>
        <v>项</v>
      </c>
      <c r="H888" s="106"/>
      <c r="I888" s="121">
        <v>0</v>
      </c>
      <c r="J888" s="106">
        <v>0</v>
      </c>
      <c r="K888" s="120">
        <f t="shared" si="80"/>
        <v>0</v>
      </c>
      <c r="L888" s="107">
        <f t="shared" si="81"/>
        <v>0</v>
      </c>
      <c r="M888" s="106">
        <f t="shared" si="82"/>
        <v>0</v>
      </c>
      <c r="N888" s="106">
        <v>0</v>
      </c>
      <c r="O888" s="106">
        <v>0</v>
      </c>
      <c r="P888" s="106">
        <f t="shared" si="83"/>
        <v>0</v>
      </c>
    </row>
    <row r="889" s="103" customFormat="1" ht="36" customHeight="1" spans="1:16">
      <c r="A889" s="114">
        <v>2130235</v>
      </c>
      <c r="B889" s="23" t="s">
        <v>819</v>
      </c>
      <c r="C889" s="24">
        <v>0</v>
      </c>
      <c r="D889" s="19">
        <v>0</v>
      </c>
      <c r="E889" s="24"/>
      <c r="F889" s="112" t="str">
        <f t="shared" si="78"/>
        <v>否</v>
      </c>
      <c r="G889" s="103" t="str">
        <f t="shared" si="79"/>
        <v>项</v>
      </c>
      <c r="H889" s="106"/>
      <c r="I889" s="121">
        <v>0</v>
      </c>
      <c r="J889" s="106">
        <v>0</v>
      </c>
      <c r="K889" s="120">
        <f t="shared" si="80"/>
        <v>0</v>
      </c>
      <c r="L889" s="107">
        <f t="shared" si="81"/>
        <v>0</v>
      </c>
      <c r="M889" s="106">
        <f t="shared" si="82"/>
        <v>0</v>
      </c>
      <c r="N889" s="106">
        <v>0</v>
      </c>
      <c r="O889" s="106">
        <v>0</v>
      </c>
      <c r="P889" s="106">
        <f t="shared" si="83"/>
        <v>0</v>
      </c>
    </row>
    <row r="890" s="103" customFormat="1" ht="36" customHeight="1" spans="1:16">
      <c r="A890" s="114">
        <v>2130236</v>
      </c>
      <c r="B890" s="23" t="s">
        <v>820</v>
      </c>
      <c r="C890" s="24">
        <v>0</v>
      </c>
      <c r="D890" s="19">
        <v>0</v>
      </c>
      <c r="E890" s="24"/>
      <c r="F890" s="112" t="str">
        <f t="shared" si="78"/>
        <v>否</v>
      </c>
      <c r="G890" s="103" t="str">
        <f t="shared" si="79"/>
        <v>项</v>
      </c>
      <c r="H890" s="106"/>
      <c r="I890" s="121">
        <v>0</v>
      </c>
      <c r="J890" s="106">
        <v>0</v>
      </c>
      <c r="K890" s="120">
        <f t="shared" si="80"/>
        <v>0</v>
      </c>
      <c r="L890" s="107">
        <f t="shared" si="81"/>
        <v>0</v>
      </c>
      <c r="M890" s="106">
        <f t="shared" si="82"/>
        <v>0</v>
      </c>
      <c r="N890" s="106">
        <v>0</v>
      </c>
      <c r="O890" s="106">
        <v>0</v>
      </c>
      <c r="P890" s="106">
        <f t="shared" si="83"/>
        <v>0</v>
      </c>
    </row>
    <row r="891" s="103" customFormat="1" ht="36" customHeight="1" spans="1:16">
      <c r="A891" s="114">
        <v>2130237</v>
      </c>
      <c r="B891" s="23" t="s">
        <v>786</v>
      </c>
      <c r="C891" s="24">
        <v>0</v>
      </c>
      <c r="D891" s="19">
        <v>0</v>
      </c>
      <c r="E891" s="24"/>
      <c r="F891" s="112" t="str">
        <f t="shared" si="78"/>
        <v>否</v>
      </c>
      <c r="G891" s="103" t="str">
        <f t="shared" si="79"/>
        <v>项</v>
      </c>
      <c r="H891" s="106"/>
      <c r="I891" s="121">
        <v>0</v>
      </c>
      <c r="J891" s="106">
        <v>0</v>
      </c>
      <c r="K891" s="120">
        <f t="shared" si="80"/>
        <v>0</v>
      </c>
      <c r="L891" s="107">
        <f t="shared" si="81"/>
        <v>0</v>
      </c>
      <c r="M891" s="106">
        <f t="shared" si="82"/>
        <v>0</v>
      </c>
      <c r="N891" s="106">
        <v>0</v>
      </c>
      <c r="O891" s="106">
        <v>0</v>
      </c>
      <c r="P891" s="106">
        <f t="shared" si="83"/>
        <v>0</v>
      </c>
    </row>
    <row r="892" s="103" customFormat="1" ht="36" customHeight="1" spans="1:16">
      <c r="A892" s="114">
        <v>2130299</v>
      </c>
      <c r="B892" s="23" t="s">
        <v>821</v>
      </c>
      <c r="C892" s="24">
        <v>63</v>
      </c>
      <c r="D892" s="19">
        <v>0</v>
      </c>
      <c r="E892" s="24"/>
      <c r="F892" s="112" t="str">
        <f t="shared" si="78"/>
        <v>是</v>
      </c>
      <c r="G892" s="103" t="str">
        <f t="shared" si="79"/>
        <v>项</v>
      </c>
      <c r="H892" s="106"/>
      <c r="I892" s="121">
        <v>0</v>
      </c>
      <c r="J892" s="106">
        <v>0</v>
      </c>
      <c r="K892" s="120">
        <f t="shared" si="80"/>
        <v>0</v>
      </c>
      <c r="L892" s="107">
        <f t="shared" si="81"/>
        <v>0</v>
      </c>
      <c r="M892" s="106">
        <f t="shared" si="82"/>
        <v>0</v>
      </c>
      <c r="N892" s="106">
        <v>0</v>
      </c>
      <c r="O892" s="106">
        <v>0</v>
      </c>
      <c r="P892" s="106">
        <f t="shared" si="83"/>
        <v>0</v>
      </c>
    </row>
    <row r="893" ht="36" customHeight="1" spans="1:16">
      <c r="A893" s="111">
        <v>21303</v>
      </c>
      <c r="B893" s="18" t="s">
        <v>822</v>
      </c>
      <c r="C893" s="19">
        <v>2166</v>
      </c>
      <c r="D893" s="19">
        <f>SUM(D894:D920)</f>
        <v>25</v>
      </c>
      <c r="E893" s="19"/>
      <c r="F893" s="112" t="str">
        <f t="shared" si="78"/>
        <v>是</v>
      </c>
      <c r="G893" s="106" t="str">
        <f t="shared" si="79"/>
        <v>款</v>
      </c>
      <c r="H893" s="105">
        <f>SUM(H894:H920)</f>
        <v>0</v>
      </c>
      <c r="I893" s="121">
        <v>0</v>
      </c>
      <c r="J893" s="106">
        <v>0</v>
      </c>
      <c r="K893" s="120">
        <f t="shared" si="80"/>
        <v>0</v>
      </c>
      <c r="L893" s="107">
        <f t="shared" si="81"/>
        <v>0</v>
      </c>
      <c r="M893" s="106">
        <f t="shared" si="82"/>
        <v>0</v>
      </c>
      <c r="N893" s="106">
        <v>0</v>
      </c>
      <c r="O893" s="106">
        <v>0</v>
      </c>
      <c r="P893" s="106">
        <f t="shared" si="83"/>
        <v>0</v>
      </c>
    </row>
    <row r="894" s="103" customFormat="1" ht="36" customHeight="1" spans="1:16">
      <c r="A894" s="114">
        <v>2130301</v>
      </c>
      <c r="B894" s="23" t="s">
        <v>163</v>
      </c>
      <c r="C894" s="24">
        <v>1296</v>
      </c>
      <c r="D894" s="19">
        <v>25</v>
      </c>
      <c r="E894" s="24"/>
      <c r="F894" s="112" t="str">
        <f t="shared" si="78"/>
        <v>是</v>
      </c>
      <c r="G894" s="103" t="str">
        <f t="shared" si="79"/>
        <v>项</v>
      </c>
      <c r="H894" s="106"/>
      <c r="I894" s="121">
        <v>254805.48</v>
      </c>
      <c r="J894" s="106">
        <v>0</v>
      </c>
      <c r="K894" s="120">
        <f t="shared" si="80"/>
        <v>254805.48</v>
      </c>
      <c r="L894" s="107">
        <f t="shared" si="81"/>
        <v>25</v>
      </c>
      <c r="M894" s="106">
        <f t="shared" si="82"/>
        <v>0</v>
      </c>
      <c r="N894" s="106">
        <v>0</v>
      </c>
      <c r="O894" s="106">
        <v>0</v>
      </c>
      <c r="P894" s="106">
        <f t="shared" si="83"/>
        <v>0</v>
      </c>
    </row>
    <row r="895" s="103" customFormat="1" ht="36" customHeight="1" spans="1:16">
      <c r="A895" s="114">
        <v>2130302</v>
      </c>
      <c r="B895" s="23" t="s">
        <v>164</v>
      </c>
      <c r="C895" s="24">
        <v>0</v>
      </c>
      <c r="D895" s="19">
        <v>0</v>
      </c>
      <c r="E895" s="24"/>
      <c r="F895" s="112" t="str">
        <f t="shared" si="78"/>
        <v>否</v>
      </c>
      <c r="G895" s="103" t="str">
        <f t="shared" si="79"/>
        <v>项</v>
      </c>
      <c r="H895" s="106"/>
      <c r="I895" s="121">
        <v>0</v>
      </c>
      <c r="J895" s="106">
        <v>0</v>
      </c>
      <c r="K895" s="120">
        <f t="shared" si="80"/>
        <v>0</v>
      </c>
      <c r="L895" s="107">
        <f t="shared" si="81"/>
        <v>0</v>
      </c>
      <c r="M895" s="106">
        <f t="shared" si="82"/>
        <v>0</v>
      </c>
      <c r="N895" s="106">
        <v>0</v>
      </c>
      <c r="O895" s="106">
        <v>0</v>
      </c>
      <c r="P895" s="106">
        <f t="shared" si="83"/>
        <v>0</v>
      </c>
    </row>
    <row r="896" s="103" customFormat="1" ht="36" customHeight="1" spans="1:16">
      <c r="A896" s="114">
        <v>2130303</v>
      </c>
      <c r="B896" s="23" t="s">
        <v>165</v>
      </c>
      <c r="C896" s="24">
        <v>0</v>
      </c>
      <c r="D896" s="19">
        <v>0</v>
      </c>
      <c r="E896" s="24"/>
      <c r="F896" s="112" t="str">
        <f t="shared" si="78"/>
        <v>否</v>
      </c>
      <c r="G896" s="103" t="str">
        <f t="shared" si="79"/>
        <v>项</v>
      </c>
      <c r="H896" s="106"/>
      <c r="I896" s="121">
        <v>0</v>
      </c>
      <c r="J896" s="106">
        <v>0</v>
      </c>
      <c r="K896" s="120">
        <f t="shared" si="80"/>
        <v>0</v>
      </c>
      <c r="L896" s="107">
        <f t="shared" si="81"/>
        <v>0</v>
      </c>
      <c r="M896" s="106">
        <f t="shared" si="82"/>
        <v>0</v>
      </c>
      <c r="N896" s="106">
        <v>0</v>
      </c>
      <c r="O896" s="106">
        <v>0</v>
      </c>
      <c r="P896" s="106">
        <f t="shared" si="83"/>
        <v>0</v>
      </c>
    </row>
    <row r="897" s="103" customFormat="1" ht="36" customHeight="1" spans="1:16">
      <c r="A897" s="114">
        <v>2130304</v>
      </c>
      <c r="B897" s="23" t="s">
        <v>823</v>
      </c>
      <c r="C897" s="24">
        <v>250</v>
      </c>
      <c r="D897" s="19">
        <v>0</v>
      </c>
      <c r="E897" s="24"/>
      <c r="F897" s="112" t="str">
        <f t="shared" si="78"/>
        <v>是</v>
      </c>
      <c r="G897" s="103" t="str">
        <f t="shared" si="79"/>
        <v>项</v>
      </c>
      <c r="H897" s="106"/>
      <c r="I897" s="121">
        <v>0</v>
      </c>
      <c r="J897" s="106">
        <v>0</v>
      </c>
      <c r="K897" s="120">
        <f t="shared" si="80"/>
        <v>0</v>
      </c>
      <c r="L897" s="107">
        <f t="shared" si="81"/>
        <v>0</v>
      </c>
      <c r="M897" s="106">
        <f t="shared" si="82"/>
        <v>0</v>
      </c>
      <c r="N897" s="106">
        <v>0</v>
      </c>
      <c r="O897" s="106">
        <v>0</v>
      </c>
      <c r="P897" s="106">
        <f t="shared" si="83"/>
        <v>0</v>
      </c>
    </row>
    <row r="898" s="103" customFormat="1" ht="36" customHeight="1" spans="1:16">
      <c r="A898" s="114">
        <v>2130305</v>
      </c>
      <c r="B898" s="23" t="s">
        <v>824</v>
      </c>
      <c r="C898" s="24">
        <v>100</v>
      </c>
      <c r="D898" s="19">
        <v>0</v>
      </c>
      <c r="E898" s="24"/>
      <c r="F898" s="112" t="str">
        <f t="shared" si="78"/>
        <v>是</v>
      </c>
      <c r="G898" s="103" t="str">
        <f t="shared" si="79"/>
        <v>项</v>
      </c>
      <c r="H898" s="106"/>
      <c r="I898" s="121">
        <v>0</v>
      </c>
      <c r="J898" s="106">
        <v>0</v>
      </c>
      <c r="K898" s="120">
        <f t="shared" si="80"/>
        <v>0</v>
      </c>
      <c r="L898" s="107">
        <f t="shared" si="81"/>
        <v>0</v>
      </c>
      <c r="M898" s="106">
        <f t="shared" si="82"/>
        <v>0</v>
      </c>
      <c r="N898" s="106">
        <v>0</v>
      </c>
      <c r="O898" s="106">
        <v>0</v>
      </c>
      <c r="P898" s="106">
        <f t="shared" si="83"/>
        <v>0</v>
      </c>
    </row>
    <row r="899" s="103" customFormat="1" ht="36" customHeight="1" spans="1:16">
      <c r="A899" s="114">
        <v>2130306</v>
      </c>
      <c r="B899" s="23" t="s">
        <v>825</v>
      </c>
      <c r="C899" s="24">
        <v>100</v>
      </c>
      <c r="D899" s="19">
        <v>0</v>
      </c>
      <c r="E899" s="24"/>
      <c r="F899" s="112" t="str">
        <f t="shared" si="78"/>
        <v>是</v>
      </c>
      <c r="G899" s="103" t="str">
        <f t="shared" si="79"/>
        <v>项</v>
      </c>
      <c r="H899" s="106"/>
      <c r="I899" s="121">
        <v>0</v>
      </c>
      <c r="J899" s="106">
        <v>0</v>
      </c>
      <c r="K899" s="120">
        <f t="shared" si="80"/>
        <v>0</v>
      </c>
      <c r="L899" s="107">
        <f t="shared" si="81"/>
        <v>0</v>
      </c>
      <c r="M899" s="106">
        <f t="shared" si="82"/>
        <v>0</v>
      </c>
      <c r="N899" s="106">
        <v>0</v>
      </c>
      <c r="O899" s="106">
        <v>0</v>
      </c>
      <c r="P899" s="106">
        <f t="shared" si="83"/>
        <v>0</v>
      </c>
    </row>
    <row r="900" s="103" customFormat="1" ht="36" customHeight="1" spans="1:16">
      <c r="A900" s="114">
        <v>2130307</v>
      </c>
      <c r="B900" s="23" t="s">
        <v>826</v>
      </c>
      <c r="C900" s="24">
        <v>0</v>
      </c>
      <c r="D900" s="19">
        <v>0</v>
      </c>
      <c r="E900" s="24"/>
      <c r="F900" s="112" t="str">
        <f t="shared" ref="F900:F963" si="84">IF(LEN(A900)=3,"是",IF(B900&lt;&gt;"",IF(SUM(C900:C900)&lt;&gt;0,"是","否"),"是"))</f>
        <v>否</v>
      </c>
      <c r="G900" s="103" t="str">
        <f t="shared" si="79"/>
        <v>项</v>
      </c>
      <c r="H900" s="106"/>
      <c r="I900" s="121">
        <v>0</v>
      </c>
      <c r="J900" s="106">
        <v>0</v>
      </c>
      <c r="K900" s="120">
        <f t="shared" si="80"/>
        <v>0</v>
      </c>
      <c r="L900" s="107">
        <f t="shared" si="81"/>
        <v>0</v>
      </c>
      <c r="M900" s="106">
        <f t="shared" si="82"/>
        <v>0</v>
      </c>
      <c r="N900" s="106">
        <v>0</v>
      </c>
      <c r="O900" s="106">
        <v>0</v>
      </c>
      <c r="P900" s="106">
        <f t="shared" si="83"/>
        <v>0</v>
      </c>
    </row>
    <row r="901" s="103" customFormat="1" ht="36" customHeight="1" spans="1:16">
      <c r="A901" s="114">
        <v>2130308</v>
      </c>
      <c r="B901" s="23" t="s">
        <v>827</v>
      </c>
      <c r="C901" s="24">
        <v>0</v>
      </c>
      <c r="D901" s="19">
        <v>0</v>
      </c>
      <c r="E901" s="24"/>
      <c r="F901" s="112" t="str">
        <f t="shared" si="84"/>
        <v>否</v>
      </c>
      <c r="G901" s="103" t="str">
        <f t="shared" ref="G901:G964" si="85">IF(LEN(A901)=3,"类",IF(LEN(A901)=5,"款","项"))</f>
        <v>项</v>
      </c>
      <c r="H901" s="106"/>
      <c r="I901" s="121">
        <v>0</v>
      </c>
      <c r="J901" s="106">
        <v>0</v>
      </c>
      <c r="K901" s="120">
        <f t="shared" ref="K901:K964" si="86">SUM(I901:J901)</f>
        <v>0</v>
      </c>
      <c r="L901" s="107">
        <f t="shared" ref="L901:L964" si="87">ROUND(K901/10000,0)</f>
        <v>0</v>
      </c>
      <c r="M901" s="106">
        <f t="shared" ref="M901:M964" si="88">SUM(N901:O901)</f>
        <v>0</v>
      </c>
      <c r="N901" s="106">
        <v>0</v>
      </c>
      <c r="O901" s="106">
        <v>0</v>
      </c>
      <c r="P901" s="106">
        <f t="shared" ref="P901:P964" si="89">ROUND(M901,0)</f>
        <v>0</v>
      </c>
    </row>
    <row r="902" s="103" customFormat="1" ht="36" customHeight="1" spans="1:16">
      <c r="A902" s="114">
        <v>2130309</v>
      </c>
      <c r="B902" s="23" t="s">
        <v>828</v>
      </c>
      <c r="C902" s="24">
        <v>0</v>
      </c>
      <c r="D902" s="19">
        <v>0</v>
      </c>
      <c r="E902" s="24"/>
      <c r="F902" s="112" t="str">
        <f t="shared" si="84"/>
        <v>否</v>
      </c>
      <c r="G902" s="103" t="str">
        <f t="shared" si="85"/>
        <v>项</v>
      </c>
      <c r="H902" s="106"/>
      <c r="I902" s="121">
        <v>0</v>
      </c>
      <c r="J902" s="106">
        <v>0</v>
      </c>
      <c r="K902" s="120">
        <f t="shared" si="86"/>
        <v>0</v>
      </c>
      <c r="L902" s="107">
        <f t="shared" si="87"/>
        <v>0</v>
      </c>
      <c r="M902" s="106">
        <f t="shared" si="88"/>
        <v>0</v>
      </c>
      <c r="N902" s="106">
        <v>0</v>
      </c>
      <c r="O902" s="106">
        <v>0</v>
      </c>
      <c r="P902" s="106">
        <f t="shared" si="89"/>
        <v>0</v>
      </c>
    </row>
    <row r="903" s="103" customFormat="1" ht="36" customHeight="1" spans="1:16">
      <c r="A903" s="114">
        <v>2130310</v>
      </c>
      <c r="B903" s="23" t="s">
        <v>829</v>
      </c>
      <c r="C903" s="24">
        <v>30</v>
      </c>
      <c r="D903" s="19">
        <v>0</v>
      </c>
      <c r="E903" s="24"/>
      <c r="F903" s="112" t="str">
        <f t="shared" si="84"/>
        <v>是</v>
      </c>
      <c r="G903" s="103" t="str">
        <f t="shared" si="85"/>
        <v>项</v>
      </c>
      <c r="H903" s="106"/>
      <c r="I903" s="121">
        <v>0</v>
      </c>
      <c r="J903" s="106">
        <v>0</v>
      </c>
      <c r="K903" s="120">
        <f t="shared" si="86"/>
        <v>0</v>
      </c>
      <c r="L903" s="107">
        <f t="shared" si="87"/>
        <v>0</v>
      </c>
      <c r="M903" s="106">
        <f t="shared" si="88"/>
        <v>0</v>
      </c>
      <c r="N903" s="106">
        <v>0</v>
      </c>
      <c r="O903" s="106">
        <v>0</v>
      </c>
      <c r="P903" s="106">
        <f t="shared" si="89"/>
        <v>0</v>
      </c>
    </row>
    <row r="904" s="103" customFormat="1" ht="36" customHeight="1" spans="1:16">
      <c r="A904" s="114">
        <v>2130311</v>
      </c>
      <c r="B904" s="23" t="s">
        <v>830</v>
      </c>
      <c r="C904" s="24">
        <v>0</v>
      </c>
      <c r="D904" s="19">
        <v>0</v>
      </c>
      <c r="E904" s="24"/>
      <c r="F904" s="112" t="str">
        <f t="shared" si="84"/>
        <v>否</v>
      </c>
      <c r="G904" s="103" t="str">
        <f t="shared" si="85"/>
        <v>项</v>
      </c>
      <c r="H904" s="106"/>
      <c r="I904" s="121">
        <v>0</v>
      </c>
      <c r="J904" s="106">
        <v>0</v>
      </c>
      <c r="K904" s="120">
        <f t="shared" si="86"/>
        <v>0</v>
      </c>
      <c r="L904" s="107">
        <f t="shared" si="87"/>
        <v>0</v>
      </c>
      <c r="M904" s="106">
        <f t="shared" si="88"/>
        <v>0</v>
      </c>
      <c r="N904" s="106">
        <v>0</v>
      </c>
      <c r="O904" s="106">
        <v>0</v>
      </c>
      <c r="P904" s="106">
        <f t="shared" si="89"/>
        <v>0</v>
      </c>
    </row>
    <row r="905" s="103" customFormat="1" ht="36" customHeight="1" spans="1:16">
      <c r="A905" s="114">
        <v>2130312</v>
      </c>
      <c r="B905" s="23" t="s">
        <v>831</v>
      </c>
      <c r="C905" s="24">
        <v>100</v>
      </c>
      <c r="D905" s="19">
        <v>0</v>
      </c>
      <c r="E905" s="24"/>
      <c r="F905" s="112" t="str">
        <f t="shared" si="84"/>
        <v>是</v>
      </c>
      <c r="G905" s="103" t="str">
        <f t="shared" si="85"/>
        <v>项</v>
      </c>
      <c r="H905" s="106"/>
      <c r="I905" s="121">
        <v>0</v>
      </c>
      <c r="J905" s="106">
        <v>0</v>
      </c>
      <c r="K905" s="120">
        <f t="shared" si="86"/>
        <v>0</v>
      </c>
      <c r="L905" s="107">
        <f t="shared" si="87"/>
        <v>0</v>
      </c>
      <c r="M905" s="106">
        <f t="shared" si="88"/>
        <v>0</v>
      </c>
      <c r="N905" s="106">
        <v>0</v>
      </c>
      <c r="O905" s="106">
        <v>0</v>
      </c>
      <c r="P905" s="106">
        <f t="shared" si="89"/>
        <v>0</v>
      </c>
    </row>
    <row r="906" s="103" customFormat="1" ht="36" customHeight="1" spans="1:16">
      <c r="A906" s="114">
        <v>2130313</v>
      </c>
      <c r="B906" s="23" t="s">
        <v>832</v>
      </c>
      <c r="C906" s="24">
        <v>0</v>
      </c>
      <c r="D906" s="19">
        <v>0</v>
      </c>
      <c r="E906" s="24"/>
      <c r="F906" s="112" t="str">
        <f t="shared" si="84"/>
        <v>否</v>
      </c>
      <c r="G906" s="103" t="str">
        <f t="shared" si="85"/>
        <v>项</v>
      </c>
      <c r="H906" s="106"/>
      <c r="I906" s="121">
        <v>0</v>
      </c>
      <c r="J906" s="106">
        <v>0</v>
      </c>
      <c r="K906" s="120">
        <f t="shared" si="86"/>
        <v>0</v>
      </c>
      <c r="L906" s="107">
        <f t="shared" si="87"/>
        <v>0</v>
      </c>
      <c r="M906" s="106">
        <f t="shared" si="88"/>
        <v>0</v>
      </c>
      <c r="N906" s="106">
        <v>0</v>
      </c>
      <c r="O906" s="106">
        <v>0</v>
      </c>
      <c r="P906" s="106">
        <f t="shared" si="89"/>
        <v>0</v>
      </c>
    </row>
    <row r="907" s="103" customFormat="1" ht="36" customHeight="1" spans="1:16">
      <c r="A907" s="114">
        <v>2130314</v>
      </c>
      <c r="B907" s="23" t="s">
        <v>833</v>
      </c>
      <c r="C907" s="24">
        <v>175</v>
      </c>
      <c r="D907" s="19">
        <v>0</v>
      </c>
      <c r="E907" s="24"/>
      <c r="F907" s="112" t="str">
        <f t="shared" si="84"/>
        <v>是</v>
      </c>
      <c r="G907" s="103" t="str">
        <f t="shared" si="85"/>
        <v>项</v>
      </c>
      <c r="H907" s="106"/>
      <c r="I907" s="121">
        <v>0</v>
      </c>
      <c r="J907" s="106">
        <v>0</v>
      </c>
      <c r="K907" s="120">
        <f t="shared" si="86"/>
        <v>0</v>
      </c>
      <c r="L907" s="107">
        <f t="shared" si="87"/>
        <v>0</v>
      </c>
      <c r="M907" s="106">
        <f t="shared" si="88"/>
        <v>0</v>
      </c>
      <c r="N907" s="106">
        <v>0</v>
      </c>
      <c r="O907" s="106">
        <v>0</v>
      </c>
      <c r="P907" s="106">
        <f t="shared" si="89"/>
        <v>0</v>
      </c>
    </row>
    <row r="908" s="103" customFormat="1" ht="36" customHeight="1" spans="1:16">
      <c r="A908" s="114">
        <v>2130315</v>
      </c>
      <c r="B908" s="23" t="s">
        <v>834</v>
      </c>
      <c r="C908" s="24">
        <v>50</v>
      </c>
      <c r="D908" s="19">
        <v>0</v>
      </c>
      <c r="E908" s="24"/>
      <c r="F908" s="112" t="str">
        <f t="shared" si="84"/>
        <v>是</v>
      </c>
      <c r="G908" s="103" t="str">
        <f t="shared" si="85"/>
        <v>项</v>
      </c>
      <c r="H908" s="106"/>
      <c r="I908" s="121">
        <v>0</v>
      </c>
      <c r="J908" s="106">
        <v>0</v>
      </c>
      <c r="K908" s="120">
        <f t="shared" si="86"/>
        <v>0</v>
      </c>
      <c r="L908" s="107">
        <f t="shared" si="87"/>
        <v>0</v>
      </c>
      <c r="M908" s="106">
        <f t="shared" si="88"/>
        <v>0</v>
      </c>
      <c r="N908" s="106">
        <v>0</v>
      </c>
      <c r="O908" s="106">
        <v>0</v>
      </c>
      <c r="P908" s="106">
        <f t="shared" si="89"/>
        <v>0</v>
      </c>
    </row>
    <row r="909" s="103" customFormat="1" ht="36" customHeight="1" spans="1:16">
      <c r="A909" s="114">
        <v>2130316</v>
      </c>
      <c r="B909" s="23" t="s">
        <v>835</v>
      </c>
      <c r="C909" s="24">
        <v>0</v>
      </c>
      <c r="D909" s="19">
        <v>0</v>
      </c>
      <c r="E909" s="24"/>
      <c r="F909" s="112" t="str">
        <f t="shared" si="84"/>
        <v>否</v>
      </c>
      <c r="G909" s="103" t="str">
        <f t="shared" si="85"/>
        <v>项</v>
      </c>
      <c r="H909" s="106"/>
      <c r="I909" s="121">
        <v>0</v>
      </c>
      <c r="J909" s="106">
        <v>0</v>
      </c>
      <c r="K909" s="120">
        <f t="shared" si="86"/>
        <v>0</v>
      </c>
      <c r="L909" s="107">
        <f t="shared" si="87"/>
        <v>0</v>
      </c>
      <c r="M909" s="106">
        <f t="shared" si="88"/>
        <v>0</v>
      </c>
      <c r="N909" s="106">
        <v>0</v>
      </c>
      <c r="O909" s="106">
        <v>0</v>
      </c>
      <c r="P909" s="106">
        <f t="shared" si="89"/>
        <v>0</v>
      </c>
    </row>
    <row r="910" s="103" customFormat="1" ht="36" customHeight="1" spans="1:16">
      <c r="A910" s="114">
        <v>2130317</v>
      </c>
      <c r="B910" s="23" t="s">
        <v>836</v>
      </c>
      <c r="C910" s="24">
        <v>0</v>
      </c>
      <c r="D910" s="19">
        <v>0</v>
      </c>
      <c r="E910" s="24"/>
      <c r="F910" s="112" t="str">
        <f t="shared" si="84"/>
        <v>否</v>
      </c>
      <c r="G910" s="103" t="str">
        <f t="shared" si="85"/>
        <v>项</v>
      </c>
      <c r="H910" s="106"/>
      <c r="I910" s="121">
        <v>0</v>
      </c>
      <c r="J910" s="106">
        <v>0</v>
      </c>
      <c r="K910" s="120">
        <f t="shared" si="86"/>
        <v>0</v>
      </c>
      <c r="L910" s="107">
        <f t="shared" si="87"/>
        <v>0</v>
      </c>
      <c r="M910" s="106">
        <f t="shared" si="88"/>
        <v>0</v>
      </c>
      <c r="N910" s="106">
        <v>0</v>
      </c>
      <c r="O910" s="106">
        <v>0</v>
      </c>
      <c r="P910" s="106">
        <f t="shared" si="89"/>
        <v>0</v>
      </c>
    </row>
    <row r="911" s="103" customFormat="1" ht="36" customHeight="1" spans="1:16">
      <c r="A911" s="114">
        <v>2130318</v>
      </c>
      <c r="B911" s="23" t="s">
        <v>837</v>
      </c>
      <c r="C911" s="24">
        <v>0</v>
      </c>
      <c r="D911" s="19">
        <v>0</v>
      </c>
      <c r="E911" s="24"/>
      <c r="F911" s="112" t="str">
        <f t="shared" si="84"/>
        <v>否</v>
      </c>
      <c r="G911" s="103" t="str">
        <f t="shared" si="85"/>
        <v>项</v>
      </c>
      <c r="H911" s="106"/>
      <c r="I911" s="121">
        <v>0</v>
      </c>
      <c r="J911" s="106">
        <v>0</v>
      </c>
      <c r="K911" s="120">
        <f t="shared" si="86"/>
        <v>0</v>
      </c>
      <c r="L911" s="107">
        <f t="shared" si="87"/>
        <v>0</v>
      </c>
      <c r="M911" s="106">
        <f t="shared" si="88"/>
        <v>0</v>
      </c>
      <c r="N911" s="106">
        <v>0</v>
      </c>
      <c r="O911" s="106">
        <v>0</v>
      </c>
      <c r="P911" s="106">
        <f t="shared" si="89"/>
        <v>0</v>
      </c>
    </row>
    <row r="912" s="103" customFormat="1" ht="36" customHeight="1" spans="1:16">
      <c r="A912" s="114">
        <v>2130319</v>
      </c>
      <c r="B912" s="23" t="s">
        <v>838</v>
      </c>
      <c r="C912" s="24">
        <v>0</v>
      </c>
      <c r="D912" s="19">
        <v>0</v>
      </c>
      <c r="E912" s="24"/>
      <c r="F912" s="112" t="str">
        <f t="shared" si="84"/>
        <v>否</v>
      </c>
      <c r="G912" s="103" t="str">
        <f t="shared" si="85"/>
        <v>项</v>
      </c>
      <c r="H912" s="106"/>
      <c r="I912" s="121">
        <v>0</v>
      </c>
      <c r="J912" s="106">
        <v>0</v>
      </c>
      <c r="K912" s="120">
        <f t="shared" si="86"/>
        <v>0</v>
      </c>
      <c r="L912" s="107">
        <f t="shared" si="87"/>
        <v>0</v>
      </c>
      <c r="M912" s="106">
        <f t="shared" si="88"/>
        <v>0</v>
      </c>
      <c r="N912" s="106">
        <v>0</v>
      </c>
      <c r="O912" s="106">
        <v>0</v>
      </c>
      <c r="P912" s="106">
        <f t="shared" si="89"/>
        <v>0</v>
      </c>
    </row>
    <row r="913" s="103" customFormat="1" ht="36" customHeight="1" spans="1:16">
      <c r="A913" s="114">
        <v>2130321</v>
      </c>
      <c r="B913" s="23" t="s">
        <v>839</v>
      </c>
      <c r="C913" s="24">
        <v>0</v>
      </c>
      <c r="D913" s="19">
        <v>0</v>
      </c>
      <c r="E913" s="24"/>
      <c r="F913" s="112" t="str">
        <f t="shared" si="84"/>
        <v>否</v>
      </c>
      <c r="G913" s="103" t="str">
        <f t="shared" si="85"/>
        <v>项</v>
      </c>
      <c r="H913" s="106"/>
      <c r="I913" s="121">
        <v>0</v>
      </c>
      <c r="J913" s="106">
        <v>0</v>
      </c>
      <c r="K913" s="120">
        <f t="shared" si="86"/>
        <v>0</v>
      </c>
      <c r="L913" s="107">
        <f t="shared" si="87"/>
        <v>0</v>
      </c>
      <c r="M913" s="106">
        <f t="shared" si="88"/>
        <v>0</v>
      </c>
      <c r="N913" s="106">
        <v>0</v>
      </c>
      <c r="O913" s="106">
        <v>0</v>
      </c>
      <c r="P913" s="106">
        <f t="shared" si="89"/>
        <v>0</v>
      </c>
    </row>
    <row r="914" s="103" customFormat="1" ht="36" customHeight="1" spans="1:16">
      <c r="A914" s="114">
        <v>2130322</v>
      </c>
      <c r="B914" s="23" t="s">
        <v>840</v>
      </c>
      <c r="C914" s="24">
        <v>0</v>
      </c>
      <c r="D914" s="19">
        <v>0</v>
      </c>
      <c r="E914" s="24"/>
      <c r="F914" s="112" t="str">
        <f t="shared" si="84"/>
        <v>否</v>
      </c>
      <c r="G914" s="103" t="str">
        <f t="shared" si="85"/>
        <v>项</v>
      </c>
      <c r="H914" s="113"/>
      <c r="I914" s="121">
        <v>0</v>
      </c>
      <c r="J914" s="106">
        <v>0</v>
      </c>
      <c r="K914" s="120">
        <f t="shared" si="86"/>
        <v>0</v>
      </c>
      <c r="L914" s="107">
        <f t="shared" si="87"/>
        <v>0</v>
      </c>
      <c r="M914" s="106">
        <f t="shared" si="88"/>
        <v>0</v>
      </c>
      <c r="N914" s="106">
        <v>0</v>
      </c>
      <c r="O914" s="106">
        <v>0</v>
      </c>
      <c r="P914" s="106">
        <f t="shared" si="89"/>
        <v>0</v>
      </c>
    </row>
    <row r="915" s="103" customFormat="1" ht="36" customHeight="1" spans="1:16">
      <c r="A915" s="114">
        <v>2130333</v>
      </c>
      <c r="B915" s="23" t="s">
        <v>814</v>
      </c>
      <c r="C915" s="24">
        <v>0</v>
      </c>
      <c r="D915" s="19">
        <v>0</v>
      </c>
      <c r="E915" s="24"/>
      <c r="F915" s="112" t="str">
        <f t="shared" si="84"/>
        <v>否</v>
      </c>
      <c r="G915" s="103" t="str">
        <f t="shared" si="85"/>
        <v>项</v>
      </c>
      <c r="H915" s="106"/>
      <c r="I915" s="121">
        <v>0</v>
      </c>
      <c r="J915" s="106">
        <v>0</v>
      </c>
      <c r="K915" s="120">
        <f t="shared" si="86"/>
        <v>0</v>
      </c>
      <c r="L915" s="107">
        <f t="shared" si="87"/>
        <v>0</v>
      </c>
      <c r="M915" s="106">
        <f t="shared" si="88"/>
        <v>0</v>
      </c>
      <c r="N915" s="106">
        <v>0</v>
      </c>
      <c r="O915" s="106">
        <v>0</v>
      </c>
      <c r="P915" s="106">
        <f t="shared" si="89"/>
        <v>0</v>
      </c>
    </row>
    <row r="916" s="103" customFormat="1" ht="36" customHeight="1" spans="1:16">
      <c r="A916" s="114">
        <v>2130334</v>
      </c>
      <c r="B916" s="23" t="s">
        <v>841</v>
      </c>
      <c r="C916" s="24">
        <v>0</v>
      </c>
      <c r="D916" s="19">
        <v>0</v>
      </c>
      <c r="E916" s="24"/>
      <c r="F916" s="112" t="str">
        <f t="shared" si="84"/>
        <v>否</v>
      </c>
      <c r="G916" s="103" t="str">
        <f t="shared" si="85"/>
        <v>项</v>
      </c>
      <c r="H916" s="106"/>
      <c r="I916" s="121">
        <v>0</v>
      </c>
      <c r="J916" s="106">
        <v>0</v>
      </c>
      <c r="K916" s="120">
        <f t="shared" si="86"/>
        <v>0</v>
      </c>
      <c r="L916" s="107">
        <f t="shared" si="87"/>
        <v>0</v>
      </c>
      <c r="M916" s="106">
        <f t="shared" si="88"/>
        <v>0</v>
      </c>
      <c r="N916" s="106">
        <v>0</v>
      </c>
      <c r="O916" s="106">
        <v>0</v>
      </c>
      <c r="P916" s="106">
        <f t="shared" si="89"/>
        <v>0</v>
      </c>
    </row>
    <row r="917" s="103" customFormat="1" ht="36" customHeight="1" spans="1:16">
      <c r="A917" s="114">
        <v>2130335</v>
      </c>
      <c r="B917" s="23" t="s">
        <v>842</v>
      </c>
      <c r="C917" s="24">
        <v>65</v>
      </c>
      <c r="D917" s="19">
        <v>0</v>
      </c>
      <c r="E917" s="24"/>
      <c r="F917" s="112" t="str">
        <f t="shared" si="84"/>
        <v>是</v>
      </c>
      <c r="G917" s="103" t="str">
        <f t="shared" si="85"/>
        <v>项</v>
      </c>
      <c r="H917" s="106"/>
      <c r="I917" s="121">
        <v>0</v>
      </c>
      <c r="J917" s="106">
        <v>0</v>
      </c>
      <c r="K917" s="120">
        <f t="shared" si="86"/>
        <v>0</v>
      </c>
      <c r="L917" s="107">
        <f t="shared" si="87"/>
        <v>0</v>
      </c>
      <c r="M917" s="106">
        <f t="shared" si="88"/>
        <v>0</v>
      </c>
      <c r="N917" s="106">
        <v>0</v>
      </c>
      <c r="O917" s="106">
        <v>0</v>
      </c>
      <c r="P917" s="106">
        <f t="shared" si="89"/>
        <v>0</v>
      </c>
    </row>
    <row r="918" s="103" customFormat="1" ht="36" customHeight="1" spans="1:16">
      <c r="A918" s="114">
        <v>2130336</v>
      </c>
      <c r="B918" s="23" t="s">
        <v>843</v>
      </c>
      <c r="C918" s="24">
        <v>0</v>
      </c>
      <c r="D918" s="19">
        <v>0</v>
      </c>
      <c r="E918" s="24"/>
      <c r="F918" s="112" t="str">
        <f t="shared" si="84"/>
        <v>否</v>
      </c>
      <c r="G918" s="103" t="str">
        <f t="shared" si="85"/>
        <v>项</v>
      </c>
      <c r="H918" s="106"/>
      <c r="I918" s="121">
        <v>0</v>
      </c>
      <c r="J918" s="106">
        <v>0</v>
      </c>
      <c r="K918" s="120">
        <f t="shared" si="86"/>
        <v>0</v>
      </c>
      <c r="L918" s="107">
        <f t="shared" si="87"/>
        <v>0</v>
      </c>
      <c r="M918" s="106">
        <f t="shared" si="88"/>
        <v>0</v>
      </c>
      <c r="N918" s="106">
        <v>0</v>
      </c>
      <c r="O918" s="106">
        <v>0</v>
      </c>
      <c r="P918" s="106">
        <f t="shared" si="89"/>
        <v>0</v>
      </c>
    </row>
    <row r="919" s="103" customFormat="1" ht="36" customHeight="1" spans="1:16">
      <c r="A919" s="114">
        <v>2130337</v>
      </c>
      <c r="B919" s="23" t="s">
        <v>844</v>
      </c>
      <c r="C919" s="24">
        <v>0</v>
      </c>
      <c r="D919" s="19">
        <v>0</v>
      </c>
      <c r="E919" s="24"/>
      <c r="F919" s="112" t="str">
        <f t="shared" si="84"/>
        <v>否</v>
      </c>
      <c r="G919" s="103" t="str">
        <f t="shared" si="85"/>
        <v>项</v>
      </c>
      <c r="H919" s="106"/>
      <c r="I919" s="121">
        <v>0</v>
      </c>
      <c r="J919" s="106">
        <v>0</v>
      </c>
      <c r="K919" s="120">
        <f t="shared" si="86"/>
        <v>0</v>
      </c>
      <c r="L919" s="107">
        <f t="shared" si="87"/>
        <v>0</v>
      </c>
      <c r="M919" s="106">
        <f t="shared" si="88"/>
        <v>0</v>
      </c>
      <c r="N919" s="106">
        <v>0</v>
      </c>
      <c r="O919" s="106">
        <v>0</v>
      </c>
      <c r="P919" s="106">
        <f t="shared" si="89"/>
        <v>0</v>
      </c>
    </row>
    <row r="920" s="103" customFormat="1" ht="36" customHeight="1" spans="1:16">
      <c r="A920" s="114">
        <v>2130399</v>
      </c>
      <c r="B920" s="23" t="s">
        <v>845</v>
      </c>
      <c r="C920" s="24">
        <v>0</v>
      </c>
      <c r="D920" s="19">
        <v>0</v>
      </c>
      <c r="E920" s="24"/>
      <c r="F920" s="112" t="str">
        <f t="shared" si="84"/>
        <v>否</v>
      </c>
      <c r="G920" s="103" t="str">
        <f t="shared" si="85"/>
        <v>项</v>
      </c>
      <c r="H920" s="106"/>
      <c r="I920" s="121">
        <v>0</v>
      </c>
      <c r="J920" s="106">
        <v>0</v>
      </c>
      <c r="K920" s="120">
        <f t="shared" si="86"/>
        <v>0</v>
      </c>
      <c r="L920" s="107">
        <f t="shared" si="87"/>
        <v>0</v>
      </c>
      <c r="M920" s="106">
        <f t="shared" si="88"/>
        <v>0</v>
      </c>
      <c r="N920" s="106">
        <v>0</v>
      </c>
      <c r="O920" s="106">
        <v>0</v>
      </c>
      <c r="P920" s="106">
        <f t="shared" si="89"/>
        <v>0</v>
      </c>
    </row>
    <row r="921" ht="36" customHeight="1" spans="1:16">
      <c r="A921" s="111">
        <v>21305</v>
      </c>
      <c r="B921" s="18" t="s">
        <v>846</v>
      </c>
      <c r="C921" s="19">
        <v>11274</v>
      </c>
      <c r="D921" s="19">
        <f>SUM(D922:D931)</f>
        <v>5</v>
      </c>
      <c r="E921" s="19"/>
      <c r="F921" s="112" t="str">
        <f t="shared" si="84"/>
        <v>是</v>
      </c>
      <c r="G921" s="106" t="str">
        <f t="shared" si="85"/>
        <v>款</v>
      </c>
      <c r="H921" s="105">
        <f>SUM(H922:H931)</f>
        <v>0</v>
      </c>
      <c r="I921" s="121">
        <v>0</v>
      </c>
      <c r="J921" s="106">
        <v>0</v>
      </c>
      <c r="K921" s="120">
        <f t="shared" si="86"/>
        <v>0</v>
      </c>
      <c r="L921" s="107">
        <f t="shared" si="87"/>
        <v>0</v>
      </c>
      <c r="M921" s="106">
        <f t="shared" si="88"/>
        <v>0</v>
      </c>
      <c r="N921" s="106">
        <v>0</v>
      </c>
      <c r="O921" s="106">
        <v>0</v>
      </c>
      <c r="P921" s="106">
        <f t="shared" si="89"/>
        <v>0</v>
      </c>
    </row>
    <row r="922" s="103" customFormat="1" ht="36" customHeight="1" spans="1:16">
      <c r="A922" s="114">
        <v>2130501</v>
      </c>
      <c r="B922" s="23" t="s">
        <v>163</v>
      </c>
      <c r="C922" s="24">
        <v>987</v>
      </c>
      <c r="D922" s="19">
        <v>5</v>
      </c>
      <c r="E922" s="24"/>
      <c r="F922" s="112" t="str">
        <f t="shared" si="84"/>
        <v>是</v>
      </c>
      <c r="G922" s="103" t="str">
        <f t="shared" si="85"/>
        <v>项</v>
      </c>
      <c r="H922" s="106"/>
      <c r="I922" s="121">
        <v>50005.49</v>
      </c>
      <c r="J922" s="106">
        <v>0</v>
      </c>
      <c r="K922" s="120">
        <f t="shared" si="86"/>
        <v>50005.49</v>
      </c>
      <c r="L922" s="107">
        <f t="shared" si="87"/>
        <v>5</v>
      </c>
      <c r="M922" s="106">
        <f t="shared" si="88"/>
        <v>0</v>
      </c>
      <c r="N922" s="106">
        <v>0</v>
      </c>
      <c r="O922" s="106">
        <v>0</v>
      </c>
      <c r="P922" s="106">
        <f t="shared" si="89"/>
        <v>0</v>
      </c>
    </row>
    <row r="923" s="103" customFormat="1" ht="36" customHeight="1" spans="1:16">
      <c r="A923" s="114">
        <v>2130502</v>
      </c>
      <c r="B923" s="23" t="s">
        <v>164</v>
      </c>
      <c r="C923" s="24">
        <v>287</v>
      </c>
      <c r="D923" s="19">
        <v>0</v>
      </c>
      <c r="E923" s="24"/>
      <c r="F923" s="112" t="str">
        <f t="shared" si="84"/>
        <v>是</v>
      </c>
      <c r="G923" s="103" t="str">
        <f t="shared" si="85"/>
        <v>项</v>
      </c>
      <c r="H923" s="106"/>
      <c r="I923" s="121">
        <v>0</v>
      </c>
      <c r="J923" s="106">
        <v>0</v>
      </c>
      <c r="K923" s="120">
        <f t="shared" si="86"/>
        <v>0</v>
      </c>
      <c r="L923" s="107">
        <f t="shared" si="87"/>
        <v>0</v>
      </c>
      <c r="M923" s="106">
        <f t="shared" si="88"/>
        <v>0</v>
      </c>
      <c r="N923" s="106">
        <v>0</v>
      </c>
      <c r="O923" s="106">
        <v>0</v>
      </c>
      <c r="P923" s="106">
        <f t="shared" si="89"/>
        <v>0</v>
      </c>
    </row>
    <row r="924" s="103" customFormat="1" ht="36" customHeight="1" spans="1:16">
      <c r="A924" s="114">
        <v>2130503</v>
      </c>
      <c r="B924" s="23" t="s">
        <v>165</v>
      </c>
      <c r="C924" s="24">
        <v>0</v>
      </c>
      <c r="D924" s="19">
        <v>0</v>
      </c>
      <c r="E924" s="24"/>
      <c r="F924" s="112" t="str">
        <f t="shared" si="84"/>
        <v>否</v>
      </c>
      <c r="G924" s="103" t="str">
        <f t="shared" si="85"/>
        <v>项</v>
      </c>
      <c r="H924" s="106"/>
      <c r="I924" s="121">
        <v>0</v>
      </c>
      <c r="J924" s="106">
        <v>0</v>
      </c>
      <c r="K924" s="120">
        <f t="shared" si="86"/>
        <v>0</v>
      </c>
      <c r="L924" s="107">
        <f t="shared" si="87"/>
        <v>0</v>
      </c>
      <c r="M924" s="106">
        <f t="shared" si="88"/>
        <v>0</v>
      </c>
      <c r="N924" s="106">
        <v>0</v>
      </c>
      <c r="O924" s="106">
        <v>0</v>
      </c>
      <c r="P924" s="106">
        <f t="shared" si="89"/>
        <v>0</v>
      </c>
    </row>
    <row r="925" s="103" customFormat="1" ht="36" customHeight="1" spans="1:16">
      <c r="A925" s="114">
        <v>2130504</v>
      </c>
      <c r="B925" s="23" t="s">
        <v>847</v>
      </c>
      <c r="C925" s="24">
        <v>0</v>
      </c>
      <c r="D925" s="19">
        <v>0</v>
      </c>
      <c r="E925" s="24"/>
      <c r="F925" s="112" t="str">
        <f t="shared" si="84"/>
        <v>否</v>
      </c>
      <c r="G925" s="103" t="str">
        <f t="shared" si="85"/>
        <v>项</v>
      </c>
      <c r="H925" s="113"/>
      <c r="I925" s="121">
        <v>0</v>
      </c>
      <c r="J925" s="106">
        <v>0</v>
      </c>
      <c r="K925" s="120">
        <f t="shared" si="86"/>
        <v>0</v>
      </c>
      <c r="L925" s="107">
        <f t="shared" si="87"/>
        <v>0</v>
      </c>
      <c r="M925" s="106">
        <f t="shared" si="88"/>
        <v>0</v>
      </c>
      <c r="N925" s="106">
        <v>0</v>
      </c>
      <c r="O925" s="106">
        <v>0</v>
      </c>
      <c r="P925" s="106">
        <f t="shared" si="89"/>
        <v>0</v>
      </c>
    </row>
    <row r="926" s="103" customFormat="1" ht="36" customHeight="1" spans="1:16">
      <c r="A926" s="114">
        <v>2130505</v>
      </c>
      <c r="B926" s="23" t="s">
        <v>848</v>
      </c>
      <c r="C926" s="24">
        <v>0</v>
      </c>
      <c r="D926" s="19">
        <v>0</v>
      </c>
      <c r="E926" s="24"/>
      <c r="F926" s="112" t="str">
        <f t="shared" si="84"/>
        <v>否</v>
      </c>
      <c r="G926" s="103" t="str">
        <f t="shared" si="85"/>
        <v>项</v>
      </c>
      <c r="H926" s="106"/>
      <c r="I926" s="121">
        <v>0</v>
      </c>
      <c r="J926" s="106">
        <v>0</v>
      </c>
      <c r="K926" s="120">
        <f t="shared" si="86"/>
        <v>0</v>
      </c>
      <c r="L926" s="107">
        <f t="shared" si="87"/>
        <v>0</v>
      </c>
      <c r="M926" s="106">
        <f t="shared" si="88"/>
        <v>0</v>
      </c>
      <c r="N926" s="106">
        <v>0</v>
      </c>
      <c r="O926" s="106">
        <v>0</v>
      </c>
      <c r="P926" s="106">
        <f t="shared" si="89"/>
        <v>0</v>
      </c>
    </row>
    <row r="927" s="103" customFormat="1" ht="36" customHeight="1" spans="1:16">
      <c r="A927" s="114">
        <v>2130506</v>
      </c>
      <c r="B927" s="23" t="s">
        <v>849</v>
      </c>
      <c r="C927" s="24">
        <v>0</v>
      </c>
      <c r="D927" s="19">
        <v>0</v>
      </c>
      <c r="E927" s="24"/>
      <c r="F927" s="112" t="str">
        <f t="shared" si="84"/>
        <v>否</v>
      </c>
      <c r="G927" s="103" t="str">
        <f t="shared" si="85"/>
        <v>项</v>
      </c>
      <c r="H927" s="106"/>
      <c r="I927" s="121">
        <v>0</v>
      </c>
      <c r="J927" s="106">
        <v>0</v>
      </c>
      <c r="K927" s="120">
        <f t="shared" si="86"/>
        <v>0</v>
      </c>
      <c r="L927" s="107">
        <f t="shared" si="87"/>
        <v>0</v>
      </c>
      <c r="M927" s="106">
        <f t="shared" si="88"/>
        <v>0</v>
      </c>
      <c r="N927" s="106">
        <v>0</v>
      </c>
      <c r="O927" s="106">
        <v>0</v>
      </c>
      <c r="P927" s="106">
        <f t="shared" si="89"/>
        <v>0</v>
      </c>
    </row>
    <row r="928" s="103" customFormat="1" ht="36" customHeight="1" spans="1:16">
      <c r="A928" s="114">
        <v>2130507</v>
      </c>
      <c r="B928" s="23" t="s">
        <v>850</v>
      </c>
      <c r="C928" s="24">
        <v>0</v>
      </c>
      <c r="D928" s="19">
        <v>0</v>
      </c>
      <c r="E928" s="24"/>
      <c r="F928" s="112" t="str">
        <f t="shared" si="84"/>
        <v>否</v>
      </c>
      <c r="G928" s="103" t="str">
        <f t="shared" si="85"/>
        <v>项</v>
      </c>
      <c r="H928" s="106"/>
      <c r="I928" s="121">
        <v>0</v>
      </c>
      <c r="J928" s="106">
        <v>0</v>
      </c>
      <c r="K928" s="120">
        <f t="shared" si="86"/>
        <v>0</v>
      </c>
      <c r="L928" s="107">
        <f t="shared" si="87"/>
        <v>0</v>
      </c>
      <c r="M928" s="106">
        <f t="shared" si="88"/>
        <v>0</v>
      </c>
      <c r="N928" s="106">
        <v>0</v>
      </c>
      <c r="O928" s="106">
        <v>0</v>
      </c>
      <c r="P928" s="106">
        <f t="shared" si="89"/>
        <v>0</v>
      </c>
    </row>
    <row r="929" s="103" customFormat="1" ht="36" customHeight="1" spans="1:16">
      <c r="A929" s="114">
        <v>2130508</v>
      </c>
      <c r="B929" s="23" t="s">
        <v>851</v>
      </c>
      <c r="C929" s="24">
        <v>0</v>
      </c>
      <c r="D929" s="19">
        <v>0</v>
      </c>
      <c r="E929" s="24"/>
      <c r="F929" s="112" t="str">
        <f t="shared" si="84"/>
        <v>否</v>
      </c>
      <c r="G929" s="103" t="str">
        <f t="shared" si="85"/>
        <v>项</v>
      </c>
      <c r="H929" s="106"/>
      <c r="I929" s="121">
        <v>0</v>
      </c>
      <c r="J929" s="106">
        <v>0</v>
      </c>
      <c r="K929" s="120">
        <f t="shared" si="86"/>
        <v>0</v>
      </c>
      <c r="L929" s="107">
        <f t="shared" si="87"/>
        <v>0</v>
      </c>
      <c r="M929" s="106">
        <f t="shared" si="88"/>
        <v>0</v>
      </c>
      <c r="N929" s="106">
        <v>0</v>
      </c>
      <c r="O929" s="106">
        <v>0</v>
      </c>
      <c r="P929" s="106">
        <f t="shared" si="89"/>
        <v>0</v>
      </c>
    </row>
    <row r="930" s="103" customFormat="1" ht="36" customHeight="1" spans="1:16">
      <c r="A930" s="114">
        <v>2130550</v>
      </c>
      <c r="B930" s="23" t="s">
        <v>172</v>
      </c>
      <c r="C930" s="24">
        <v>0</v>
      </c>
      <c r="D930" s="19">
        <v>0</v>
      </c>
      <c r="E930" s="24"/>
      <c r="F930" s="112" t="str">
        <f t="shared" si="84"/>
        <v>否</v>
      </c>
      <c r="G930" s="103" t="str">
        <f t="shared" si="85"/>
        <v>项</v>
      </c>
      <c r="H930" s="106"/>
      <c r="I930" s="121">
        <v>0</v>
      </c>
      <c r="J930" s="106">
        <v>0</v>
      </c>
      <c r="K930" s="120">
        <f t="shared" si="86"/>
        <v>0</v>
      </c>
      <c r="L930" s="107">
        <f t="shared" si="87"/>
        <v>0</v>
      </c>
      <c r="M930" s="106">
        <f t="shared" si="88"/>
        <v>0</v>
      </c>
      <c r="N930" s="106">
        <v>0</v>
      </c>
      <c r="O930" s="106">
        <v>0</v>
      </c>
      <c r="P930" s="106">
        <f t="shared" si="89"/>
        <v>0</v>
      </c>
    </row>
    <row r="931" s="103" customFormat="1" ht="36" customHeight="1" spans="1:16">
      <c r="A931" s="114">
        <v>2130599</v>
      </c>
      <c r="B931" s="23" t="s">
        <v>852</v>
      </c>
      <c r="C931" s="24">
        <v>10000</v>
      </c>
      <c r="D931" s="19">
        <v>0</v>
      </c>
      <c r="E931" s="24"/>
      <c r="F931" s="112" t="str">
        <f t="shared" si="84"/>
        <v>是</v>
      </c>
      <c r="G931" s="103" t="str">
        <f t="shared" si="85"/>
        <v>项</v>
      </c>
      <c r="H931" s="106"/>
      <c r="I931" s="121">
        <v>0</v>
      </c>
      <c r="J931" s="106">
        <v>0</v>
      </c>
      <c r="K931" s="120">
        <f t="shared" si="86"/>
        <v>0</v>
      </c>
      <c r="L931" s="107">
        <f t="shared" si="87"/>
        <v>0</v>
      </c>
      <c r="M931" s="106">
        <f t="shared" si="88"/>
        <v>0</v>
      </c>
      <c r="N931" s="106">
        <v>0</v>
      </c>
      <c r="O931" s="106">
        <v>0</v>
      </c>
      <c r="P931" s="106">
        <f t="shared" si="89"/>
        <v>0</v>
      </c>
    </row>
    <row r="932" ht="36" customHeight="1" spans="1:16">
      <c r="A932" s="111">
        <v>21307</v>
      </c>
      <c r="B932" s="18" t="s">
        <v>853</v>
      </c>
      <c r="C932" s="19">
        <v>10</v>
      </c>
      <c r="D932" s="19">
        <f>SUM(D933:D938)</f>
        <v>0</v>
      </c>
      <c r="E932" s="19"/>
      <c r="F932" s="112" t="str">
        <f t="shared" si="84"/>
        <v>是</v>
      </c>
      <c r="G932" s="106" t="str">
        <f t="shared" si="85"/>
        <v>款</v>
      </c>
      <c r="H932" s="113">
        <f>SUM(H933:H938)</f>
        <v>0</v>
      </c>
      <c r="I932" s="121">
        <v>0</v>
      </c>
      <c r="J932" s="106">
        <v>0</v>
      </c>
      <c r="K932" s="120">
        <f t="shared" si="86"/>
        <v>0</v>
      </c>
      <c r="L932" s="107">
        <f t="shared" si="87"/>
        <v>0</v>
      </c>
      <c r="M932" s="106">
        <f t="shared" si="88"/>
        <v>0</v>
      </c>
      <c r="N932" s="106">
        <v>0</v>
      </c>
      <c r="O932" s="106">
        <v>0</v>
      </c>
      <c r="P932" s="106">
        <f t="shared" si="89"/>
        <v>0</v>
      </c>
    </row>
    <row r="933" s="103" customFormat="1" ht="36" customHeight="1" spans="1:16">
      <c r="A933" s="114">
        <v>2130701</v>
      </c>
      <c r="B933" s="23" t="s">
        <v>854</v>
      </c>
      <c r="C933" s="24">
        <v>0</v>
      </c>
      <c r="D933" s="19">
        <v>0</v>
      </c>
      <c r="E933" s="24"/>
      <c r="F933" s="112" t="str">
        <f t="shared" si="84"/>
        <v>否</v>
      </c>
      <c r="G933" s="103" t="str">
        <f t="shared" si="85"/>
        <v>项</v>
      </c>
      <c r="H933" s="106"/>
      <c r="I933" s="121">
        <v>0</v>
      </c>
      <c r="J933" s="106">
        <v>0</v>
      </c>
      <c r="K933" s="120">
        <f t="shared" si="86"/>
        <v>0</v>
      </c>
      <c r="L933" s="107">
        <f t="shared" si="87"/>
        <v>0</v>
      </c>
      <c r="M933" s="106">
        <f t="shared" si="88"/>
        <v>0</v>
      </c>
      <c r="N933" s="106">
        <v>0</v>
      </c>
      <c r="O933" s="106">
        <v>0</v>
      </c>
      <c r="P933" s="106">
        <f t="shared" si="89"/>
        <v>0</v>
      </c>
    </row>
    <row r="934" s="103" customFormat="1" ht="36" customHeight="1" spans="1:16">
      <c r="A934" s="114">
        <v>2130704</v>
      </c>
      <c r="B934" s="23" t="s">
        <v>855</v>
      </c>
      <c r="C934" s="24">
        <v>0</v>
      </c>
      <c r="D934" s="19">
        <v>0</v>
      </c>
      <c r="E934" s="24"/>
      <c r="F934" s="112" t="str">
        <f t="shared" si="84"/>
        <v>否</v>
      </c>
      <c r="G934" s="103" t="str">
        <f t="shared" si="85"/>
        <v>项</v>
      </c>
      <c r="H934" s="106"/>
      <c r="I934" s="121">
        <v>0</v>
      </c>
      <c r="J934" s="106">
        <v>0</v>
      </c>
      <c r="K934" s="120">
        <f t="shared" si="86"/>
        <v>0</v>
      </c>
      <c r="L934" s="107">
        <f t="shared" si="87"/>
        <v>0</v>
      </c>
      <c r="M934" s="106">
        <f t="shared" si="88"/>
        <v>0</v>
      </c>
      <c r="N934" s="106">
        <v>0</v>
      </c>
      <c r="O934" s="106">
        <v>0</v>
      </c>
      <c r="P934" s="106">
        <f t="shared" si="89"/>
        <v>0</v>
      </c>
    </row>
    <row r="935" s="103" customFormat="1" ht="36" customHeight="1" spans="1:16">
      <c r="A935" s="114">
        <v>2130705</v>
      </c>
      <c r="B935" s="23" t="s">
        <v>856</v>
      </c>
      <c r="C935" s="24">
        <v>0</v>
      </c>
      <c r="D935" s="19">
        <v>0</v>
      </c>
      <c r="E935" s="24"/>
      <c r="F935" s="112" t="str">
        <f t="shared" si="84"/>
        <v>否</v>
      </c>
      <c r="G935" s="103" t="str">
        <f t="shared" si="85"/>
        <v>项</v>
      </c>
      <c r="H935" s="106"/>
      <c r="I935" s="121">
        <v>0</v>
      </c>
      <c r="J935" s="106">
        <v>0</v>
      </c>
      <c r="K935" s="120">
        <f t="shared" si="86"/>
        <v>0</v>
      </c>
      <c r="L935" s="107">
        <f t="shared" si="87"/>
        <v>0</v>
      </c>
      <c r="M935" s="106">
        <f t="shared" si="88"/>
        <v>0</v>
      </c>
      <c r="N935" s="106">
        <v>0</v>
      </c>
      <c r="O935" s="106">
        <v>0</v>
      </c>
      <c r="P935" s="106">
        <f t="shared" si="89"/>
        <v>0</v>
      </c>
    </row>
    <row r="936" s="103" customFormat="1" ht="36" customHeight="1" spans="1:16">
      <c r="A936" s="114">
        <v>2130706</v>
      </c>
      <c r="B936" s="23" t="s">
        <v>857</v>
      </c>
      <c r="C936" s="24">
        <v>0</v>
      </c>
      <c r="D936" s="19">
        <v>0</v>
      </c>
      <c r="E936" s="24"/>
      <c r="F936" s="112" t="str">
        <f t="shared" si="84"/>
        <v>否</v>
      </c>
      <c r="G936" s="103" t="str">
        <f t="shared" si="85"/>
        <v>项</v>
      </c>
      <c r="H936" s="106"/>
      <c r="I936" s="121">
        <v>0</v>
      </c>
      <c r="J936" s="106">
        <v>0</v>
      </c>
      <c r="K936" s="120">
        <f t="shared" si="86"/>
        <v>0</v>
      </c>
      <c r="L936" s="107">
        <f t="shared" si="87"/>
        <v>0</v>
      </c>
      <c r="M936" s="106">
        <f t="shared" si="88"/>
        <v>0</v>
      </c>
      <c r="N936" s="106">
        <v>0</v>
      </c>
      <c r="O936" s="106">
        <v>0</v>
      </c>
      <c r="P936" s="106">
        <f t="shared" si="89"/>
        <v>0</v>
      </c>
    </row>
    <row r="937" s="103" customFormat="1" ht="36" customHeight="1" spans="1:16">
      <c r="A937" s="114">
        <v>2130707</v>
      </c>
      <c r="B937" s="23" t="s">
        <v>858</v>
      </c>
      <c r="C937" s="24">
        <v>0</v>
      </c>
      <c r="D937" s="19">
        <v>0</v>
      </c>
      <c r="E937" s="24"/>
      <c r="F937" s="112" t="str">
        <f t="shared" si="84"/>
        <v>否</v>
      </c>
      <c r="G937" s="103" t="str">
        <f t="shared" si="85"/>
        <v>项</v>
      </c>
      <c r="H937" s="106"/>
      <c r="I937" s="121">
        <v>0</v>
      </c>
      <c r="J937" s="106">
        <v>0</v>
      </c>
      <c r="K937" s="120">
        <f t="shared" si="86"/>
        <v>0</v>
      </c>
      <c r="L937" s="107">
        <f t="shared" si="87"/>
        <v>0</v>
      </c>
      <c r="M937" s="106">
        <f t="shared" si="88"/>
        <v>0</v>
      </c>
      <c r="N937" s="106">
        <v>0</v>
      </c>
      <c r="O937" s="106">
        <v>0</v>
      </c>
      <c r="P937" s="106">
        <f t="shared" si="89"/>
        <v>0</v>
      </c>
    </row>
    <row r="938" s="103" customFormat="1" ht="36" customHeight="1" spans="1:16">
      <c r="A938" s="114">
        <v>2130799</v>
      </c>
      <c r="B938" s="23" t="s">
        <v>859</v>
      </c>
      <c r="C938" s="24">
        <v>10</v>
      </c>
      <c r="D938" s="19">
        <v>0</v>
      </c>
      <c r="E938" s="24"/>
      <c r="F938" s="112" t="str">
        <f t="shared" si="84"/>
        <v>是</v>
      </c>
      <c r="G938" s="103" t="str">
        <f t="shared" si="85"/>
        <v>项</v>
      </c>
      <c r="H938" s="106"/>
      <c r="I938" s="121">
        <v>0</v>
      </c>
      <c r="J938" s="106">
        <v>0</v>
      </c>
      <c r="K938" s="120">
        <f t="shared" si="86"/>
        <v>0</v>
      </c>
      <c r="L938" s="107">
        <f t="shared" si="87"/>
        <v>0</v>
      </c>
      <c r="M938" s="106">
        <f t="shared" si="88"/>
        <v>0</v>
      </c>
      <c r="N938" s="106">
        <v>0</v>
      </c>
      <c r="O938" s="106">
        <v>0</v>
      </c>
      <c r="P938" s="106">
        <f t="shared" si="89"/>
        <v>0</v>
      </c>
    </row>
    <row r="939" ht="36" customHeight="1" spans="1:16">
      <c r="A939" s="111">
        <v>21308</v>
      </c>
      <c r="B939" s="18" t="s">
        <v>860</v>
      </c>
      <c r="C939" s="19">
        <v>360</v>
      </c>
      <c r="D939" s="19">
        <f>SUM(D940:D945)</f>
        <v>81</v>
      </c>
      <c r="E939" s="19"/>
      <c r="F939" s="112" t="str">
        <f t="shared" si="84"/>
        <v>是</v>
      </c>
      <c r="G939" s="106" t="str">
        <f t="shared" si="85"/>
        <v>款</v>
      </c>
      <c r="H939" s="113">
        <f>SUM(H940:H945)</f>
        <v>0</v>
      </c>
      <c r="I939" s="121">
        <v>0</v>
      </c>
      <c r="J939" s="106">
        <v>0</v>
      </c>
      <c r="K939" s="120">
        <f t="shared" si="86"/>
        <v>0</v>
      </c>
      <c r="L939" s="107">
        <f t="shared" si="87"/>
        <v>0</v>
      </c>
      <c r="M939" s="106">
        <f t="shared" si="88"/>
        <v>0</v>
      </c>
      <c r="N939" s="106">
        <v>0</v>
      </c>
      <c r="O939" s="106">
        <v>0</v>
      </c>
      <c r="P939" s="106">
        <f t="shared" si="89"/>
        <v>0</v>
      </c>
    </row>
    <row r="940" s="103" customFormat="1" ht="36" customHeight="1" spans="1:16">
      <c r="A940" s="114">
        <v>2130801</v>
      </c>
      <c r="B940" s="23" t="s">
        <v>861</v>
      </c>
      <c r="C940" s="24">
        <v>0</v>
      </c>
      <c r="D940" s="19">
        <v>0</v>
      </c>
      <c r="E940" s="24"/>
      <c r="F940" s="112" t="str">
        <f t="shared" si="84"/>
        <v>否</v>
      </c>
      <c r="G940" s="103" t="str">
        <f t="shared" si="85"/>
        <v>项</v>
      </c>
      <c r="H940" s="106"/>
      <c r="I940" s="121">
        <v>0</v>
      </c>
      <c r="J940" s="106">
        <v>0</v>
      </c>
      <c r="K940" s="120">
        <f t="shared" si="86"/>
        <v>0</v>
      </c>
      <c r="L940" s="107">
        <f t="shared" si="87"/>
        <v>0</v>
      </c>
      <c r="M940" s="106">
        <f t="shared" si="88"/>
        <v>0</v>
      </c>
      <c r="N940" s="106">
        <v>0</v>
      </c>
      <c r="O940" s="106">
        <v>0</v>
      </c>
      <c r="P940" s="106">
        <f t="shared" si="89"/>
        <v>0</v>
      </c>
    </row>
    <row r="941" s="103" customFormat="1" ht="36" customHeight="1" spans="1:16">
      <c r="A941" s="114">
        <v>2130802</v>
      </c>
      <c r="B941" s="23" t="s">
        <v>862</v>
      </c>
      <c r="C941" s="24">
        <v>0</v>
      </c>
      <c r="D941" s="19">
        <v>0</v>
      </c>
      <c r="E941" s="24"/>
      <c r="F941" s="112" t="str">
        <f t="shared" si="84"/>
        <v>否</v>
      </c>
      <c r="G941" s="103" t="str">
        <f t="shared" si="85"/>
        <v>项</v>
      </c>
      <c r="H941" s="106"/>
      <c r="I941" s="121">
        <v>0</v>
      </c>
      <c r="J941" s="106">
        <v>0</v>
      </c>
      <c r="K941" s="120">
        <f t="shared" si="86"/>
        <v>0</v>
      </c>
      <c r="L941" s="107">
        <f t="shared" si="87"/>
        <v>0</v>
      </c>
      <c r="M941" s="106">
        <f t="shared" si="88"/>
        <v>0</v>
      </c>
      <c r="N941" s="106">
        <v>0</v>
      </c>
      <c r="O941" s="106">
        <v>0</v>
      </c>
      <c r="P941" s="106">
        <f t="shared" si="89"/>
        <v>0</v>
      </c>
    </row>
    <row r="942" s="103" customFormat="1" ht="36" customHeight="1" spans="1:16">
      <c r="A942" s="114">
        <v>2130803</v>
      </c>
      <c r="B942" s="23" t="s">
        <v>863</v>
      </c>
      <c r="C942" s="24">
        <v>360</v>
      </c>
      <c r="D942" s="19">
        <v>81</v>
      </c>
      <c r="E942" s="24"/>
      <c r="F942" s="112" t="str">
        <f t="shared" si="84"/>
        <v>是</v>
      </c>
      <c r="G942" s="103" t="str">
        <f t="shared" si="85"/>
        <v>项</v>
      </c>
      <c r="H942" s="113"/>
      <c r="I942" s="121">
        <v>0</v>
      </c>
      <c r="J942" s="106">
        <v>0</v>
      </c>
      <c r="K942" s="120">
        <f t="shared" si="86"/>
        <v>0</v>
      </c>
      <c r="L942" s="107">
        <f t="shared" si="87"/>
        <v>0</v>
      </c>
      <c r="M942" s="106">
        <f t="shared" si="88"/>
        <v>81.23</v>
      </c>
      <c r="N942" s="106">
        <v>0</v>
      </c>
      <c r="O942" s="106">
        <v>81.23</v>
      </c>
      <c r="P942" s="106">
        <f t="shared" si="89"/>
        <v>81</v>
      </c>
    </row>
    <row r="943" s="103" customFormat="1" ht="36" customHeight="1" spans="1:16">
      <c r="A943" s="114">
        <v>2130804</v>
      </c>
      <c r="B943" s="23" t="s">
        <v>864</v>
      </c>
      <c r="C943" s="24">
        <v>0</v>
      </c>
      <c r="D943" s="19">
        <v>0</v>
      </c>
      <c r="E943" s="24"/>
      <c r="F943" s="112" t="str">
        <f t="shared" si="84"/>
        <v>否</v>
      </c>
      <c r="G943" s="103" t="str">
        <f t="shared" si="85"/>
        <v>项</v>
      </c>
      <c r="H943" s="106"/>
      <c r="I943" s="121">
        <v>0</v>
      </c>
      <c r="J943" s="106">
        <v>0</v>
      </c>
      <c r="K943" s="120">
        <f t="shared" si="86"/>
        <v>0</v>
      </c>
      <c r="L943" s="107">
        <f t="shared" si="87"/>
        <v>0</v>
      </c>
      <c r="M943" s="106">
        <f t="shared" si="88"/>
        <v>0</v>
      </c>
      <c r="N943" s="106">
        <v>0</v>
      </c>
      <c r="O943" s="106">
        <v>0</v>
      </c>
      <c r="P943" s="106">
        <f t="shared" si="89"/>
        <v>0</v>
      </c>
    </row>
    <row r="944" s="103" customFormat="1" ht="36" customHeight="1" spans="1:16">
      <c r="A944" s="114">
        <v>2130805</v>
      </c>
      <c r="B944" s="23" t="s">
        <v>865</v>
      </c>
      <c r="C944" s="24">
        <v>0</v>
      </c>
      <c r="D944" s="19">
        <v>0</v>
      </c>
      <c r="E944" s="24"/>
      <c r="F944" s="112" t="str">
        <f t="shared" si="84"/>
        <v>否</v>
      </c>
      <c r="G944" s="103" t="str">
        <f t="shared" si="85"/>
        <v>项</v>
      </c>
      <c r="H944" s="106"/>
      <c r="I944" s="121">
        <v>0</v>
      </c>
      <c r="J944" s="106">
        <v>0</v>
      </c>
      <c r="K944" s="120">
        <f t="shared" si="86"/>
        <v>0</v>
      </c>
      <c r="L944" s="107">
        <f t="shared" si="87"/>
        <v>0</v>
      </c>
      <c r="M944" s="106">
        <f t="shared" si="88"/>
        <v>0</v>
      </c>
      <c r="N944" s="106">
        <v>0</v>
      </c>
      <c r="O944" s="106">
        <v>0</v>
      </c>
      <c r="P944" s="106">
        <f t="shared" si="89"/>
        <v>0</v>
      </c>
    </row>
    <row r="945" s="103" customFormat="1" ht="36" customHeight="1" spans="1:16">
      <c r="A945" s="114">
        <v>2130899</v>
      </c>
      <c r="B945" s="23" t="s">
        <v>866</v>
      </c>
      <c r="C945" s="24">
        <v>0</v>
      </c>
      <c r="D945" s="19">
        <v>0</v>
      </c>
      <c r="E945" s="24"/>
      <c r="F945" s="112" t="str">
        <f t="shared" si="84"/>
        <v>否</v>
      </c>
      <c r="G945" s="103" t="str">
        <f t="shared" si="85"/>
        <v>项</v>
      </c>
      <c r="H945" s="126"/>
      <c r="I945" s="121">
        <v>0</v>
      </c>
      <c r="J945" s="106">
        <v>0</v>
      </c>
      <c r="K945" s="120">
        <f t="shared" si="86"/>
        <v>0</v>
      </c>
      <c r="L945" s="107">
        <f t="shared" si="87"/>
        <v>0</v>
      </c>
      <c r="M945" s="106">
        <f t="shared" si="88"/>
        <v>0</v>
      </c>
      <c r="N945" s="106">
        <v>0</v>
      </c>
      <c r="O945" s="106">
        <v>0</v>
      </c>
      <c r="P945" s="106">
        <f t="shared" si="89"/>
        <v>0</v>
      </c>
    </row>
    <row r="946" ht="36" customHeight="1" spans="1:16">
      <c r="A946" s="111">
        <v>21309</v>
      </c>
      <c r="B946" s="18" t="s">
        <v>867</v>
      </c>
      <c r="C946" s="19">
        <v>0</v>
      </c>
      <c r="D946" s="19">
        <f>SUM(D947:D948)</f>
        <v>0</v>
      </c>
      <c r="E946" s="19"/>
      <c r="F946" s="112" t="str">
        <f t="shared" si="84"/>
        <v>否</v>
      </c>
      <c r="G946" s="106" t="str">
        <f t="shared" si="85"/>
        <v>款</v>
      </c>
      <c r="H946" s="113">
        <f>SUM(H947:H948)</f>
        <v>0</v>
      </c>
      <c r="I946" s="121">
        <v>0</v>
      </c>
      <c r="J946" s="106">
        <v>0</v>
      </c>
      <c r="K946" s="120">
        <f t="shared" si="86"/>
        <v>0</v>
      </c>
      <c r="L946" s="107">
        <f t="shared" si="87"/>
        <v>0</v>
      </c>
      <c r="M946" s="106">
        <f t="shared" si="88"/>
        <v>0</v>
      </c>
      <c r="N946" s="106">
        <v>0</v>
      </c>
      <c r="O946" s="106">
        <v>0</v>
      </c>
      <c r="P946" s="106">
        <f t="shared" si="89"/>
        <v>0</v>
      </c>
    </row>
    <row r="947" s="103" customFormat="1" ht="36" customHeight="1" spans="1:16">
      <c r="A947" s="114">
        <v>2130901</v>
      </c>
      <c r="B947" s="23" t="s">
        <v>868</v>
      </c>
      <c r="C947" s="24">
        <v>0</v>
      </c>
      <c r="D947" s="19">
        <v>0</v>
      </c>
      <c r="E947" s="24"/>
      <c r="F947" s="112" t="str">
        <f t="shared" si="84"/>
        <v>否</v>
      </c>
      <c r="G947" s="103" t="str">
        <f t="shared" si="85"/>
        <v>项</v>
      </c>
      <c r="H947" s="106"/>
      <c r="I947" s="121">
        <v>0</v>
      </c>
      <c r="J947" s="106">
        <v>0</v>
      </c>
      <c r="K947" s="120">
        <f t="shared" si="86"/>
        <v>0</v>
      </c>
      <c r="L947" s="107">
        <f t="shared" si="87"/>
        <v>0</v>
      </c>
      <c r="M947" s="106">
        <f t="shared" si="88"/>
        <v>0</v>
      </c>
      <c r="N947" s="106">
        <v>0</v>
      </c>
      <c r="O947" s="106">
        <v>0</v>
      </c>
      <c r="P947" s="106">
        <f t="shared" si="89"/>
        <v>0</v>
      </c>
    </row>
    <row r="948" s="103" customFormat="1" ht="36" customHeight="1" spans="1:16">
      <c r="A948" s="114">
        <v>2130999</v>
      </c>
      <c r="B948" s="23" t="s">
        <v>869</v>
      </c>
      <c r="C948" s="24">
        <v>0</v>
      </c>
      <c r="D948" s="19">
        <v>0</v>
      </c>
      <c r="E948" s="24"/>
      <c r="F948" s="112" t="str">
        <f t="shared" si="84"/>
        <v>否</v>
      </c>
      <c r="G948" s="103" t="str">
        <f t="shared" si="85"/>
        <v>项</v>
      </c>
      <c r="H948" s="106"/>
      <c r="I948" s="121">
        <v>0</v>
      </c>
      <c r="J948" s="106">
        <v>0</v>
      </c>
      <c r="K948" s="120">
        <f t="shared" si="86"/>
        <v>0</v>
      </c>
      <c r="L948" s="107">
        <f t="shared" si="87"/>
        <v>0</v>
      </c>
      <c r="M948" s="106">
        <f t="shared" si="88"/>
        <v>0</v>
      </c>
      <c r="N948" s="106">
        <v>0</v>
      </c>
      <c r="O948" s="106">
        <v>0</v>
      </c>
      <c r="P948" s="106">
        <f t="shared" si="89"/>
        <v>0</v>
      </c>
    </row>
    <row r="949" ht="36" customHeight="1" spans="1:16">
      <c r="A949" s="111">
        <v>21399</v>
      </c>
      <c r="B949" s="18" t="s">
        <v>870</v>
      </c>
      <c r="C949" s="19">
        <v>0</v>
      </c>
      <c r="D949" s="19">
        <f>SUM(D950:D951)</f>
        <v>0</v>
      </c>
      <c r="E949" s="19"/>
      <c r="F949" s="112" t="str">
        <f t="shared" si="84"/>
        <v>否</v>
      </c>
      <c r="G949" s="106" t="str">
        <f t="shared" si="85"/>
        <v>款</v>
      </c>
      <c r="H949" s="105">
        <f>SUM(H950:H951)</f>
        <v>0</v>
      </c>
      <c r="I949" s="121">
        <v>0</v>
      </c>
      <c r="J949" s="106">
        <v>0</v>
      </c>
      <c r="K949" s="120">
        <f t="shared" si="86"/>
        <v>0</v>
      </c>
      <c r="L949" s="107">
        <f t="shared" si="87"/>
        <v>0</v>
      </c>
      <c r="M949" s="106">
        <f t="shared" si="88"/>
        <v>0</v>
      </c>
      <c r="N949" s="106">
        <v>0</v>
      </c>
      <c r="O949" s="106">
        <v>0</v>
      </c>
      <c r="P949" s="106">
        <f t="shared" si="89"/>
        <v>0</v>
      </c>
    </row>
    <row r="950" s="103" customFormat="1" ht="36" customHeight="1" spans="1:16">
      <c r="A950" s="114">
        <v>2139901</v>
      </c>
      <c r="B950" s="23" t="s">
        <v>871</v>
      </c>
      <c r="C950" s="24">
        <v>0</v>
      </c>
      <c r="D950" s="19">
        <v>0</v>
      </c>
      <c r="E950" s="24"/>
      <c r="F950" s="112" t="str">
        <f t="shared" si="84"/>
        <v>否</v>
      </c>
      <c r="G950" s="103" t="str">
        <f t="shared" si="85"/>
        <v>项</v>
      </c>
      <c r="H950" s="106"/>
      <c r="I950" s="121">
        <v>0</v>
      </c>
      <c r="J950" s="106">
        <v>0</v>
      </c>
      <c r="K950" s="120">
        <f t="shared" si="86"/>
        <v>0</v>
      </c>
      <c r="L950" s="107">
        <f t="shared" si="87"/>
        <v>0</v>
      </c>
      <c r="M950" s="106">
        <f t="shared" si="88"/>
        <v>0</v>
      </c>
      <c r="N950" s="106">
        <v>0</v>
      </c>
      <c r="O950" s="106">
        <v>0</v>
      </c>
      <c r="P950" s="106">
        <f t="shared" si="89"/>
        <v>0</v>
      </c>
    </row>
    <row r="951" s="103" customFormat="1" ht="36" customHeight="1" spans="1:16">
      <c r="A951" s="114">
        <v>2139999</v>
      </c>
      <c r="B951" s="23" t="s">
        <v>872</v>
      </c>
      <c r="C951" s="24">
        <v>0</v>
      </c>
      <c r="D951" s="19">
        <v>0</v>
      </c>
      <c r="E951" s="24"/>
      <c r="F951" s="112" t="str">
        <f t="shared" si="84"/>
        <v>否</v>
      </c>
      <c r="G951" s="103" t="str">
        <f t="shared" si="85"/>
        <v>项</v>
      </c>
      <c r="H951" s="106"/>
      <c r="I951" s="121">
        <v>0</v>
      </c>
      <c r="J951" s="106">
        <v>0</v>
      </c>
      <c r="K951" s="120">
        <f t="shared" si="86"/>
        <v>0</v>
      </c>
      <c r="L951" s="107">
        <f t="shared" si="87"/>
        <v>0</v>
      </c>
      <c r="M951" s="106">
        <f t="shared" si="88"/>
        <v>0</v>
      </c>
      <c r="N951" s="106">
        <v>0</v>
      </c>
      <c r="O951" s="106">
        <v>0</v>
      </c>
      <c r="P951" s="106">
        <f t="shared" si="89"/>
        <v>0</v>
      </c>
    </row>
    <row r="952" ht="36" customHeight="1" spans="1:16">
      <c r="A952" s="111">
        <v>214</v>
      </c>
      <c r="B952" s="18" t="s">
        <v>110</v>
      </c>
      <c r="C952" s="19">
        <v>7043</v>
      </c>
      <c r="D952" s="19">
        <f>SUM(D953,D976,D986,D996,D1001,D1008,D1013)</f>
        <v>349</v>
      </c>
      <c r="E952" s="19"/>
      <c r="F952" s="112" t="str">
        <f t="shared" si="84"/>
        <v>是</v>
      </c>
      <c r="G952" s="106" t="str">
        <f t="shared" si="85"/>
        <v>类</v>
      </c>
      <c r="H952" s="105">
        <f>SUM(H953,H976,H986,H996,H1001,H1008,H1013)</f>
        <v>0</v>
      </c>
      <c r="I952" s="121">
        <v>0</v>
      </c>
      <c r="J952" s="106">
        <v>0</v>
      </c>
      <c r="K952" s="120">
        <f t="shared" si="86"/>
        <v>0</v>
      </c>
      <c r="L952" s="107">
        <f t="shared" si="87"/>
        <v>0</v>
      </c>
      <c r="M952" s="106">
        <f t="shared" si="88"/>
        <v>0</v>
      </c>
      <c r="N952" s="106">
        <v>0</v>
      </c>
      <c r="O952" s="106">
        <v>0</v>
      </c>
      <c r="P952" s="106">
        <f t="shared" si="89"/>
        <v>0</v>
      </c>
    </row>
    <row r="953" ht="36" customHeight="1" spans="1:16">
      <c r="A953" s="111">
        <v>21401</v>
      </c>
      <c r="B953" s="18" t="s">
        <v>873</v>
      </c>
      <c r="C953" s="19">
        <v>3844</v>
      </c>
      <c r="D953" s="19">
        <f>SUM(D954:D975)</f>
        <v>-1</v>
      </c>
      <c r="E953" s="19"/>
      <c r="F953" s="112" t="str">
        <f t="shared" si="84"/>
        <v>是</v>
      </c>
      <c r="G953" s="106" t="str">
        <f t="shared" si="85"/>
        <v>款</v>
      </c>
      <c r="H953" s="105">
        <f>SUM(H954:H975)</f>
        <v>0</v>
      </c>
      <c r="I953" s="121">
        <v>0</v>
      </c>
      <c r="J953" s="106">
        <v>0</v>
      </c>
      <c r="K953" s="120">
        <f t="shared" si="86"/>
        <v>0</v>
      </c>
      <c r="L953" s="107">
        <f t="shared" si="87"/>
        <v>0</v>
      </c>
      <c r="M953" s="106">
        <f t="shared" si="88"/>
        <v>0</v>
      </c>
      <c r="N953" s="106">
        <v>0</v>
      </c>
      <c r="O953" s="106">
        <v>0</v>
      </c>
      <c r="P953" s="106">
        <f t="shared" si="89"/>
        <v>0</v>
      </c>
    </row>
    <row r="954" s="103" customFormat="1" ht="36" customHeight="1" spans="1:16">
      <c r="A954" s="114">
        <v>2140101</v>
      </c>
      <c r="B954" s="23" t="s">
        <v>163</v>
      </c>
      <c r="C954" s="24">
        <v>1011</v>
      </c>
      <c r="D954" s="19">
        <v>-18</v>
      </c>
      <c r="E954" s="24"/>
      <c r="F954" s="112" t="str">
        <f t="shared" si="84"/>
        <v>是</v>
      </c>
      <c r="G954" s="103" t="str">
        <f t="shared" si="85"/>
        <v>项</v>
      </c>
      <c r="H954" s="106"/>
      <c r="I954" s="121">
        <v>-184597.84</v>
      </c>
      <c r="J954" s="106">
        <v>0</v>
      </c>
      <c r="K954" s="120">
        <f t="shared" si="86"/>
        <v>-184597.84</v>
      </c>
      <c r="L954" s="107">
        <f t="shared" si="87"/>
        <v>-18</v>
      </c>
      <c r="M954" s="106">
        <f t="shared" si="88"/>
        <v>0</v>
      </c>
      <c r="N954" s="106">
        <v>0</v>
      </c>
      <c r="O954" s="106">
        <v>0</v>
      </c>
      <c r="P954" s="106">
        <f t="shared" si="89"/>
        <v>0</v>
      </c>
    </row>
    <row r="955" s="103" customFormat="1" ht="36" customHeight="1" spans="1:16">
      <c r="A955" s="114">
        <v>2140102</v>
      </c>
      <c r="B955" s="23" t="s">
        <v>164</v>
      </c>
      <c r="C955" s="24">
        <v>45</v>
      </c>
      <c r="D955" s="19">
        <v>0</v>
      </c>
      <c r="E955" s="24"/>
      <c r="F955" s="112" t="str">
        <f t="shared" si="84"/>
        <v>是</v>
      </c>
      <c r="G955" s="103" t="str">
        <f t="shared" si="85"/>
        <v>项</v>
      </c>
      <c r="H955" s="106"/>
      <c r="I955" s="121">
        <v>0</v>
      </c>
      <c r="J955" s="106">
        <v>0</v>
      </c>
      <c r="K955" s="120">
        <f t="shared" si="86"/>
        <v>0</v>
      </c>
      <c r="L955" s="107">
        <f t="shared" si="87"/>
        <v>0</v>
      </c>
      <c r="M955" s="106">
        <f t="shared" si="88"/>
        <v>0</v>
      </c>
      <c r="N955" s="106">
        <v>0</v>
      </c>
      <c r="O955" s="106">
        <v>0</v>
      </c>
      <c r="P955" s="106">
        <f t="shared" si="89"/>
        <v>0</v>
      </c>
    </row>
    <row r="956" s="103" customFormat="1" ht="36" customHeight="1" spans="1:16">
      <c r="A956" s="114">
        <v>2140103</v>
      </c>
      <c r="B956" s="23" t="s">
        <v>165</v>
      </c>
      <c r="C956" s="24">
        <v>0</v>
      </c>
      <c r="D956" s="19">
        <v>0</v>
      </c>
      <c r="E956" s="24"/>
      <c r="F956" s="112" t="str">
        <f t="shared" si="84"/>
        <v>否</v>
      </c>
      <c r="G956" s="103" t="str">
        <f t="shared" si="85"/>
        <v>项</v>
      </c>
      <c r="H956" s="106"/>
      <c r="I956" s="121">
        <v>0</v>
      </c>
      <c r="J956" s="106">
        <v>0</v>
      </c>
      <c r="K956" s="120">
        <f t="shared" si="86"/>
        <v>0</v>
      </c>
      <c r="L956" s="107">
        <f t="shared" si="87"/>
        <v>0</v>
      </c>
      <c r="M956" s="106">
        <f t="shared" si="88"/>
        <v>0</v>
      </c>
      <c r="N956" s="106">
        <v>0</v>
      </c>
      <c r="O956" s="106">
        <v>0</v>
      </c>
      <c r="P956" s="106">
        <f t="shared" si="89"/>
        <v>0</v>
      </c>
    </row>
    <row r="957" s="103" customFormat="1" ht="36" customHeight="1" spans="1:16">
      <c r="A957" s="114">
        <v>2140104</v>
      </c>
      <c r="B957" s="23" t="s">
        <v>874</v>
      </c>
      <c r="C957" s="24">
        <v>91</v>
      </c>
      <c r="D957" s="19">
        <v>0</v>
      </c>
      <c r="E957" s="24"/>
      <c r="F957" s="112" t="str">
        <f t="shared" si="84"/>
        <v>是</v>
      </c>
      <c r="G957" s="103" t="str">
        <f t="shared" si="85"/>
        <v>项</v>
      </c>
      <c r="H957" s="106"/>
      <c r="I957" s="121">
        <v>0</v>
      </c>
      <c r="J957" s="106">
        <v>0</v>
      </c>
      <c r="K957" s="120">
        <f t="shared" si="86"/>
        <v>0</v>
      </c>
      <c r="L957" s="107">
        <f t="shared" si="87"/>
        <v>0</v>
      </c>
      <c r="M957" s="106">
        <f t="shared" si="88"/>
        <v>0</v>
      </c>
      <c r="N957" s="106">
        <v>0</v>
      </c>
      <c r="O957" s="106">
        <v>0</v>
      </c>
      <c r="P957" s="106">
        <f t="shared" si="89"/>
        <v>0</v>
      </c>
    </row>
    <row r="958" s="103" customFormat="1" ht="36" customHeight="1" spans="1:16">
      <c r="A958" s="114">
        <v>2140106</v>
      </c>
      <c r="B958" s="23" t="s">
        <v>875</v>
      </c>
      <c r="C958" s="24">
        <v>100</v>
      </c>
      <c r="D958" s="19">
        <v>0</v>
      </c>
      <c r="E958" s="24"/>
      <c r="F958" s="112" t="str">
        <f t="shared" si="84"/>
        <v>是</v>
      </c>
      <c r="G958" s="103" t="str">
        <f t="shared" si="85"/>
        <v>项</v>
      </c>
      <c r="H958" s="106"/>
      <c r="I958" s="121">
        <v>0</v>
      </c>
      <c r="J958" s="106">
        <v>0</v>
      </c>
      <c r="K958" s="120">
        <f t="shared" si="86"/>
        <v>0</v>
      </c>
      <c r="L958" s="107">
        <f t="shared" si="87"/>
        <v>0</v>
      </c>
      <c r="M958" s="106">
        <f t="shared" si="88"/>
        <v>0</v>
      </c>
      <c r="N958" s="106">
        <v>0</v>
      </c>
      <c r="O958" s="106">
        <v>0</v>
      </c>
      <c r="P958" s="106">
        <f t="shared" si="89"/>
        <v>0</v>
      </c>
    </row>
    <row r="959" s="103" customFormat="1" ht="36" customHeight="1" spans="1:16">
      <c r="A959" s="114">
        <v>2140109</v>
      </c>
      <c r="B959" s="23" t="s">
        <v>876</v>
      </c>
      <c r="C959" s="24">
        <v>0</v>
      </c>
      <c r="D959" s="19">
        <v>0</v>
      </c>
      <c r="E959" s="24"/>
      <c r="F959" s="112" t="str">
        <f t="shared" si="84"/>
        <v>否</v>
      </c>
      <c r="G959" s="103" t="str">
        <f t="shared" si="85"/>
        <v>项</v>
      </c>
      <c r="H959" s="106"/>
      <c r="I959" s="121">
        <v>0</v>
      </c>
      <c r="J959" s="106">
        <v>0</v>
      </c>
      <c r="K959" s="120">
        <f t="shared" si="86"/>
        <v>0</v>
      </c>
      <c r="L959" s="107">
        <f t="shared" si="87"/>
        <v>0</v>
      </c>
      <c r="M959" s="106">
        <f t="shared" si="88"/>
        <v>0</v>
      </c>
      <c r="N959" s="106">
        <v>0</v>
      </c>
      <c r="O959" s="106">
        <v>0</v>
      </c>
      <c r="P959" s="106">
        <f t="shared" si="89"/>
        <v>0</v>
      </c>
    </row>
    <row r="960" s="103" customFormat="1" ht="36" customHeight="1" spans="1:16">
      <c r="A960" s="114">
        <v>2140110</v>
      </c>
      <c r="B960" s="23" t="s">
        <v>877</v>
      </c>
      <c r="C960" s="24">
        <v>0</v>
      </c>
      <c r="D960" s="19">
        <v>0</v>
      </c>
      <c r="E960" s="24"/>
      <c r="F960" s="112" t="str">
        <f t="shared" si="84"/>
        <v>否</v>
      </c>
      <c r="G960" s="103" t="str">
        <f t="shared" si="85"/>
        <v>项</v>
      </c>
      <c r="H960" s="106"/>
      <c r="I960" s="121">
        <v>0</v>
      </c>
      <c r="J960" s="106">
        <v>0</v>
      </c>
      <c r="K960" s="120">
        <f t="shared" si="86"/>
        <v>0</v>
      </c>
      <c r="L960" s="107">
        <f t="shared" si="87"/>
        <v>0</v>
      </c>
      <c r="M960" s="106">
        <f t="shared" si="88"/>
        <v>0</v>
      </c>
      <c r="N960" s="106">
        <v>0</v>
      </c>
      <c r="O960" s="106">
        <v>0</v>
      </c>
      <c r="P960" s="106">
        <f t="shared" si="89"/>
        <v>0</v>
      </c>
    </row>
    <row r="961" s="103" customFormat="1" ht="36" customHeight="1" spans="1:16">
      <c r="A961" s="114">
        <v>2140111</v>
      </c>
      <c r="B961" s="23" t="s">
        <v>878</v>
      </c>
      <c r="C961" s="24">
        <v>0</v>
      </c>
      <c r="D961" s="19">
        <v>0</v>
      </c>
      <c r="E961" s="24"/>
      <c r="F961" s="112" t="str">
        <f t="shared" si="84"/>
        <v>否</v>
      </c>
      <c r="G961" s="103" t="str">
        <f t="shared" si="85"/>
        <v>项</v>
      </c>
      <c r="H961" s="106"/>
      <c r="I961" s="121">
        <v>0</v>
      </c>
      <c r="J961" s="106">
        <v>0</v>
      </c>
      <c r="K961" s="120">
        <f t="shared" si="86"/>
        <v>0</v>
      </c>
      <c r="L961" s="107">
        <f t="shared" si="87"/>
        <v>0</v>
      </c>
      <c r="M961" s="106">
        <f t="shared" si="88"/>
        <v>0</v>
      </c>
      <c r="N961" s="106">
        <v>0</v>
      </c>
      <c r="O961" s="106">
        <v>0</v>
      </c>
      <c r="P961" s="106">
        <f t="shared" si="89"/>
        <v>0</v>
      </c>
    </row>
    <row r="962" s="103" customFormat="1" ht="36" customHeight="1" spans="1:16">
      <c r="A962" s="114">
        <v>2140112</v>
      </c>
      <c r="B962" s="23" t="s">
        <v>879</v>
      </c>
      <c r="C962" s="24">
        <v>2597</v>
      </c>
      <c r="D962" s="19">
        <v>17</v>
      </c>
      <c r="E962" s="24"/>
      <c r="F962" s="112" t="str">
        <f t="shared" si="84"/>
        <v>是</v>
      </c>
      <c r="G962" s="103" t="str">
        <f t="shared" si="85"/>
        <v>项</v>
      </c>
      <c r="H962" s="106"/>
      <c r="I962" s="121">
        <v>173821.84</v>
      </c>
      <c r="J962" s="106">
        <v>0</v>
      </c>
      <c r="K962" s="120">
        <f t="shared" si="86"/>
        <v>173821.84</v>
      </c>
      <c r="L962" s="107">
        <f t="shared" si="87"/>
        <v>17</v>
      </c>
      <c r="M962" s="106">
        <f t="shared" si="88"/>
        <v>0</v>
      </c>
      <c r="N962" s="106">
        <v>0</v>
      </c>
      <c r="O962" s="106">
        <v>0</v>
      </c>
      <c r="P962" s="106">
        <f t="shared" si="89"/>
        <v>0</v>
      </c>
    </row>
    <row r="963" s="103" customFormat="1" ht="36" customHeight="1" spans="1:16">
      <c r="A963" s="114">
        <v>2140114</v>
      </c>
      <c r="B963" s="23" t="s">
        <v>880</v>
      </c>
      <c r="C963" s="24">
        <v>0</v>
      </c>
      <c r="D963" s="19">
        <v>0</v>
      </c>
      <c r="E963" s="24"/>
      <c r="F963" s="112" t="str">
        <f t="shared" si="84"/>
        <v>否</v>
      </c>
      <c r="G963" s="103" t="str">
        <f t="shared" si="85"/>
        <v>项</v>
      </c>
      <c r="H963" s="106"/>
      <c r="I963" s="121">
        <v>0</v>
      </c>
      <c r="J963" s="106">
        <v>0</v>
      </c>
      <c r="K963" s="120">
        <f t="shared" si="86"/>
        <v>0</v>
      </c>
      <c r="L963" s="107">
        <f t="shared" si="87"/>
        <v>0</v>
      </c>
      <c r="M963" s="106">
        <f t="shared" si="88"/>
        <v>0</v>
      </c>
      <c r="N963" s="106">
        <v>0</v>
      </c>
      <c r="O963" s="106">
        <v>0</v>
      </c>
      <c r="P963" s="106">
        <f t="shared" si="89"/>
        <v>0</v>
      </c>
    </row>
    <row r="964" s="103" customFormat="1" ht="36" customHeight="1" spans="1:16">
      <c r="A964" s="114">
        <v>2140122</v>
      </c>
      <c r="B964" s="23" t="s">
        <v>881</v>
      </c>
      <c r="C964" s="24">
        <v>0</v>
      </c>
      <c r="D964" s="19">
        <v>0</v>
      </c>
      <c r="E964" s="24"/>
      <c r="F964" s="112" t="str">
        <f t="shared" ref="F964:F1027" si="90">IF(LEN(A964)=3,"是",IF(B964&lt;&gt;"",IF(SUM(C964:C964)&lt;&gt;0,"是","否"),"是"))</f>
        <v>否</v>
      </c>
      <c r="G964" s="103" t="str">
        <f t="shared" si="85"/>
        <v>项</v>
      </c>
      <c r="H964" s="106"/>
      <c r="I964" s="121">
        <v>0</v>
      </c>
      <c r="J964" s="106">
        <v>0</v>
      </c>
      <c r="K964" s="120">
        <f t="shared" si="86"/>
        <v>0</v>
      </c>
      <c r="L964" s="107">
        <f t="shared" si="87"/>
        <v>0</v>
      </c>
      <c r="M964" s="106">
        <f t="shared" si="88"/>
        <v>0</v>
      </c>
      <c r="N964" s="106">
        <v>0</v>
      </c>
      <c r="O964" s="106">
        <v>0</v>
      </c>
      <c r="P964" s="106">
        <f t="shared" si="89"/>
        <v>0</v>
      </c>
    </row>
    <row r="965" s="103" customFormat="1" ht="36" customHeight="1" spans="1:16">
      <c r="A965" s="114">
        <v>2140123</v>
      </c>
      <c r="B965" s="23" t="s">
        <v>882</v>
      </c>
      <c r="C965" s="24">
        <v>0</v>
      </c>
      <c r="D965" s="19">
        <v>0</v>
      </c>
      <c r="E965" s="24"/>
      <c r="F965" s="112" t="str">
        <f t="shared" si="90"/>
        <v>否</v>
      </c>
      <c r="G965" s="103" t="str">
        <f t="shared" ref="G965:G1028" si="91">IF(LEN(A965)=3,"类",IF(LEN(A965)=5,"款","项"))</f>
        <v>项</v>
      </c>
      <c r="H965" s="106"/>
      <c r="I965" s="121">
        <v>0</v>
      </c>
      <c r="J965" s="106">
        <v>0</v>
      </c>
      <c r="K965" s="120">
        <f t="shared" ref="K965:K1028" si="92">SUM(I965:J965)</f>
        <v>0</v>
      </c>
      <c r="L965" s="107">
        <f t="shared" ref="L965:L1028" si="93">ROUND(K965/10000,0)</f>
        <v>0</v>
      </c>
      <c r="M965" s="106">
        <f t="shared" ref="M965:M1028" si="94">SUM(N965:O965)</f>
        <v>0</v>
      </c>
      <c r="N965" s="106">
        <v>0</v>
      </c>
      <c r="O965" s="106">
        <v>0</v>
      </c>
      <c r="P965" s="106">
        <f t="shared" ref="P965:P1028" si="95">ROUND(M965,0)</f>
        <v>0</v>
      </c>
    </row>
    <row r="966" s="103" customFormat="1" ht="36" customHeight="1" spans="1:16">
      <c r="A966" s="114">
        <v>2140127</v>
      </c>
      <c r="B966" s="23" t="s">
        <v>883</v>
      </c>
      <c r="C966" s="24">
        <v>0</v>
      </c>
      <c r="D966" s="19">
        <v>0</v>
      </c>
      <c r="E966" s="24"/>
      <c r="F966" s="112" t="str">
        <f t="shared" si="90"/>
        <v>否</v>
      </c>
      <c r="G966" s="103" t="str">
        <f t="shared" si="91"/>
        <v>项</v>
      </c>
      <c r="H966" s="106"/>
      <c r="I966" s="121">
        <v>0</v>
      </c>
      <c r="J966" s="106">
        <v>0</v>
      </c>
      <c r="K966" s="120">
        <f t="shared" si="92"/>
        <v>0</v>
      </c>
      <c r="L966" s="107">
        <f t="shared" si="93"/>
        <v>0</v>
      </c>
      <c r="M966" s="106">
        <f t="shared" si="94"/>
        <v>0</v>
      </c>
      <c r="N966" s="106">
        <v>0</v>
      </c>
      <c r="O966" s="106">
        <v>0</v>
      </c>
      <c r="P966" s="106">
        <f t="shared" si="95"/>
        <v>0</v>
      </c>
    </row>
    <row r="967" s="103" customFormat="1" ht="36" customHeight="1" spans="1:16">
      <c r="A967" s="114">
        <v>2140128</v>
      </c>
      <c r="B967" s="23" t="s">
        <v>884</v>
      </c>
      <c r="C967" s="24">
        <v>0</v>
      </c>
      <c r="D967" s="19">
        <v>0</v>
      </c>
      <c r="E967" s="24"/>
      <c r="F967" s="112" t="str">
        <f t="shared" si="90"/>
        <v>否</v>
      </c>
      <c r="G967" s="103" t="str">
        <f t="shared" si="91"/>
        <v>项</v>
      </c>
      <c r="H967" s="106"/>
      <c r="I967" s="121">
        <v>0</v>
      </c>
      <c r="J967" s="106">
        <v>0</v>
      </c>
      <c r="K967" s="120">
        <f t="shared" si="92"/>
        <v>0</v>
      </c>
      <c r="L967" s="107">
        <f t="shared" si="93"/>
        <v>0</v>
      </c>
      <c r="M967" s="106">
        <f t="shared" si="94"/>
        <v>0</v>
      </c>
      <c r="N967" s="106">
        <v>0</v>
      </c>
      <c r="O967" s="106">
        <v>0</v>
      </c>
      <c r="P967" s="106">
        <f t="shared" si="95"/>
        <v>0</v>
      </c>
    </row>
    <row r="968" s="103" customFormat="1" ht="36" customHeight="1" spans="1:16">
      <c r="A968" s="114">
        <v>2140129</v>
      </c>
      <c r="B968" s="23" t="s">
        <v>885</v>
      </c>
      <c r="C968" s="24">
        <v>0</v>
      </c>
      <c r="D968" s="19">
        <v>0</v>
      </c>
      <c r="E968" s="24"/>
      <c r="F968" s="112" t="str">
        <f t="shared" si="90"/>
        <v>否</v>
      </c>
      <c r="G968" s="103" t="str">
        <f t="shared" si="91"/>
        <v>项</v>
      </c>
      <c r="H968" s="106"/>
      <c r="I968" s="121">
        <v>0</v>
      </c>
      <c r="J968" s="106">
        <v>0</v>
      </c>
      <c r="K968" s="120">
        <f t="shared" si="92"/>
        <v>0</v>
      </c>
      <c r="L968" s="107">
        <f t="shared" si="93"/>
        <v>0</v>
      </c>
      <c r="M968" s="106">
        <f t="shared" si="94"/>
        <v>0</v>
      </c>
      <c r="N968" s="106">
        <v>0</v>
      </c>
      <c r="O968" s="106">
        <v>0</v>
      </c>
      <c r="P968" s="106">
        <f t="shared" si="95"/>
        <v>0</v>
      </c>
    </row>
    <row r="969" s="103" customFormat="1" ht="36" customHeight="1" spans="1:16">
      <c r="A969" s="114">
        <v>2140130</v>
      </c>
      <c r="B969" s="23" t="s">
        <v>886</v>
      </c>
      <c r="C969" s="24">
        <v>0</v>
      </c>
      <c r="D969" s="19">
        <v>0</v>
      </c>
      <c r="E969" s="24"/>
      <c r="F969" s="112" t="str">
        <f t="shared" si="90"/>
        <v>否</v>
      </c>
      <c r="G969" s="103" t="str">
        <f t="shared" si="91"/>
        <v>项</v>
      </c>
      <c r="H969" s="113"/>
      <c r="I969" s="121">
        <v>0</v>
      </c>
      <c r="J969" s="106">
        <v>0</v>
      </c>
      <c r="K969" s="120">
        <f t="shared" si="92"/>
        <v>0</v>
      </c>
      <c r="L969" s="107">
        <f t="shared" si="93"/>
        <v>0</v>
      </c>
      <c r="M969" s="106">
        <f t="shared" si="94"/>
        <v>0</v>
      </c>
      <c r="N969" s="106">
        <v>0</v>
      </c>
      <c r="O969" s="106">
        <v>0</v>
      </c>
      <c r="P969" s="106">
        <f t="shared" si="95"/>
        <v>0</v>
      </c>
    </row>
    <row r="970" s="103" customFormat="1" ht="36" customHeight="1" spans="1:16">
      <c r="A970" s="114">
        <v>2140131</v>
      </c>
      <c r="B970" s="23" t="s">
        <v>887</v>
      </c>
      <c r="C970" s="24">
        <v>0</v>
      </c>
      <c r="D970" s="19">
        <v>0</v>
      </c>
      <c r="E970" s="24"/>
      <c r="F970" s="112" t="str">
        <f t="shared" si="90"/>
        <v>否</v>
      </c>
      <c r="G970" s="103" t="str">
        <f t="shared" si="91"/>
        <v>项</v>
      </c>
      <c r="H970" s="106"/>
      <c r="I970" s="121">
        <v>0</v>
      </c>
      <c r="J970" s="106">
        <v>0</v>
      </c>
      <c r="K970" s="120">
        <f t="shared" si="92"/>
        <v>0</v>
      </c>
      <c r="L970" s="107">
        <f t="shared" si="93"/>
        <v>0</v>
      </c>
      <c r="M970" s="106">
        <f t="shared" si="94"/>
        <v>0</v>
      </c>
      <c r="N970" s="106">
        <v>0</v>
      </c>
      <c r="O970" s="106">
        <v>0</v>
      </c>
      <c r="P970" s="106">
        <f t="shared" si="95"/>
        <v>0</v>
      </c>
    </row>
    <row r="971" s="103" customFormat="1" ht="36" customHeight="1" spans="1:16">
      <c r="A971" s="114">
        <v>2140133</v>
      </c>
      <c r="B971" s="23" t="s">
        <v>888</v>
      </c>
      <c r="C971" s="24">
        <v>0</v>
      </c>
      <c r="D971" s="19">
        <v>0</v>
      </c>
      <c r="E971" s="24"/>
      <c r="F971" s="112" t="str">
        <f t="shared" si="90"/>
        <v>否</v>
      </c>
      <c r="G971" s="103" t="str">
        <f t="shared" si="91"/>
        <v>项</v>
      </c>
      <c r="H971" s="106"/>
      <c r="I971" s="121">
        <v>0</v>
      </c>
      <c r="J971" s="106">
        <v>0</v>
      </c>
      <c r="K971" s="120">
        <f t="shared" si="92"/>
        <v>0</v>
      </c>
      <c r="L971" s="107">
        <f t="shared" si="93"/>
        <v>0</v>
      </c>
      <c r="M971" s="106">
        <f t="shared" si="94"/>
        <v>0</v>
      </c>
      <c r="N971" s="106">
        <v>0</v>
      </c>
      <c r="O971" s="106">
        <v>0</v>
      </c>
      <c r="P971" s="106">
        <f t="shared" si="95"/>
        <v>0</v>
      </c>
    </row>
    <row r="972" s="103" customFormat="1" ht="36" customHeight="1" spans="1:16">
      <c r="A972" s="114">
        <v>2140136</v>
      </c>
      <c r="B972" s="23" t="s">
        <v>889</v>
      </c>
      <c r="C972" s="24">
        <v>0</v>
      </c>
      <c r="D972" s="19">
        <v>0</v>
      </c>
      <c r="E972" s="24"/>
      <c r="F972" s="112" t="str">
        <f t="shared" si="90"/>
        <v>否</v>
      </c>
      <c r="G972" s="103" t="str">
        <f t="shared" si="91"/>
        <v>项</v>
      </c>
      <c r="H972" s="106"/>
      <c r="I972" s="121">
        <v>0</v>
      </c>
      <c r="J972" s="106">
        <v>0</v>
      </c>
      <c r="K972" s="120">
        <f t="shared" si="92"/>
        <v>0</v>
      </c>
      <c r="L972" s="107">
        <f t="shared" si="93"/>
        <v>0</v>
      </c>
      <c r="M972" s="106">
        <f t="shared" si="94"/>
        <v>0</v>
      </c>
      <c r="N972" s="106">
        <v>0</v>
      </c>
      <c r="O972" s="106">
        <v>0</v>
      </c>
      <c r="P972" s="106">
        <f t="shared" si="95"/>
        <v>0</v>
      </c>
    </row>
    <row r="973" s="103" customFormat="1" ht="36" customHeight="1" spans="1:16">
      <c r="A973" s="114">
        <v>2140138</v>
      </c>
      <c r="B973" s="23" t="s">
        <v>890</v>
      </c>
      <c r="C973" s="24">
        <v>0</v>
      </c>
      <c r="D973" s="19">
        <v>0</v>
      </c>
      <c r="E973" s="24"/>
      <c r="F973" s="112" t="str">
        <f t="shared" si="90"/>
        <v>否</v>
      </c>
      <c r="G973" s="103" t="str">
        <f t="shared" si="91"/>
        <v>项</v>
      </c>
      <c r="H973" s="106"/>
      <c r="I973" s="121">
        <v>0</v>
      </c>
      <c r="J973" s="106">
        <v>0</v>
      </c>
      <c r="K973" s="120">
        <f t="shared" si="92"/>
        <v>0</v>
      </c>
      <c r="L973" s="107">
        <f t="shared" si="93"/>
        <v>0</v>
      </c>
      <c r="M973" s="106">
        <f t="shared" si="94"/>
        <v>0</v>
      </c>
      <c r="N973" s="106">
        <v>0</v>
      </c>
      <c r="O973" s="106">
        <v>0</v>
      </c>
      <c r="P973" s="106">
        <f t="shared" si="95"/>
        <v>0</v>
      </c>
    </row>
    <row r="974" s="103" customFormat="1" ht="36" customHeight="1" spans="1:16">
      <c r="A974" s="114">
        <v>2140139</v>
      </c>
      <c r="B974" s="23" t="s">
        <v>891</v>
      </c>
      <c r="C974" s="24">
        <v>0</v>
      </c>
      <c r="D974" s="19">
        <v>0</v>
      </c>
      <c r="E974" s="24"/>
      <c r="F974" s="112" t="str">
        <f t="shared" si="90"/>
        <v>否</v>
      </c>
      <c r="G974" s="103" t="str">
        <f t="shared" si="91"/>
        <v>项</v>
      </c>
      <c r="H974" s="106"/>
      <c r="I974" s="121">
        <v>0</v>
      </c>
      <c r="J974" s="106">
        <v>0</v>
      </c>
      <c r="K974" s="120">
        <f t="shared" si="92"/>
        <v>0</v>
      </c>
      <c r="L974" s="107">
        <f t="shared" si="93"/>
        <v>0</v>
      </c>
      <c r="M974" s="106">
        <f t="shared" si="94"/>
        <v>0</v>
      </c>
      <c r="N974" s="106">
        <v>0</v>
      </c>
      <c r="O974" s="106">
        <v>0</v>
      </c>
      <c r="P974" s="106">
        <f t="shared" si="95"/>
        <v>0</v>
      </c>
    </row>
    <row r="975" s="103" customFormat="1" ht="36" customHeight="1" spans="1:16">
      <c r="A975" s="114">
        <v>2140199</v>
      </c>
      <c r="B975" s="23" t="s">
        <v>892</v>
      </c>
      <c r="C975" s="24">
        <v>0</v>
      </c>
      <c r="D975" s="19">
        <v>0</v>
      </c>
      <c r="E975" s="24"/>
      <c r="F975" s="112" t="str">
        <f t="shared" si="90"/>
        <v>否</v>
      </c>
      <c r="G975" s="103" t="str">
        <f t="shared" si="91"/>
        <v>项</v>
      </c>
      <c r="H975" s="106"/>
      <c r="I975" s="121">
        <v>0</v>
      </c>
      <c r="J975" s="106">
        <v>0</v>
      </c>
      <c r="K975" s="120">
        <f t="shared" si="92"/>
        <v>0</v>
      </c>
      <c r="L975" s="107">
        <f t="shared" si="93"/>
        <v>0</v>
      </c>
      <c r="M975" s="106">
        <f t="shared" si="94"/>
        <v>0</v>
      </c>
      <c r="N975" s="106">
        <v>0</v>
      </c>
      <c r="O975" s="106">
        <v>0</v>
      </c>
      <c r="P975" s="106">
        <f t="shared" si="95"/>
        <v>0</v>
      </c>
    </row>
    <row r="976" ht="36" customHeight="1" spans="1:16">
      <c r="A976" s="111">
        <v>21402</v>
      </c>
      <c r="B976" s="18" t="s">
        <v>893</v>
      </c>
      <c r="C976" s="19">
        <v>2400</v>
      </c>
      <c r="D976" s="19">
        <f>SUM(D977:D985)</f>
        <v>300</v>
      </c>
      <c r="E976" s="19"/>
      <c r="F976" s="112" t="str">
        <f t="shared" si="90"/>
        <v>是</v>
      </c>
      <c r="G976" s="106" t="str">
        <f t="shared" si="91"/>
        <v>款</v>
      </c>
      <c r="H976" s="105">
        <f>SUM(H977:H985)</f>
        <v>0</v>
      </c>
      <c r="I976" s="121">
        <v>0</v>
      </c>
      <c r="J976" s="106">
        <v>0</v>
      </c>
      <c r="K976" s="120">
        <f t="shared" si="92"/>
        <v>0</v>
      </c>
      <c r="L976" s="107">
        <f t="shared" si="93"/>
        <v>0</v>
      </c>
      <c r="M976" s="106">
        <f t="shared" si="94"/>
        <v>0</v>
      </c>
      <c r="N976" s="106">
        <v>0</v>
      </c>
      <c r="O976" s="106">
        <v>0</v>
      </c>
      <c r="P976" s="106">
        <f t="shared" si="95"/>
        <v>0</v>
      </c>
    </row>
    <row r="977" s="103" customFormat="1" ht="36" customHeight="1" spans="1:16">
      <c r="A977" s="114">
        <v>2140201</v>
      </c>
      <c r="B977" s="23" t="s">
        <v>163</v>
      </c>
      <c r="C977" s="24">
        <v>0</v>
      </c>
      <c r="D977" s="19">
        <v>0</v>
      </c>
      <c r="E977" s="24"/>
      <c r="F977" s="112" t="str">
        <f t="shared" si="90"/>
        <v>否</v>
      </c>
      <c r="G977" s="103" t="str">
        <f t="shared" si="91"/>
        <v>项</v>
      </c>
      <c r="H977" s="106"/>
      <c r="I977" s="121">
        <v>0</v>
      </c>
      <c r="J977" s="106">
        <v>0</v>
      </c>
      <c r="K977" s="120">
        <f t="shared" si="92"/>
        <v>0</v>
      </c>
      <c r="L977" s="107">
        <f t="shared" si="93"/>
        <v>0</v>
      </c>
      <c r="M977" s="106">
        <f t="shared" si="94"/>
        <v>0</v>
      </c>
      <c r="N977" s="106">
        <v>0</v>
      </c>
      <c r="O977" s="106">
        <v>0</v>
      </c>
      <c r="P977" s="106">
        <f t="shared" si="95"/>
        <v>0</v>
      </c>
    </row>
    <row r="978" s="103" customFormat="1" ht="36" customHeight="1" spans="1:16">
      <c r="A978" s="114">
        <v>2140202</v>
      </c>
      <c r="B978" s="23" t="s">
        <v>164</v>
      </c>
      <c r="C978" s="24">
        <v>0</v>
      </c>
      <c r="D978" s="19">
        <v>0</v>
      </c>
      <c r="E978" s="24"/>
      <c r="F978" s="112" t="str">
        <f t="shared" si="90"/>
        <v>否</v>
      </c>
      <c r="G978" s="103" t="str">
        <f t="shared" si="91"/>
        <v>项</v>
      </c>
      <c r="H978" s="106"/>
      <c r="I978" s="121">
        <v>0</v>
      </c>
      <c r="J978" s="106">
        <v>0</v>
      </c>
      <c r="K978" s="120">
        <f t="shared" si="92"/>
        <v>0</v>
      </c>
      <c r="L978" s="107">
        <f t="shared" si="93"/>
        <v>0</v>
      </c>
      <c r="M978" s="106">
        <f t="shared" si="94"/>
        <v>0</v>
      </c>
      <c r="N978" s="106">
        <v>0</v>
      </c>
      <c r="O978" s="106">
        <v>0</v>
      </c>
      <c r="P978" s="106">
        <f t="shared" si="95"/>
        <v>0</v>
      </c>
    </row>
    <row r="979" s="103" customFormat="1" ht="36" customHeight="1" spans="1:16">
      <c r="A979" s="114">
        <v>2140203</v>
      </c>
      <c r="B979" s="23" t="s">
        <v>165</v>
      </c>
      <c r="C979" s="24">
        <v>0</v>
      </c>
      <c r="D979" s="19">
        <v>0</v>
      </c>
      <c r="E979" s="24"/>
      <c r="F979" s="112" t="str">
        <f t="shared" si="90"/>
        <v>否</v>
      </c>
      <c r="G979" s="103" t="str">
        <f t="shared" si="91"/>
        <v>项</v>
      </c>
      <c r="H979" s="113"/>
      <c r="I979" s="121">
        <v>0</v>
      </c>
      <c r="J979" s="106">
        <v>0</v>
      </c>
      <c r="K979" s="120">
        <f t="shared" si="92"/>
        <v>0</v>
      </c>
      <c r="L979" s="107">
        <f t="shared" si="93"/>
        <v>0</v>
      </c>
      <c r="M979" s="106">
        <f t="shared" si="94"/>
        <v>0</v>
      </c>
      <c r="N979" s="106">
        <v>0</v>
      </c>
      <c r="O979" s="106">
        <v>0</v>
      </c>
      <c r="P979" s="106">
        <f t="shared" si="95"/>
        <v>0</v>
      </c>
    </row>
    <row r="980" s="103" customFormat="1" ht="36" customHeight="1" spans="1:16">
      <c r="A980" s="114">
        <v>2140204</v>
      </c>
      <c r="B980" s="23" t="s">
        <v>894</v>
      </c>
      <c r="C980" s="24">
        <v>0</v>
      </c>
      <c r="D980" s="19">
        <v>0</v>
      </c>
      <c r="E980" s="24"/>
      <c r="F980" s="112" t="str">
        <f t="shared" si="90"/>
        <v>否</v>
      </c>
      <c r="G980" s="103" t="str">
        <f t="shared" si="91"/>
        <v>项</v>
      </c>
      <c r="H980" s="106"/>
      <c r="I980" s="121">
        <v>0</v>
      </c>
      <c r="J980" s="106">
        <v>0</v>
      </c>
      <c r="K980" s="120">
        <f t="shared" si="92"/>
        <v>0</v>
      </c>
      <c r="L980" s="107">
        <f t="shared" si="93"/>
        <v>0</v>
      </c>
      <c r="M980" s="106">
        <f t="shared" si="94"/>
        <v>0</v>
      </c>
      <c r="N980" s="106">
        <v>0</v>
      </c>
      <c r="O980" s="106">
        <v>0</v>
      </c>
      <c r="P980" s="106">
        <f t="shared" si="95"/>
        <v>0</v>
      </c>
    </row>
    <row r="981" s="103" customFormat="1" ht="36" customHeight="1" spans="1:16">
      <c r="A981" s="114">
        <v>2140205</v>
      </c>
      <c r="B981" s="23" t="s">
        <v>895</v>
      </c>
      <c r="C981" s="24">
        <v>0</v>
      </c>
      <c r="D981" s="19">
        <v>0</v>
      </c>
      <c r="E981" s="24"/>
      <c r="F981" s="112" t="str">
        <f t="shared" si="90"/>
        <v>否</v>
      </c>
      <c r="G981" s="103" t="str">
        <f t="shared" si="91"/>
        <v>项</v>
      </c>
      <c r="H981" s="106"/>
      <c r="I981" s="121">
        <v>0</v>
      </c>
      <c r="J981" s="106">
        <v>0</v>
      </c>
      <c r="K981" s="120">
        <f t="shared" si="92"/>
        <v>0</v>
      </c>
      <c r="L981" s="107">
        <f t="shared" si="93"/>
        <v>0</v>
      </c>
      <c r="M981" s="106">
        <f t="shared" si="94"/>
        <v>0</v>
      </c>
      <c r="N981" s="106">
        <v>0</v>
      </c>
      <c r="O981" s="106">
        <v>0</v>
      </c>
      <c r="P981" s="106">
        <f t="shared" si="95"/>
        <v>0</v>
      </c>
    </row>
    <row r="982" s="103" customFormat="1" ht="36" customHeight="1" spans="1:16">
      <c r="A982" s="114">
        <v>2140206</v>
      </c>
      <c r="B982" s="23" t="s">
        <v>896</v>
      </c>
      <c r="C982" s="24">
        <v>0</v>
      </c>
      <c r="D982" s="19">
        <v>0</v>
      </c>
      <c r="E982" s="24"/>
      <c r="F982" s="112" t="str">
        <f t="shared" si="90"/>
        <v>否</v>
      </c>
      <c r="G982" s="103" t="str">
        <f t="shared" si="91"/>
        <v>项</v>
      </c>
      <c r="H982" s="106"/>
      <c r="I982" s="121">
        <v>0</v>
      </c>
      <c r="J982" s="106">
        <v>0</v>
      </c>
      <c r="K982" s="120">
        <f t="shared" si="92"/>
        <v>0</v>
      </c>
      <c r="L982" s="107">
        <f t="shared" si="93"/>
        <v>0</v>
      </c>
      <c r="M982" s="106">
        <f t="shared" si="94"/>
        <v>0</v>
      </c>
      <c r="N982" s="106">
        <v>0</v>
      </c>
      <c r="O982" s="106">
        <v>0</v>
      </c>
      <c r="P982" s="106">
        <f t="shared" si="95"/>
        <v>0</v>
      </c>
    </row>
    <row r="983" s="103" customFormat="1" ht="36" customHeight="1" spans="1:16">
      <c r="A983" s="114">
        <v>2140207</v>
      </c>
      <c r="B983" s="23" t="s">
        <v>897</v>
      </c>
      <c r="C983" s="24">
        <v>0</v>
      </c>
      <c r="D983" s="19">
        <v>0</v>
      </c>
      <c r="E983" s="24"/>
      <c r="F983" s="112" t="str">
        <f t="shared" si="90"/>
        <v>否</v>
      </c>
      <c r="G983" s="103" t="str">
        <f t="shared" si="91"/>
        <v>项</v>
      </c>
      <c r="H983" s="106"/>
      <c r="I983" s="121">
        <v>0</v>
      </c>
      <c r="J983" s="106">
        <v>0</v>
      </c>
      <c r="K983" s="120">
        <f t="shared" si="92"/>
        <v>0</v>
      </c>
      <c r="L983" s="107">
        <f t="shared" si="93"/>
        <v>0</v>
      </c>
      <c r="M983" s="106">
        <f t="shared" si="94"/>
        <v>0</v>
      </c>
      <c r="N983" s="106">
        <v>0</v>
      </c>
      <c r="O983" s="106">
        <v>0</v>
      </c>
      <c r="P983" s="106">
        <f t="shared" si="95"/>
        <v>0</v>
      </c>
    </row>
    <row r="984" s="103" customFormat="1" ht="36" customHeight="1" spans="1:16">
      <c r="A984" s="114">
        <v>2140208</v>
      </c>
      <c r="B984" s="23" t="s">
        <v>898</v>
      </c>
      <c r="C984" s="24">
        <v>0</v>
      </c>
      <c r="D984" s="19">
        <v>0</v>
      </c>
      <c r="E984" s="24"/>
      <c r="F984" s="112" t="str">
        <f t="shared" si="90"/>
        <v>否</v>
      </c>
      <c r="G984" s="103" t="str">
        <f t="shared" si="91"/>
        <v>项</v>
      </c>
      <c r="H984" s="106"/>
      <c r="I984" s="121">
        <v>0</v>
      </c>
      <c r="J984" s="106">
        <v>0</v>
      </c>
      <c r="K984" s="120">
        <f t="shared" si="92"/>
        <v>0</v>
      </c>
      <c r="L984" s="107">
        <f t="shared" si="93"/>
        <v>0</v>
      </c>
      <c r="M984" s="106">
        <f t="shared" si="94"/>
        <v>0</v>
      </c>
      <c r="N984" s="106">
        <v>0</v>
      </c>
      <c r="O984" s="106">
        <v>0</v>
      </c>
      <c r="P984" s="106">
        <f t="shared" si="95"/>
        <v>0</v>
      </c>
    </row>
    <row r="985" s="103" customFormat="1" ht="36" customHeight="1" spans="1:16">
      <c r="A985" s="114">
        <v>2140299</v>
      </c>
      <c r="B985" s="23" t="s">
        <v>899</v>
      </c>
      <c r="C985" s="24">
        <v>2400</v>
      </c>
      <c r="D985" s="19">
        <v>300</v>
      </c>
      <c r="E985" s="24"/>
      <c r="F985" s="112" t="str">
        <f t="shared" si="90"/>
        <v>是</v>
      </c>
      <c r="G985" s="103" t="str">
        <f t="shared" si="91"/>
        <v>项</v>
      </c>
      <c r="H985" s="106"/>
      <c r="I985" s="121">
        <v>0</v>
      </c>
      <c r="J985" s="106">
        <v>0</v>
      </c>
      <c r="K985" s="120">
        <f t="shared" si="92"/>
        <v>0</v>
      </c>
      <c r="L985" s="107">
        <f t="shared" si="93"/>
        <v>0</v>
      </c>
      <c r="M985" s="106">
        <f t="shared" si="94"/>
        <v>300</v>
      </c>
      <c r="N985" s="106">
        <v>300</v>
      </c>
      <c r="O985" s="106">
        <v>0</v>
      </c>
      <c r="P985" s="106">
        <f t="shared" si="95"/>
        <v>300</v>
      </c>
    </row>
    <row r="986" ht="36" customHeight="1" spans="1:16">
      <c r="A986" s="111">
        <v>21403</v>
      </c>
      <c r="B986" s="18" t="s">
        <v>900</v>
      </c>
      <c r="C986" s="19">
        <v>744</v>
      </c>
      <c r="D986" s="19">
        <f>SUM(D987:D995)</f>
        <v>0</v>
      </c>
      <c r="E986" s="19"/>
      <c r="F986" s="112" t="str">
        <f t="shared" si="90"/>
        <v>是</v>
      </c>
      <c r="G986" s="106" t="str">
        <f t="shared" si="91"/>
        <v>款</v>
      </c>
      <c r="H986" s="105">
        <f>SUM(H987:H995)</f>
        <v>0</v>
      </c>
      <c r="I986" s="121">
        <v>0</v>
      </c>
      <c r="J986" s="106">
        <v>0</v>
      </c>
      <c r="K986" s="120">
        <f t="shared" si="92"/>
        <v>0</v>
      </c>
      <c r="L986" s="107">
        <f t="shared" si="93"/>
        <v>0</v>
      </c>
      <c r="M986" s="106">
        <f t="shared" si="94"/>
        <v>0</v>
      </c>
      <c r="N986" s="106">
        <v>0</v>
      </c>
      <c r="O986" s="106">
        <v>0</v>
      </c>
      <c r="P986" s="106">
        <f t="shared" si="95"/>
        <v>0</v>
      </c>
    </row>
    <row r="987" s="103" customFormat="1" ht="36" customHeight="1" spans="1:16">
      <c r="A987" s="114">
        <v>2140301</v>
      </c>
      <c r="B987" s="23" t="s">
        <v>163</v>
      </c>
      <c r="C987" s="24">
        <v>0</v>
      </c>
      <c r="D987" s="19">
        <v>0</v>
      </c>
      <c r="E987" s="24"/>
      <c r="F987" s="112" t="str">
        <f t="shared" si="90"/>
        <v>否</v>
      </c>
      <c r="G987" s="103" t="str">
        <f t="shared" si="91"/>
        <v>项</v>
      </c>
      <c r="H987" s="106"/>
      <c r="I987" s="121">
        <v>0</v>
      </c>
      <c r="J987" s="106">
        <v>0</v>
      </c>
      <c r="K987" s="120">
        <f t="shared" si="92"/>
        <v>0</v>
      </c>
      <c r="L987" s="107">
        <f t="shared" si="93"/>
        <v>0</v>
      </c>
      <c r="M987" s="106">
        <f t="shared" si="94"/>
        <v>0</v>
      </c>
      <c r="N987" s="106">
        <v>0</v>
      </c>
      <c r="O987" s="106">
        <v>0</v>
      </c>
      <c r="P987" s="106">
        <f t="shared" si="95"/>
        <v>0</v>
      </c>
    </row>
    <row r="988" s="103" customFormat="1" ht="36" customHeight="1" spans="1:16">
      <c r="A988" s="114">
        <v>2140302</v>
      </c>
      <c r="B988" s="23" t="s">
        <v>164</v>
      </c>
      <c r="C988" s="24">
        <v>0</v>
      </c>
      <c r="D988" s="19">
        <v>0</v>
      </c>
      <c r="E988" s="24"/>
      <c r="F988" s="112" t="str">
        <f t="shared" si="90"/>
        <v>否</v>
      </c>
      <c r="G988" s="103" t="str">
        <f t="shared" si="91"/>
        <v>项</v>
      </c>
      <c r="H988" s="106"/>
      <c r="I988" s="121">
        <v>0</v>
      </c>
      <c r="J988" s="106">
        <v>0</v>
      </c>
      <c r="K988" s="120">
        <f t="shared" si="92"/>
        <v>0</v>
      </c>
      <c r="L988" s="107">
        <f t="shared" si="93"/>
        <v>0</v>
      </c>
      <c r="M988" s="106">
        <f t="shared" si="94"/>
        <v>0</v>
      </c>
      <c r="N988" s="106">
        <v>0</v>
      </c>
      <c r="O988" s="106">
        <v>0</v>
      </c>
      <c r="P988" s="106">
        <f t="shared" si="95"/>
        <v>0</v>
      </c>
    </row>
    <row r="989" s="103" customFormat="1" ht="36" customHeight="1" spans="1:16">
      <c r="A989" s="114">
        <v>2140303</v>
      </c>
      <c r="B989" s="23" t="s">
        <v>165</v>
      </c>
      <c r="C989" s="24">
        <v>0</v>
      </c>
      <c r="D989" s="19">
        <v>0</v>
      </c>
      <c r="E989" s="24"/>
      <c r="F989" s="112" t="str">
        <f t="shared" si="90"/>
        <v>否</v>
      </c>
      <c r="G989" s="103" t="str">
        <f t="shared" si="91"/>
        <v>项</v>
      </c>
      <c r="H989" s="113"/>
      <c r="I989" s="121">
        <v>0</v>
      </c>
      <c r="J989" s="106">
        <v>0</v>
      </c>
      <c r="K989" s="120">
        <f t="shared" si="92"/>
        <v>0</v>
      </c>
      <c r="L989" s="107">
        <f t="shared" si="93"/>
        <v>0</v>
      </c>
      <c r="M989" s="106">
        <f t="shared" si="94"/>
        <v>0</v>
      </c>
      <c r="N989" s="106">
        <v>0</v>
      </c>
      <c r="O989" s="106">
        <v>0</v>
      </c>
      <c r="P989" s="106">
        <f t="shared" si="95"/>
        <v>0</v>
      </c>
    </row>
    <row r="990" s="103" customFormat="1" ht="36" customHeight="1" spans="1:16">
      <c r="A990" s="114">
        <v>2140304</v>
      </c>
      <c r="B990" s="23" t="s">
        <v>901</v>
      </c>
      <c r="C990" s="24">
        <v>0</v>
      </c>
      <c r="D990" s="19">
        <v>0</v>
      </c>
      <c r="E990" s="24"/>
      <c r="F990" s="112" t="str">
        <f t="shared" si="90"/>
        <v>否</v>
      </c>
      <c r="G990" s="103" t="str">
        <f t="shared" si="91"/>
        <v>项</v>
      </c>
      <c r="H990" s="106"/>
      <c r="I990" s="121">
        <v>0</v>
      </c>
      <c r="J990" s="106">
        <v>0</v>
      </c>
      <c r="K990" s="120">
        <f t="shared" si="92"/>
        <v>0</v>
      </c>
      <c r="L990" s="107">
        <f t="shared" si="93"/>
        <v>0</v>
      </c>
      <c r="M990" s="106">
        <f t="shared" si="94"/>
        <v>0</v>
      </c>
      <c r="N990" s="106">
        <v>0</v>
      </c>
      <c r="O990" s="106">
        <v>0</v>
      </c>
      <c r="P990" s="106">
        <f t="shared" si="95"/>
        <v>0</v>
      </c>
    </row>
    <row r="991" s="103" customFormat="1" ht="36" customHeight="1" spans="1:16">
      <c r="A991" s="114">
        <v>2140305</v>
      </c>
      <c r="B991" s="23" t="s">
        <v>902</v>
      </c>
      <c r="C991" s="24">
        <v>0</v>
      </c>
      <c r="D991" s="19">
        <v>0</v>
      </c>
      <c r="E991" s="24"/>
      <c r="F991" s="112" t="str">
        <f t="shared" si="90"/>
        <v>否</v>
      </c>
      <c r="G991" s="103" t="str">
        <f t="shared" si="91"/>
        <v>项</v>
      </c>
      <c r="H991" s="106"/>
      <c r="I991" s="121">
        <v>0</v>
      </c>
      <c r="J991" s="106">
        <v>0</v>
      </c>
      <c r="K991" s="120">
        <f t="shared" si="92"/>
        <v>0</v>
      </c>
      <c r="L991" s="107">
        <f t="shared" si="93"/>
        <v>0</v>
      </c>
      <c r="M991" s="106">
        <f t="shared" si="94"/>
        <v>0</v>
      </c>
      <c r="N991" s="106">
        <v>0</v>
      </c>
      <c r="O991" s="106">
        <v>0</v>
      </c>
      <c r="P991" s="106">
        <f t="shared" si="95"/>
        <v>0</v>
      </c>
    </row>
    <row r="992" s="103" customFormat="1" ht="36" customHeight="1" spans="1:16">
      <c r="A992" s="114">
        <v>2140306</v>
      </c>
      <c r="B992" s="23" t="s">
        <v>903</v>
      </c>
      <c r="C992" s="24">
        <v>0</v>
      </c>
      <c r="D992" s="19">
        <v>0</v>
      </c>
      <c r="E992" s="24"/>
      <c r="F992" s="112" t="str">
        <f t="shared" si="90"/>
        <v>否</v>
      </c>
      <c r="G992" s="103" t="str">
        <f t="shared" si="91"/>
        <v>项</v>
      </c>
      <c r="H992" s="106"/>
      <c r="I992" s="121">
        <v>0</v>
      </c>
      <c r="J992" s="106">
        <v>0</v>
      </c>
      <c r="K992" s="120">
        <f t="shared" si="92"/>
        <v>0</v>
      </c>
      <c r="L992" s="107">
        <f t="shared" si="93"/>
        <v>0</v>
      </c>
      <c r="M992" s="106">
        <f t="shared" si="94"/>
        <v>0</v>
      </c>
      <c r="N992" s="106">
        <v>0</v>
      </c>
      <c r="O992" s="106">
        <v>0</v>
      </c>
      <c r="P992" s="106">
        <f t="shared" si="95"/>
        <v>0</v>
      </c>
    </row>
    <row r="993" s="103" customFormat="1" ht="36" customHeight="1" spans="1:16">
      <c r="A993" s="114">
        <v>2140307</v>
      </c>
      <c r="B993" s="23" t="s">
        <v>904</v>
      </c>
      <c r="C993" s="24">
        <v>0</v>
      </c>
      <c r="D993" s="19">
        <v>0</v>
      </c>
      <c r="E993" s="24"/>
      <c r="F993" s="112" t="str">
        <f t="shared" si="90"/>
        <v>否</v>
      </c>
      <c r="G993" s="103" t="str">
        <f t="shared" si="91"/>
        <v>项</v>
      </c>
      <c r="H993" s="106"/>
      <c r="I993" s="121">
        <v>0</v>
      </c>
      <c r="J993" s="106">
        <v>0</v>
      </c>
      <c r="K993" s="120">
        <f t="shared" si="92"/>
        <v>0</v>
      </c>
      <c r="L993" s="107">
        <f t="shared" si="93"/>
        <v>0</v>
      </c>
      <c r="M993" s="106">
        <f t="shared" si="94"/>
        <v>0</v>
      </c>
      <c r="N993" s="106">
        <v>0</v>
      </c>
      <c r="O993" s="106">
        <v>0</v>
      </c>
      <c r="P993" s="106">
        <f t="shared" si="95"/>
        <v>0</v>
      </c>
    </row>
    <row r="994" s="103" customFormat="1" ht="36" customHeight="1" spans="1:16">
      <c r="A994" s="114">
        <v>2140308</v>
      </c>
      <c r="B994" s="23" t="s">
        <v>905</v>
      </c>
      <c r="C994" s="24">
        <v>744</v>
      </c>
      <c r="D994" s="19">
        <v>0</v>
      </c>
      <c r="E994" s="24"/>
      <c r="F994" s="112" t="str">
        <f t="shared" si="90"/>
        <v>是</v>
      </c>
      <c r="G994" s="103" t="str">
        <f t="shared" si="91"/>
        <v>项</v>
      </c>
      <c r="H994" s="113"/>
      <c r="I994" s="121">
        <v>0</v>
      </c>
      <c r="J994" s="106">
        <v>0</v>
      </c>
      <c r="K994" s="120">
        <f t="shared" si="92"/>
        <v>0</v>
      </c>
      <c r="L994" s="107">
        <f t="shared" si="93"/>
        <v>0</v>
      </c>
      <c r="M994" s="106">
        <f t="shared" si="94"/>
        <v>0</v>
      </c>
      <c r="N994" s="106">
        <v>0</v>
      </c>
      <c r="O994" s="106">
        <v>0</v>
      </c>
      <c r="P994" s="106">
        <f t="shared" si="95"/>
        <v>0</v>
      </c>
    </row>
    <row r="995" s="103" customFormat="1" ht="36" customHeight="1" spans="1:16">
      <c r="A995" s="114">
        <v>2140399</v>
      </c>
      <c r="B995" s="23" t="s">
        <v>906</v>
      </c>
      <c r="C995" s="24">
        <v>0</v>
      </c>
      <c r="D995" s="19">
        <v>0</v>
      </c>
      <c r="E995" s="24"/>
      <c r="F995" s="112" t="str">
        <f t="shared" si="90"/>
        <v>否</v>
      </c>
      <c r="G995" s="103" t="str">
        <f t="shared" si="91"/>
        <v>项</v>
      </c>
      <c r="H995" s="106"/>
      <c r="I995" s="121">
        <v>0</v>
      </c>
      <c r="J995" s="106">
        <v>0</v>
      </c>
      <c r="K995" s="120">
        <f t="shared" si="92"/>
        <v>0</v>
      </c>
      <c r="L995" s="107">
        <f t="shared" si="93"/>
        <v>0</v>
      </c>
      <c r="M995" s="106">
        <f t="shared" si="94"/>
        <v>0</v>
      </c>
      <c r="N995" s="106">
        <v>0</v>
      </c>
      <c r="O995" s="106">
        <v>0</v>
      </c>
      <c r="P995" s="106">
        <f t="shared" si="95"/>
        <v>0</v>
      </c>
    </row>
    <row r="996" ht="36" customHeight="1" spans="1:16">
      <c r="A996" s="111">
        <v>21404</v>
      </c>
      <c r="B996" s="18" t="s">
        <v>907</v>
      </c>
      <c r="C996" s="19">
        <v>0</v>
      </c>
      <c r="D996" s="19">
        <f>SUM(D997:D1000)</f>
        <v>0</v>
      </c>
      <c r="E996" s="19"/>
      <c r="F996" s="112" t="str">
        <f t="shared" si="90"/>
        <v>否</v>
      </c>
      <c r="G996" s="106" t="str">
        <f t="shared" si="91"/>
        <v>款</v>
      </c>
      <c r="H996" s="105">
        <f>SUM(H997:H1000)</f>
        <v>0</v>
      </c>
      <c r="I996" s="121">
        <v>0</v>
      </c>
      <c r="J996" s="106">
        <v>0</v>
      </c>
      <c r="K996" s="120">
        <f t="shared" si="92"/>
        <v>0</v>
      </c>
      <c r="L996" s="107">
        <f t="shared" si="93"/>
        <v>0</v>
      </c>
      <c r="M996" s="106">
        <f t="shared" si="94"/>
        <v>0</v>
      </c>
      <c r="N996" s="106">
        <v>0</v>
      </c>
      <c r="O996" s="106">
        <v>0</v>
      </c>
      <c r="P996" s="106">
        <f t="shared" si="95"/>
        <v>0</v>
      </c>
    </row>
    <row r="997" s="103" customFormat="1" ht="36" customHeight="1" spans="1:16">
      <c r="A997" s="114">
        <v>2140401</v>
      </c>
      <c r="B997" s="23" t="s">
        <v>908</v>
      </c>
      <c r="C997" s="24">
        <v>0</v>
      </c>
      <c r="D997" s="19">
        <v>0</v>
      </c>
      <c r="E997" s="24"/>
      <c r="F997" s="112" t="str">
        <f t="shared" si="90"/>
        <v>否</v>
      </c>
      <c r="G997" s="103" t="str">
        <f t="shared" si="91"/>
        <v>项</v>
      </c>
      <c r="H997" s="106"/>
      <c r="I997" s="121">
        <v>0</v>
      </c>
      <c r="J997" s="106">
        <v>0</v>
      </c>
      <c r="K997" s="120">
        <f t="shared" si="92"/>
        <v>0</v>
      </c>
      <c r="L997" s="107">
        <f t="shared" si="93"/>
        <v>0</v>
      </c>
      <c r="M997" s="106">
        <f t="shared" si="94"/>
        <v>0</v>
      </c>
      <c r="N997" s="106">
        <v>0</v>
      </c>
      <c r="O997" s="106">
        <v>0</v>
      </c>
      <c r="P997" s="106">
        <f t="shared" si="95"/>
        <v>0</v>
      </c>
    </row>
    <row r="998" s="103" customFormat="1" ht="36" customHeight="1" spans="1:16">
      <c r="A998" s="114">
        <v>2140402</v>
      </c>
      <c r="B998" s="23" t="s">
        <v>909</v>
      </c>
      <c r="C998" s="24">
        <v>0</v>
      </c>
      <c r="D998" s="19">
        <v>0</v>
      </c>
      <c r="E998" s="24"/>
      <c r="F998" s="112" t="str">
        <f t="shared" si="90"/>
        <v>否</v>
      </c>
      <c r="G998" s="103" t="str">
        <f t="shared" si="91"/>
        <v>项</v>
      </c>
      <c r="H998" s="106"/>
      <c r="I998" s="121">
        <v>0</v>
      </c>
      <c r="J998" s="106">
        <v>0</v>
      </c>
      <c r="K998" s="120">
        <f t="shared" si="92"/>
        <v>0</v>
      </c>
      <c r="L998" s="107">
        <f t="shared" si="93"/>
        <v>0</v>
      </c>
      <c r="M998" s="106">
        <f t="shared" si="94"/>
        <v>0</v>
      </c>
      <c r="N998" s="106">
        <v>0</v>
      </c>
      <c r="O998" s="106">
        <v>0</v>
      </c>
      <c r="P998" s="106">
        <f t="shared" si="95"/>
        <v>0</v>
      </c>
    </row>
    <row r="999" s="103" customFormat="1" ht="36" customHeight="1" spans="1:16">
      <c r="A999" s="114">
        <v>2140403</v>
      </c>
      <c r="B999" s="23" t="s">
        <v>910</v>
      </c>
      <c r="C999" s="24">
        <v>0</v>
      </c>
      <c r="D999" s="19">
        <v>0</v>
      </c>
      <c r="E999" s="24"/>
      <c r="F999" s="112" t="str">
        <f t="shared" si="90"/>
        <v>否</v>
      </c>
      <c r="G999" s="103" t="str">
        <f t="shared" si="91"/>
        <v>项</v>
      </c>
      <c r="H999" s="106"/>
      <c r="I999" s="121">
        <v>0</v>
      </c>
      <c r="J999" s="106">
        <v>0</v>
      </c>
      <c r="K999" s="120">
        <f t="shared" si="92"/>
        <v>0</v>
      </c>
      <c r="L999" s="107">
        <f t="shared" si="93"/>
        <v>0</v>
      </c>
      <c r="M999" s="106">
        <f t="shared" si="94"/>
        <v>0</v>
      </c>
      <c r="N999" s="106">
        <v>0</v>
      </c>
      <c r="O999" s="106">
        <v>0</v>
      </c>
      <c r="P999" s="106">
        <f t="shared" si="95"/>
        <v>0</v>
      </c>
    </row>
    <row r="1000" s="103" customFormat="1" ht="36" customHeight="1" spans="1:16">
      <c r="A1000" s="114">
        <v>2140499</v>
      </c>
      <c r="B1000" s="23" t="s">
        <v>911</v>
      </c>
      <c r="C1000" s="24">
        <v>0</v>
      </c>
      <c r="D1000" s="19">
        <v>0</v>
      </c>
      <c r="E1000" s="24"/>
      <c r="F1000" s="112" t="str">
        <f t="shared" si="90"/>
        <v>否</v>
      </c>
      <c r="G1000" s="103" t="str">
        <f t="shared" si="91"/>
        <v>项</v>
      </c>
      <c r="H1000" s="106"/>
      <c r="I1000" s="121">
        <v>0</v>
      </c>
      <c r="J1000" s="106">
        <v>0</v>
      </c>
      <c r="K1000" s="120">
        <f t="shared" si="92"/>
        <v>0</v>
      </c>
      <c r="L1000" s="107">
        <f t="shared" si="93"/>
        <v>0</v>
      </c>
      <c r="M1000" s="106">
        <f t="shared" si="94"/>
        <v>0</v>
      </c>
      <c r="N1000" s="106">
        <v>0</v>
      </c>
      <c r="O1000" s="106">
        <v>0</v>
      </c>
      <c r="P1000" s="106">
        <f t="shared" si="95"/>
        <v>0</v>
      </c>
    </row>
    <row r="1001" ht="36" customHeight="1" spans="1:16">
      <c r="A1001" s="111">
        <v>21405</v>
      </c>
      <c r="B1001" s="18" t="s">
        <v>912</v>
      </c>
      <c r="C1001" s="19">
        <v>20</v>
      </c>
      <c r="D1001" s="19">
        <f>SUM(D1002:D1007)</f>
        <v>50</v>
      </c>
      <c r="E1001" s="19"/>
      <c r="F1001" s="112" t="str">
        <f t="shared" si="90"/>
        <v>是</v>
      </c>
      <c r="G1001" s="106" t="str">
        <f t="shared" si="91"/>
        <v>款</v>
      </c>
      <c r="H1001" s="113">
        <f>SUM(H1002:H1007)</f>
        <v>0</v>
      </c>
      <c r="I1001" s="121">
        <v>0</v>
      </c>
      <c r="J1001" s="106">
        <v>0</v>
      </c>
      <c r="K1001" s="120">
        <f t="shared" si="92"/>
        <v>0</v>
      </c>
      <c r="L1001" s="107">
        <f t="shared" si="93"/>
        <v>0</v>
      </c>
      <c r="M1001" s="106">
        <f t="shared" si="94"/>
        <v>0</v>
      </c>
      <c r="N1001" s="106">
        <v>0</v>
      </c>
      <c r="O1001" s="106">
        <v>0</v>
      </c>
      <c r="P1001" s="106">
        <f t="shared" si="95"/>
        <v>0</v>
      </c>
    </row>
    <row r="1002" s="103" customFormat="1" ht="36" customHeight="1" spans="1:16">
      <c r="A1002" s="114">
        <v>2140501</v>
      </c>
      <c r="B1002" s="23" t="s">
        <v>163</v>
      </c>
      <c r="C1002" s="24">
        <v>20</v>
      </c>
      <c r="D1002" s="19">
        <v>0</v>
      </c>
      <c r="E1002" s="24"/>
      <c r="F1002" s="112" t="str">
        <f t="shared" si="90"/>
        <v>是</v>
      </c>
      <c r="G1002" s="103" t="str">
        <f t="shared" si="91"/>
        <v>项</v>
      </c>
      <c r="H1002" s="106"/>
      <c r="I1002" s="121">
        <v>0</v>
      </c>
      <c r="J1002" s="106">
        <v>0</v>
      </c>
      <c r="K1002" s="120">
        <f t="shared" si="92"/>
        <v>0</v>
      </c>
      <c r="L1002" s="107">
        <f t="shared" si="93"/>
        <v>0</v>
      </c>
      <c r="M1002" s="106">
        <f t="shared" si="94"/>
        <v>0</v>
      </c>
      <c r="N1002" s="106">
        <v>0</v>
      </c>
      <c r="O1002" s="106">
        <v>0</v>
      </c>
      <c r="P1002" s="106">
        <f t="shared" si="95"/>
        <v>0</v>
      </c>
    </row>
    <row r="1003" s="103" customFormat="1" ht="36" customHeight="1" spans="1:16">
      <c r="A1003" s="114">
        <v>2140502</v>
      </c>
      <c r="B1003" s="23" t="s">
        <v>164</v>
      </c>
      <c r="C1003" s="24">
        <v>0</v>
      </c>
      <c r="D1003" s="19">
        <v>0</v>
      </c>
      <c r="E1003" s="24"/>
      <c r="F1003" s="112" t="str">
        <f t="shared" si="90"/>
        <v>否</v>
      </c>
      <c r="G1003" s="103" t="str">
        <f t="shared" si="91"/>
        <v>项</v>
      </c>
      <c r="H1003" s="106"/>
      <c r="I1003" s="121">
        <v>0</v>
      </c>
      <c r="J1003" s="106">
        <v>0</v>
      </c>
      <c r="K1003" s="120">
        <f t="shared" si="92"/>
        <v>0</v>
      </c>
      <c r="L1003" s="107">
        <f t="shared" si="93"/>
        <v>0</v>
      </c>
      <c r="M1003" s="106">
        <f t="shared" si="94"/>
        <v>0</v>
      </c>
      <c r="N1003" s="106">
        <v>0</v>
      </c>
      <c r="O1003" s="106">
        <v>0</v>
      </c>
      <c r="P1003" s="106">
        <f t="shared" si="95"/>
        <v>0</v>
      </c>
    </row>
    <row r="1004" s="103" customFormat="1" ht="36" customHeight="1" spans="1:16">
      <c r="A1004" s="114">
        <v>2140503</v>
      </c>
      <c r="B1004" s="23" t="s">
        <v>165</v>
      </c>
      <c r="C1004" s="24">
        <v>0</v>
      </c>
      <c r="D1004" s="19">
        <v>0</v>
      </c>
      <c r="E1004" s="24"/>
      <c r="F1004" s="112" t="str">
        <f t="shared" si="90"/>
        <v>否</v>
      </c>
      <c r="G1004" s="103" t="str">
        <f t="shared" si="91"/>
        <v>项</v>
      </c>
      <c r="H1004" s="106"/>
      <c r="I1004" s="121">
        <v>0</v>
      </c>
      <c r="J1004" s="106">
        <v>0</v>
      </c>
      <c r="K1004" s="120">
        <f t="shared" si="92"/>
        <v>0</v>
      </c>
      <c r="L1004" s="107">
        <f t="shared" si="93"/>
        <v>0</v>
      </c>
      <c r="M1004" s="106">
        <f t="shared" si="94"/>
        <v>0</v>
      </c>
      <c r="N1004" s="106">
        <v>0</v>
      </c>
      <c r="O1004" s="106">
        <v>0</v>
      </c>
      <c r="P1004" s="106">
        <f t="shared" si="95"/>
        <v>0</v>
      </c>
    </row>
    <row r="1005" s="103" customFormat="1" ht="36" customHeight="1" spans="1:16">
      <c r="A1005" s="114">
        <v>2140504</v>
      </c>
      <c r="B1005" s="23" t="s">
        <v>898</v>
      </c>
      <c r="C1005" s="24">
        <v>0</v>
      </c>
      <c r="D1005" s="19">
        <v>0</v>
      </c>
      <c r="E1005" s="24"/>
      <c r="F1005" s="112" t="str">
        <f t="shared" si="90"/>
        <v>否</v>
      </c>
      <c r="G1005" s="103" t="str">
        <f t="shared" si="91"/>
        <v>项</v>
      </c>
      <c r="H1005" s="106"/>
      <c r="I1005" s="121">
        <v>0</v>
      </c>
      <c r="J1005" s="106">
        <v>0</v>
      </c>
      <c r="K1005" s="120">
        <f t="shared" si="92"/>
        <v>0</v>
      </c>
      <c r="L1005" s="107">
        <f t="shared" si="93"/>
        <v>0</v>
      </c>
      <c r="M1005" s="106">
        <f t="shared" si="94"/>
        <v>0</v>
      </c>
      <c r="N1005" s="106">
        <v>0</v>
      </c>
      <c r="O1005" s="106">
        <v>0</v>
      </c>
      <c r="P1005" s="106">
        <f t="shared" si="95"/>
        <v>0</v>
      </c>
    </row>
    <row r="1006" s="103" customFormat="1" ht="36" customHeight="1" spans="1:16">
      <c r="A1006" s="114">
        <v>2140505</v>
      </c>
      <c r="B1006" s="23" t="s">
        <v>913</v>
      </c>
      <c r="C1006" s="24">
        <v>0</v>
      </c>
      <c r="D1006" s="19">
        <v>0</v>
      </c>
      <c r="E1006" s="24"/>
      <c r="F1006" s="112" t="str">
        <f t="shared" si="90"/>
        <v>否</v>
      </c>
      <c r="G1006" s="103" t="str">
        <f t="shared" si="91"/>
        <v>项</v>
      </c>
      <c r="H1006" s="113"/>
      <c r="I1006" s="121">
        <v>0</v>
      </c>
      <c r="J1006" s="106">
        <v>0</v>
      </c>
      <c r="K1006" s="120">
        <f t="shared" si="92"/>
        <v>0</v>
      </c>
      <c r="L1006" s="107">
        <f t="shared" si="93"/>
        <v>0</v>
      </c>
      <c r="M1006" s="106">
        <f t="shared" si="94"/>
        <v>0</v>
      </c>
      <c r="N1006" s="106">
        <v>0</v>
      </c>
      <c r="O1006" s="106">
        <v>0</v>
      </c>
      <c r="P1006" s="106">
        <f t="shared" si="95"/>
        <v>0</v>
      </c>
    </row>
    <row r="1007" s="103" customFormat="1" ht="36" customHeight="1" spans="1:16">
      <c r="A1007" s="114">
        <v>2140599</v>
      </c>
      <c r="B1007" s="23" t="s">
        <v>914</v>
      </c>
      <c r="C1007" s="24">
        <v>0</v>
      </c>
      <c r="D1007" s="19">
        <v>50</v>
      </c>
      <c r="E1007" s="24"/>
      <c r="F1007" s="112" t="str">
        <f t="shared" si="90"/>
        <v>否</v>
      </c>
      <c r="G1007" s="103" t="str">
        <f t="shared" si="91"/>
        <v>项</v>
      </c>
      <c r="H1007" s="106"/>
      <c r="I1007" s="121">
        <v>0</v>
      </c>
      <c r="J1007" s="106">
        <v>0</v>
      </c>
      <c r="K1007" s="120">
        <f t="shared" si="92"/>
        <v>0</v>
      </c>
      <c r="L1007" s="107">
        <f t="shared" si="93"/>
        <v>0</v>
      </c>
      <c r="M1007" s="106">
        <f t="shared" si="94"/>
        <v>50</v>
      </c>
      <c r="N1007" s="106">
        <v>0</v>
      </c>
      <c r="O1007" s="106">
        <v>50</v>
      </c>
      <c r="P1007" s="106">
        <f t="shared" si="95"/>
        <v>50</v>
      </c>
    </row>
    <row r="1008" ht="36" customHeight="1" spans="1:16">
      <c r="A1008" s="111">
        <v>21406</v>
      </c>
      <c r="B1008" s="18" t="s">
        <v>915</v>
      </c>
      <c r="C1008" s="19">
        <v>0</v>
      </c>
      <c r="D1008" s="19">
        <f>SUM(D1009:D1012)</f>
        <v>0</v>
      </c>
      <c r="E1008" s="19"/>
      <c r="F1008" s="112" t="str">
        <f t="shared" si="90"/>
        <v>否</v>
      </c>
      <c r="G1008" s="106" t="str">
        <f t="shared" si="91"/>
        <v>款</v>
      </c>
      <c r="H1008" s="105">
        <f>SUM(H1009:H1012)</f>
        <v>0</v>
      </c>
      <c r="I1008" s="121">
        <v>0</v>
      </c>
      <c r="J1008" s="106">
        <v>0</v>
      </c>
      <c r="K1008" s="120">
        <f t="shared" si="92"/>
        <v>0</v>
      </c>
      <c r="L1008" s="107">
        <f t="shared" si="93"/>
        <v>0</v>
      </c>
      <c r="M1008" s="106">
        <f t="shared" si="94"/>
        <v>0</v>
      </c>
      <c r="N1008" s="106">
        <v>0</v>
      </c>
      <c r="O1008" s="106">
        <v>0</v>
      </c>
      <c r="P1008" s="106">
        <f t="shared" si="95"/>
        <v>0</v>
      </c>
    </row>
    <row r="1009" s="103" customFormat="1" ht="36" customHeight="1" spans="1:16">
      <c r="A1009" s="114">
        <v>2140601</v>
      </c>
      <c r="B1009" s="23" t="s">
        <v>916</v>
      </c>
      <c r="C1009" s="24">
        <v>0</v>
      </c>
      <c r="D1009" s="19">
        <v>0</v>
      </c>
      <c r="E1009" s="24"/>
      <c r="F1009" s="112" t="str">
        <f t="shared" si="90"/>
        <v>否</v>
      </c>
      <c r="G1009" s="103" t="str">
        <f t="shared" si="91"/>
        <v>项</v>
      </c>
      <c r="H1009" s="126"/>
      <c r="I1009" s="121">
        <v>0</v>
      </c>
      <c r="J1009" s="106">
        <v>0</v>
      </c>
      <c r="K1009" s="120">
        <f t="shared" si="92"/>
        <v>0</v>
      </c>
      <c r="L1009" s="107">
        <f t="shared" si="93"/>
        <v>0</v>
      </c>
      <c r="M1009" s="106">
        <f t="shared" si="94"/>
        <v>0</v>
      </c>
      <c r="N1009" s="106">
        <v>0</v>
      </c>
      <c r="O1009" s="106">
        <v>0</v>
      </c>
      <c r="P1009" s="106">
        <f t="shared" si="95"/>
        <v>0</v>
      </c>
    </row>
    <row r="1010" s="103" customFormat="1" ht="36" customHeight="1" spans="1:16">
      <c r="A1010" s="114">
        <v>2140602</v>
      </c>
      <c r="B1010" s="23" t="s">
        <v>917</v>
      </c>
      <c r="C1010" s="24">
        <v>0</v>
      </c>
      <c r="D1010" s="19">
        <v>0</v>
      </c>
      <c r="E1010" s="24"/>
      <c r="F1010" s="112" t="str">
        <f t="shared" si="90"/>
        <v>否</v>
      </c>
      <c r="G1010" s="103" t="str">
        <f t="shared" si="91"/>
        <v>项</v>
      </c>
      <c r="H1010" s="113"/>
      <c r="I1010" s="121">
        <v>0</v>
      </c>
      <c r="J1010" s="106">
        <v>0</v>
      </c>
      <c r="K1010" s="120">
        <f t="shared" si="92"/>
        <v>0</v>
      </c>
      <c r="L1010" s="107">
        <f t="shared" si="93"/>
        <v>0</v>
      </c>
      <c r="M1010" s="106">
        <f t="shared" si="94"/>
        <v>0</v>
      </c>
      <c r="N1010" s="106">
        <v>0</v>
      </c>
      <c r="O1010" s="106">
        <v>0</v>
      </c>
      <c r="P1010" s="106">
        <f t="shared" si="95"/>
        <v>0</v>
      </c>
    </row>
    <row r="1011" s="103" customFormat="1" ht="36" customHeight="1" spans="1:16">
      <c r="A1011" s="114">
        <v>2140603</v>
      </c>
      <c r="B1011" s="23" t="s">
        <v>918</v>
      </c>
      <c r="C1011" s="24">
        <v>0</v>
      </c>
      <c r="D1011" s="19">
        <v>0</v>
      </c>
      <c r="E1011" s="24"/>
      <c r="F1011" s="112" t="str">
        <f t="shared" si="90"/>
        <v>否</v>
      </c>
      <c r="G1011" s="103" t="str">
        <f t="shared" si="91"/>
        <v>项</v>
      </c>
      <c r="H1011" s="106"/>
      <c r="I1011" s="121">
        <v>0</v>
      </c>
      <c r="J1011" s="106">
        <v>0</v>
      </c>
      <c r="K1011" s="120">
        <f t="shared" si="92"/>
        <v>0</v>
      </c>
      <c r="L1011" s="107">
        <f t="shared" si="93"/>
        <v>0</v>
      </c>
      <c r="M1011" s="106">
        <f t="shared" si="94"/>
        <v>0</v>
      </c>
      <c r="N1011" s="106">
        <v>0</v>
      </c>
      <c r="O1011" s="106">
        <v>0</v>
      </c>
      <c r="P1011" s="106">
        <f t="shared" si="95"/>
        <v>0</v>
      </c>
    </row>
    <row r="1012" s="103" customFormat="1" ht="36" customHeight="1" spans="1:16">
      <c r="A1012" s="114">
        <v>2140699</v>
      </c>
      <c r="B1012" s="23" t="s">
        <v>919</v>
      </c>
      <c r="C1012" s="24">
        <v>0</v>
      </c>
      <c r="D1012" s="19">
        <v>0</v>
      </c>
      <c r="E1012" s="24"/>
      <c r="F1012" s="112" t="str">
        <f t="shared" si="90"/>
        <v>否</v>
      </c>
      <c r="G1012" s="103" t="str">
        <f t="shared" si="91"/>
        <v>项</v>
      </c>
      <c r="H1012" s="106"/>
      <c r="I1012" s="121">
        <v>0</v>
      </c>
      <c r="J1012" s="106">
        <v>0</v>
      </c>
      <c r="K1012" s="120">
        <f t="shared" si="92"/>
        <v>0</v>
      </c>
      <c r="L1012" s="107">
        <f t="shared" si="93"/>
        <v>0</v>
      </c>
      <c r="M1012" s="106">
        <f t="shared" si="94"/>
        <v>0</v>
      </c>
      <c r="N1012" s="106">
        <v>0</v>
      </c>
      <c r="O1012" s="106">
        <v>0</v>
      </c>
      <c r="P1012" s="106">
        <f t="shared" si="95"/>
        <v>0</v>
      </c>
    </row>
    <row r="1013" ht="36" customHeight="1" spans="1:16">
      <c r="A1013" s="111">
        <v>21499</v>
      </c>
      <c r="B1013" s="18" t="s">
        <v>920</v>
      </c>
      <c r="C1013" s="19">
        <v>35</v>
      </c>
      <c r="D1013" s="19">
        <f>SUM(D1014:D1015)</f>
        <v>0</v>
      </c>
      <c r="E1013" s="19"/>
      <c r="F1013" s="112" t="str">
        <f t="shared" si="90"/>
        <v>是</v>
      </c>
      <c r="G1013" s="106" t="str">
        <f t="shared" si="91"/>
        <v>款</v>
      </c>
      <c r="H1013" s="105">
        <f>SUM(H1014:H1015)</f>
        <v>0</v>
      </c>
      <c r="I1013" s="121">
        <v>0</v>
      </c>
      <c r="J1013" s="106">
        <v>0</v>
      </c>
      <c r="K1013" s="120">
        <f t="shared" si="92"/>
        <v>0</v>
      </c>
      <c r="L1013" s="107">
        <f t="shared" si="93"/>
        <v>0</v>
      </c>
      <c r="M1013" s="106">
        <f t="shared" si="94"/>
        <v>0</v>
      </c>
      <c r="N1013" s="106">
        <v>0</v>
      </c>
      <c r="O1013" s="106">
        <v>0</v>
      </c>
      <c r="P1013" s="106">
        <f t="shared" si="95"/>
        <v>0</v>
      </c>
    </row>
    <row r="1014" s="103" customFormat="1" ht="36" customHeight="1" spans="1:16">
      <c r="A1014" s="114">
        <v>2149901</v>
      </c>
      <c r="B1014" s="23" t="s">
        <v>921</v>
      </c>
      <c r="C1014" s="24">
        <v>0</v>
      </c>
      <c r="D1014" s="19">
        <v>0</v>
      </c>
      <c r="E1014" s="24"/>
      <c r="F1014" s="112" t="str">
        <f t="shared" si="90"/>
        <v>否</v>
      </c>
      <c r="G1014" s="103" t="str">
        <f t="shared" si="91"/>
        <v>项</v>
      </c>
      <c r="H1014" s="106"/>
      <c r="I1014" s="121">
        <v>0</v>
      </c>
      <c r="J1014" s="106">
        <v>0</v>
      </c>
      <c r="K1014" s="120">
        <f t="shared" si="92"/>
        <v>0</v>
      </c>
      <c r="L1014" s="107">
        <f t="shared" si="93"/>
        <v>0</v>
      </c>
      <c r="M1014" s="106">
        <f t="shared" si="94"/>
        <v>0</v>
      </c>
      <c r="N1014" s="106">
        <v>0</v>
      </c>
      <c r="O1014" s="106">
        <v>0</v>
      </c>
      <c r="P1014" s="106">
        <f t="shared" si="95"/>
        <v>0</v>
      </c>
    </row>
    <row r="1015" s="103" customFormat="1" ht="36" customHeight="1" spans="1:16">
      <c r="A1015" s="114">
        <v>2149999</v>
      </c>
      <c r="B1015" s="23" t="s">
        <v>922</v>
      </c>
      <c r="C1015" s="24">
        <v>35</v>
      </c>
      <c r="D1015" s="19">
        <v>0</v>
      </c>
      <c r="E1015" s="24"/>
      <c r="F1015" s="112" t="str">
        <f t="shared" si="90"/>
        <v>是</v>
      </c>
      <c r="G1015" s="103" t="str">
        <f t="shared" si="91"/>
        <v>项</v>
      </c>
      <c r="H1015" s="106"/>
      <c r="I1015" s="121">
        <v>0</v>
      </c>
      <c r="J1015" s="106">
        <v>0</v>
      </c>
      <c r="K1015" s="120">
        <f t="shared" si="92"/>
        <v>0</v>
      </c>
      <c r="L1015" s="107">
        <f t="shared" si="93"/>
        <v>0</v>
      </c>
      <c r="M1015" s="106">
        <f t="shared" si="94"/>
        <v>0</v>
      </c>
      <c r="N1015" s="106">
        <v>0</v>
      </c>
      <c r="O1015" s="106">
        <v>0</v>
      </c>
      <c r="P1015" s="106">
        <f t="shared" si="95"/>
        <v>0</v>
      </c>
    </row>
    <row r="1016" ht="36" customHeight="1" spans="1:16">
      <c r="A1016" s="111">
        <v>215</v>
      </c>
      <c r="B1016" s="18" t="s">
        <v>112</v>
      </c>
      <c r="C1016" s="19">
        <v>1605</v>
      </c>
      <c r="D1016" s="19">
        <f>SUM(D1017,D1027,D1043,D1048,D1065,D1072,D1080)</f>
        <v>400</v>
      </c>
      <c r="E1016" s="19"/>
      <c r="F1016" s="112" t="str">
        <f t="shared" si="90"/>
        <v>是</v>
      </c>
      <c r="G1016" s="106" t="str">
        <f t="shared" si="91"/>
        <v>类</v>
      </c>
      <c r="H1016" s="105">
        <f>SUM(H1017,H1027,H1043,H1048,H1065,H1072,H1080)</f>
        <v>0</v>
      </c>
      <c r="I1016" s="121">
        <v>0</v>
      </c>
      <c r="J1016" s="106">
        <v>0</v>
      </c>
      <c r="K1016" s="120">
        <f t="shared" si="92"/>
        <v>0</v>
      </c>
      <c r="L1016" s="107">
        <f t="shared" si="93"/>
        <v>0</v>
      </c>
      <c r="M1016" s="106">
        <f t="shared" si="94"/>
        <v>0</v>
      </c>
      <c r="N1016" s="106">
        <v>0</v>
      </c>
      <c r="O1016" s="106">
        <v>0</v>
      </c>
      <c r="P1016" s="106">
        <f t="shared" si="95"/>
        <v>0</v>
      </c>
    </row>
    <row r="1017" ht="36" customHeight="1" spans="1:16">
      <c r="A1017" s="114">
        <v>21501</v>
      </c>
      <c r="B1017" s="18" t="s">
        <v>923</v>
      </c>
      <c r="C1017" s="19">
        <v>0</v>
      </c>
      <c r="D1017" s="19">
        <f>SUM(D1018:D1026)</f>
        <v>0</v>
      </c>
      <c r="E1017" s="19"/>
      <c r="F1017" s="112" t="str">
        <f t="shared" si="90"/>
        <v>否</v>
      </c>
      <c r="G1017" s="106" t="str">
        <f t="shared" si="91"/>
        <v>款</v>
      </c>
      <c r="H1017" s="105">
        <f>SUM(H1018:H1026)</f>
        <v>0</v>
      </c>
      <c r="I1017" s="121">
        <v>0</v>
      </c>
      <c r="J1017" s="106">
        <v>0</v>
      </c>
      <c r="K1017" s="120">
        <f t="shared" si="92"/>
        <v>0</v>
      </c>
      <c r="L1017" s="107">
        <f t="shared" si="93"/>
        <v>0</v>
      </c>
      <c r="M1017" s="106">
        <f t="shared" si="94"/>
        <v>0</v>
      </c>
      <c r="N1017" s="106">
        <v>0</v>
      </c>
      <c r="O1017" s="106">
        <v>0</v>
      </c>
      <c r="P1017" s="106">
        <f t="shared" si="95"/>
        <v>0</v>
      </c>
    </row>
    <row r="1018" s="103" customFormat="1" ht="36" customHeight="1" spans="1:16">
      <c r="A1018" s="114">
        <v>2150101</v>
      </c>
      <c r="B1018" s="23" t="s">
        <v>163</v>
      </c>
      <c r="C1018" s="24">
        <v>0</v>
      </c>
      <c r="D1018" s="19">
        <v>0</v>
      </c>
      <c r="E1018" s="24"/>
      <c r="F1018" s="112" t="str">
        <f t="shared" si="90"/>
        <v>否</v>
      </c>
      <c r="G1018" s="103" t="str">
        <f t="shared" si="91"/>
        <v>项</v>
      </c>
      <c r="H1018" s="106"/>
      <c r="I1018" s="121">
        <v>0</v>
      </c>
      <c r="J1018" s="106">
        <v>0</v>
      </c>
      <c r="K1018" s="120">
        <f t="shared" si="92"/>
        <v>0</v>
      </c>
      <c r="L1018" s="107">
        <f t="shared" si="93"/>
        <v>0</v>
      </c>
      <c r="M1018" s="106">
        <f t="shared" si="94"/>
        <v>0</v>
      </c>
      <c r="N1018" s="106">
        <v>0</v>
      </c>
      <c r="O1018" s="106">
        <v>0</v>
      </c>
      <c r="P1018" s="106">
        <f t="shared" si="95"/>
        <v>0</v>
      </c>
    </row>
    <row r="1019" s="103" customFormat="1" ht="36" customHeight="1" spans="1:16">
      <c r="A1019" s="114">
        <v>2150102</v>
      </c>
      <c r="B1019" s="23" t="s">
        <v>164</v>
      </c>
      <c r="C1019" s="24">
        <v>0</v>
      </c>
      <c r="D1019" s="19">
        <v>0</v>
      </c>
      <c r="E1019" s="24"/>
      <c r="F1019" s="112" t="str">
        <f t="shared" si="90"/>
        <v>否</v>
      </c>
      <c r="G1019" s="103" t="str">
        <f t="shared" si="91"/>
        <v>项</v>
      </c>
      <c r="H1019" s="106"/>
      <c r="I1019" s="121">
        <v>0</v>
      </c>
      <c r="J1019" s="106">
        <v>0</v>
      </c>
      <c r="K1019" s="120">
        <f t="shared" si="92"/>
        <v>0</v>
      </c>
      <c r="L1019" s="107">
        <f t="shared" si="93"/>
        <v>0</v>
      </c>
      <c r="M1019" s="106">
        <f t="shared" si="94"/>
        <v>0</v>
      </c>
      <c r="N1019" s="106">
        <v>0</v>
      </c>
      <c r="O1019" s="106">
        <v>0</v>
      </c>
      <c r="P1019" s="106">
        <f t="shared" si="95"/>
        <v>0</v>
      </c>
    </row>
    <row r="1020" s="103" customFormat="1" ht="36" customHeight="1" spans="1:16">
      <c r="A1020" s="114">
        <v>2150103</v>
      </c>
      <c r="B1020" s="23" t="s">
        <v>165</v>
      </c>
      <c r="C1020" s="24">
        <v>0</v>
      </c>
      <c r="D1020" s="19">
        <v>0</v>
      </c>
      <c r="E1020" s="24"/>
      <c r="F1020" s="112" t="str">
        <f t="shared" si="90"/>
        <v>否</v>
      </c>
      <c r="G1020" s="103" t="str">
        <f t="shared" si="91"/>
        <v>项</v>
      </c>
      <c r="H1020" s="113"/>
      <c r="I1020" s="121">
        <v>0</v>
      </c>
      <c r="J1020" s="106">
        <v>0</v>
      </c>
      <c r="K1020" s="120">
        <f t="shared" si="92"/>
        <v>0</v>
      </c>
      <c r="L1020" s="107">
        <f t="shared" si="93"/>
        <v>0</v>
      </c>
      <c r="M1020" s="106">
        <f t="shared" si="94"/>
        <v>0</v>
      </c>
      <c r="N1020" s="106">
        <v>0</v>
      </c>
      <c r="O1020" s="106">
        <v>0</v>
      </c>
      <c r="P1020" s="106">
        <f t="shared" si="95"/>
        <v>0</v>
      </c>
    </row>
    <row r="1021" s="103" customFormat="1" ht="36" customHeight="1" spans="1:16">
      <c r="A1021" s="114">
        <v>2150104</v>
      </c>
      <c r="B1021" s="23" t="s">
        <v>924</v>
      </c>
      <c r="C1021" s="24">
        <v>0</v>
      </c>
      <c r="D1021" s="19">
        <v>0</v>
      </c>
      <c r="E1021" s="24"/>
      <c r="F1021" s="112" t="str">
        <f t="shared" si="90"/>
        <v>否</v>
      </c>
      <c r="G1021" s="103" t="str">
        <f t="shared" si="91"/>
        <v>项</v>
      </c>
      <c r="H1021" s="106"/>
      <c r="I1021" s="121">
        <v>0</v>
      </c>
      <c r="J1021" s="106">
        <v>0</v>
      </c>
      <c r="K1021" s="120">
        <f t="shared" si="92"/>
        <v>0</v>
      </c>
      <c r="L1021" s="107">
        <f t="shared" si="93"/>
        <v>0</v>
      </c>
      <c r="M1021" s="106">
        <f t="shared" si="94"/>
        <v>0</v>
      </c>
      <c r="N1021" s="106">
        <v>0</v>
      </c>
      <c r="O1021" s="106">
        <v>0</v>
      </c>
      <c r="P1021" s="106">
        <f t="shared" si="95"/>
        <v>0</v>
      </c>
    </row>
    <row r="1022" s="103" customFormat="1" ht="36" customHeight="1" spans="1:16">
      <c r="A1022" s="114">
        <v>2150105</v>
      </c>
      <c r="B1022" s="23" t="s">
        <v>925</v>
      </c>
      <c r="C1022" s="24">
        <v>0</v>
      </c>
      <c r="D1022" s="19">
        <v>0</v>
      </c>
      <c r="E1022" s="24"/>
      <c r="F1022" s="112" t="str">
        <f t="shared" si="90"/>
        <v>否</v>
      </c>
      <c r="G1022" s="103" t="str">
        <f t="shared" si="91"/>
        <v>项</v>
      </c>
      <c r="H1022" s="106"/>
      <c r="I1022" s="121">
        <v>0</v>
      </c>
      <c r="J1022" s="106">
        <v>0</v>
      </c>
      <c r="K1022" s="120">
        <f t="shared" si="92"/>
        <v>0</v>
      </c>
      <c r="L1022" s="107">
        <f t="shared" si="93"/>
        <v>0</v>
      </c>
      <c r="M1022" s="106">
        <f t="shared" si="94"/>
        <v>0</v>
      </c>
      <c r="N1022" s="106">
        <v>0</v>
      </c>
      <c r="O1022" s="106">
        <v>0</v>
      </c>
      <c r="P1022" s="106">
        <f t="shared" si="95"/>
        <v>0</v>
      </c>
    </row>
    <row r="1023" s="103" customFormat="1" ht="36" customHeight="1" spans="1:16">
      <c r="A1023" s="114">
        <v>2150106</v>
      </c>
      <c r="B1023" s="23" t="s">
        <v>926</v>
      </c>
      <c r="C1023" s="24">
        <v>0</v>
      </c>
      <c r="D1023" s="19">
        <v>0</v>
      </c>
      <c r="E1023" s="24"/>
      <c r="F1023" s="112" t="str">
        <f t="shared" si="90"/>
        <v>否</v>
      </c>
      <c r="G1023" s="103" t="str">
        <f t="shared" si="91"/>
        <v>项</v>
      </c>
      <c r="H1023" s="106"/>
      <c r="I1023" s="121">
        <v>0</v>
      </c>
      <c r="J1023" s="106">
        <v>0</v>
      </c>
      <c r="K1023" s="120">
        <f t="shared" si="92"/>
        <v>0</v>
      </c>
      <c r="L1023" s="107">
        <f t="shared" si="93"/>
        <v>0</v>
      </c>
      <c r="M1023" s="106">
        <f t="shared" si="94"/>
        <v>0</v>
      </c>
      <c r="N1023" s="106">
        <v>0</v>
      </c>
      <c r="O1023" s="106">
        <v>0</v>
      </c>
      <c r="P1023" s="106">
        <f t="shared" si="95"/>
        <v>0</v>
      </c>
    </row>
    <row r="1024" s="103" customFormat="1" ht="36" customHeight="1" spans="1:16">
      <c r="A1024" s="114">
        <v>2150107</v>
      </c>
      <c r="B1024" s="23" t="s">
        <v>927</v>
      </c>
      <c r="C1024" s="24">
        <v>0</v>
      </c>
      <c r="D1024" s="19">
        <v>0</v>
      </c>
      <c r="E1024" s="24"/>
      <c r="F1024" s="112" t="str">
        <f t="shared" si="90"/>
        <v>否</v>
      </c>
      <c r="G1024" s="103" t="str">
        <f t="shared" si="91"/>
        <v>项</v>
      </c>
      <c r="H1024" s="106"/>
      <c r="I1024" s="121">
        <v>0</v>
      </c>
      <c r="J1024" s="106">
        <v>0</v>
      </c>
      <c r="K1024" s="120">
        <f t="shared" si="92"/>
        <v>0</v>
      </c>
      <c r="L1024" s="107">
        <f t="shared" si="93"/>
        <v>0</v>
      </c>
      <c r="M1024" s="106">
        <f t="shared" si="94"/>
        <v>0</v>
      </c>
      <c r="N1024" s="106">
        <v>0</v>
      </c>
      <c r="O1024" s="106">
        <v>0</v>
      </c>
      <c r="P1024" s="106">
        <f t="shared" si="95"/>
        <v>0</v>
      </c>
    </row>
    <row r="1025" s="103" customFormat="1" ht="36" customHeight="1" spans="1:16">
      <c r="A1025" s="114">
        <v>2150108</v>
      </c>
      <c r="B1025" s="23" t="s">
        <v>928</v>
      </c>
      <c r="C1025" s="24">
        <v>0</v>
      </c>
      <c r="D1025" s="19">
        <v>0</v>
      </c>
      <c r="E1025" s="24"/>
      <c r="F1025" s="112" t="str">
        <f t="shared" si="90"/>
        <v>否</v>
      </c>
      <c r="G1025" s="103" t="str">
        <f t="shared" si="91"/>
        <v>项</v>
      </c>
      <c r="H1025" s="106"/>
      <c r="I1025" s="121">
        <v>0</v>
      </c>
      <c r="J1025" s="106">
        <v>0</v>
      </c>
      <c r="K1025" s="120">
        <f t="shared" si="92"/>
        <v>0</v>
      </c>
      <c r="L1025" s="107">
        <f t="shared" si="93"/>
        <v>0</v>
      </c>
      <c r="M1025" s="106">
        <f t="shared" si="94"/>
        <v>0</v>
      </c>
      <c r="N1025" s="106">
        <v>0</v>
      </c>
      <c r="O1025" s="106">
        <v>0</v>
      </c>
      <c r="P1025" s="106">
        <f t="shared" si="95"/>
        <v>0</v>
      </c>
    </row>
    <row r="1026" s="103" customFormat="1" ht="36" customHeight="1" spans="1:16">
      <c r="A1026" s="114">
        <v>2150199</v>
      </c>
      <c r="B1026" s="23" t="s">
        <v>929</v>
      </c>
      <c r="C1026" s="24">
        <v>0</v>
      </c>
      <c r="D1026" s="19">
        <v>0</v>
      </c>
      <c r="E1026" s="24"/>
      <c r="F1026" s="112" t="str">
        <f t="shared" si="90"/>
        <v>否</v>
      </c>
      <c r="G1026" s="103" t="str">
        <f t="shared" si="91"/>
        <v>项</v>
      </c>
      <c r="H1026" s="106"/>
      <c r="I1026" s="121">
        <v>0</v>
      </c>
      <c r="J1026" s="106">
        <v>0</v>
      </c>
      <c r="K1026" s="120">
        <f t="shared" si="92"/>
        <v>0</v>
      </c>
      <c r="L1026" s="107">
        <f t="shared" si="93"/>
        <v>0</v>
      </c>
      <c r="M1026" s="106">
        <f t="shared" si="94"/>
        <v>0</v>
      </c>
      <c r="N1026" s="106">
        <v>0</v>
      </c>
      <c r="O1026" s="106">
        <v>0</v>
      </c>
      <c r="P1026" s="106">
        <f t="shared" si="95"/>
        <v>0</v>
      </c>
    </row>
    <row r="1027" ht="36" customHeight="1" spans="1:16">
      <c r="A1027" s="111">
        <v>21502</v>
      </c>
      <c r="B1027" s="18" t="s">
        <v>930</v>
      </c>
      <c r="C1027" s="19">
        <v>0</v>
      </c>
      <c r="D1027" s="19">
        <f>SUM(D1028:D1042)</f>
        <v>0</v>
      </c>
      <c r="E1027" s="19"/>
      <c r="F1027" s="112" t="str">
        <f t="shared" si="90"/>
        <v>否</v>
      </c>
      <c r="G1027" s="106" t="str">
        <f t="shared" si="91"/>
        <v>款</v>
      </c>
      <c r="H1027" s="105">
        <f>SUM(H1028:H1042)</f>
        <v>0</v>
      </c>
      <c r="I1027" s="121">
        <v>0</v>
      </c>
      <c r="J1027" s="106">
        <v>0</v>
      </c>
      <c r="K1027" s="120">
        <f t="shared" si="92"/>
        <v>0</v>
      </c>
      <c r="L1027" s="107">
        <f t="shared" si="93"/>
        <v>0</v>
      </c>
      <c r="M1027" s="106">
        <f t="shared" si="94"/>
        <v>0</v>
      </c>
      <c r="N1027" s="106">
        <v>0</v>
      </c>
      <c r="O1027" s="106">
        <v>0</v>
      </c>
      <c r="P1027" s="106">
        <f t="shared" si="95"/>
        <v>0</v>
      </c>
    </row>
    <row r="1028" s="103" customFormat="1" ht="36" customHeight="1" spans="1:16">
      <c r="A1028" s="114">
        <v>2150201</v>
      </c>
      <c r="B1028" s="23" t="s">
        <v>163</v>
      </c>
      <c r="C1028" s="24">
        <v>0</v>
      </c>
      <c r="D1028" s="19">
        <v>0</v>
      </c>
      <c r="E1028" s="24"/>
      <c r="F1028" s="112" t="str">
        <f t="shared" ref="F1028:F1091" si="96">IF(LEN(A1028)=3,"是",IF(B1028&lt;&gt;"",IF(SUM(C1028:C1028)&lt;&gt;0,"是","否"),"是"))</f>
        <v>否</v>
      </c>
      <c r="G1028" s="103" t="str">
        <f t="shared" si="91"/>
        <v>项</v>
      </c>
      <c r="H1028" s="106"/>
      <c r="I1028" s="121">
        <v>0</v>
      </c>
      <c r="J1028" s="106">
        <v>0</v>
      </c>
      <c r="K1028" s="120">
        <f t="shared" si="92"/>
        <v>0</v>
      </c>
      <c r="L1028" s="107">
        <f t="shared" si="93"/>
        <v>0</v>
      </c>
      <c r="M1028" s="106">
        <f t="shared" si="94"/>
        <v>0</v>
      </c>
      <c r="N1028" s="106">
        <v>0</v>
      </c>
      <c r="O1028" s="106">
        <v>0</v>
      </c>
      <c r="P1028" s="106">
        <f t="shared" si="95"/>
        <v>0</v>
      </c>
    </row>
    <row r="1029" s="103" customFormat="1" ht="36" customHeight="1" spans="1:16">
      <c r="A1029" s="114">
        <v>2150202</v>
      </c>
      <c r="B1029" s="23" t="s">
        <v>164</v>
      </c>
      <c r="C1029" s="24">
        <v>0</v>
      </c>
      <c r="D1029" s="19">
        <v>0</v>
      </c>
      <c r="E1029" s="24"/>
      <c r="F1029" s="112" t="str">
        <f t="shared" si="96"/>
        <v>否</v>
      </c>
      <c r="G1029" s="103" t="str">
        <f t="shared" ref="G1029:G1092" si="97">IF(LEN(A1029)=3,"类",IF(LEN(A1029)=5,"款","项"))</f>
        <v>项</v>
      </c>
      <c r="H1029" s="106"/>
      <c r="I1029" s="121">
        <v>0</v>
      </c>
      <c r="J1029" s="106">
        <v>0</v>
      </c>
      <c r="K1029" s="120">
        <f t="shared" ref="K1029:K1092" si="98">SUM(I1029:J1029)</f>
        <v>0</v>
      </c>
      <c r="L1029" s="107">
        <f t="shared" ref="L1029:L1092" si="99">ROUND(K1029/10000,0)</f>
        <v>0</v>
      </c>
      <c r="M1029" s="106">
        <f t="shared" ref="M1029:M1092" si="100">SUM(N1029:O1029)</f>
        <v>0</v>
      </c>
      <c r="N1029" s="106">
        <v>0</v>
      </c>
      <c r="O1029" s="106">
        <v>0</v>
      </c>
      <c r="P1029" s="106">
        <f t="shared" ref="P1029:P1092" si="101">ROUND(M1029,0)</f>
        <v>0</v>
      </c>
    </row>
    <row r="1030" s="103" customFormat="1" ht="36" customHeight="1" spans="1:16">
      <c r="A1030" s="114">
        <v>2150203</v>
      </c>
      <c r="B1030" s="23" t="s">
        <v>165</v>
      </c>
      <c r="C1030" s="24">
        <v>0</v>
      </c>
      <c r="D1030" s="19">
        <v>0</v>
      </c>
      <c r="E1030" s="24"/>
      <c r="F1030" s="112" t="str">
        <f t="shared" si="96"/>
        <v>否</v>
      </c>
      <c r="G1030" s="103" t="str">
        <f t="shared" si="97"/>
        <v>项</v>
      </c>
      <c r="H1030" s="106"/>
      <c r="I1030" s="121">
        <v>0</v>
      </c>
      <c r="J1030" s="106">
        <v>0</v>
      </c>
      <c r="K1030" s="120">
        <f t="shared" si="98"/>
        <v>0</v>
      </c>
      <c r="L1030" s="107">
        <f t="shared" si="99"/>
        <v>0</v>
      </c>
      <c r="M1030" s="106">
        <f t="shared" si="100"/>
        <v>0</v>
      </c>
      <c r="N1030" s="106">
        <v>0</v>
      </c>
      <c r="O1030" s="106">
        <v>0</v>
      </c>
      <c r="P1030" s="106">
        <f t="shared" si="101"/>
        <v>0</v>
      </c>
    </row>
    <row r="1031" s="103" customFormat="1" ht="36" customHeight="1" spans="1:16">
      <c r="A1031" s="114">
        <v>2150204</v>
      </c>
      <c r="B1031" s="23" t="s">
        <v>931</v>
      </c>
      <c r="C1031" s="24">
        <v>0</v>
      </c>
      <c r="D1031" s="19">
        <v>0</v>
      </c>
      <c r="E1031" s="24"/>
      <c r="F1031" s="112" t="str">
        <f t="shared" si="96"/>
        <v>否</v>
      </c>
      <c r="G1031" s="103" t="str">
        <f t="shared" si="97"/>
        <v>项</v>
      </c>
      <c r="H1031" s="106"/>
      <c r="I1031" s="121">
        <v>0</v>
      </c>
      <c r="J1031" s="106">
        <v>0</v>
      </c>
      <c r="K1031" s="120">
        <f t="shared" si="98"/>
        <v>0</v>
      </c>
      <c r="L1031" s="107">
        <f t="shared" si="99"/>
        <v>0</v>
      </c>
      <c r="M1031" s="106">
        <f t="shared" si="100"/>
        <v>0</v>
      </c>
      <c r="N1031" s="106">
        <v>0</v>
      </c>
      <c r="O1031" s="106">
        <v>0</v>
      </c>
      <c r="P1031" s="106">
        <f t="shared" si="101"/>
        <v>0</v>
      </c>
    </row>
    <row r="1032" s="103" customFormat="1" ht="36" customHeight="1" spans="1:16">
      <c r="A1032" s="114">
        <v>2150205</v>
      </c>
      <c r="B1032" s="23" t="s">
        <v>932</v>
      </c>
      <c r="C1032" s="24">
        <v>0</v>
      </c>
      <c r="D1032" s="19">
        <v>0</v>
      </c>
      <c r="E1032" s="24"/>
      <c r="F1032" s="112" t="str">
        <f t="shared" si="96"/>
        <v>否</v>
      </c>
      <c r="G1032" s="103" t="str">
        <f t="shared" si="97"/>
        <v>项</v>
      </c>
      <c r="H1032" s="106"/>
      <c r="I1032" s="121">
        <v>0</v>
      </c>
      <c r="J1032" s="106">
        <v>0</v>
      </c>
      <c r="K1032" s="120">
        <f t="shared" si="98"/>
        <v>0</v>
      </c>
      <c r="L1032" s="107">
        <f t="shared" si="99"/>
        <v>0</v>
      </c>
      <c r="M1032" s="106">
        <f t="shared" si="100"/>
        <v>0</v>
      </c>
      <c r="N1032" s="106">
        <v>0</v>
      </c>
      <c r="O1032" s="106">
        <v>0</v>
      </c>
      <c r="P1032" s="106">
        <f t="shared" si="101"/>
        <v>0</v>
      </c>
    </row>
    <row r="1033" s="103" customFormat="1" ht="36" customHeight="1" spans="1:16">
      <c r="A1033" s="114">
        <v>2150206</v>
      </c>
      <c r="B1033" s="23" t="s">
        <v>933</v>
      </c>
      <c r="C1033" s="24">
        <v>0</v>
      </c>
      <c r="D1033" s="19">
        <v>0</v>
      </c>
      <c r="E1033" s="24"/>
      <c r="F1033" s="112" t="str">
        <f t="shared" si="96"/>
        <v>否</v>
      </c>
      <c r="G1033" s="103" t="str">
        <f t="shared" si="97"/>
        <v>项</v>
      </c>
      <c r="H1033" s="106"/>
      <c r="I1033" s="121">
        <v>0</v>
      </c>
      <c r="J1033" s="106">
        <v>0</v>
      </c>
      <c r="K1033" s="120">
        <f t="shared" si="98"/>
        <v>0</v>
      </c>
      <c r="L1033" s="107">
        <f t="shared" si="99"/>
        <v>0</v>
      </c>
      <c r="M1033" s="106">
        <f t="shared" si="100"/>
        <v>0</v>
      </c>
      <c r="N1033" s="106">
        <v>0</v>
      </c>
      <c r="O1033" s="106">
        <v>0</v>
      </c>
      <c r="P1033" s="106">
        <f t="shared" si="101"/>
        <v>0</v>
      </c>
    </row>
    <row r="1034" s="103" customFormat="1" ht="36" customHeight="1" spans="1:16">
      <c r="A1034" s="114">
        <v>2150207</v>
      </c>
      <c r="B1034" s="23" t="s">
        <v>934</v>
      </c>
      <c r="C1034" s="24">
        <v>0</v>
      </c>
      <c r="D1034" s="19">
        <v>0</v>
      </c>
      <c r="E1034" s="24"/>
      <c r="F1034" s="112" t="str">
        <f t="shared" si="96"/>
        <v>否</v>
      </c>
      <c r="G1034" s="103" t="str">
        <f t="shared" si="97"/>
        <v>项</v>
      </c>
      <c r="H1034" s="106"/>
      <c r="I1034" s="121">
        <v>0</v>
      </c>
      <c r="J1034" s="106">
        <v>0</v>
      </c>
      <c r="K1034" s="120">
        <f t="shared" si="98"/>
        <v>0</v>
      </c>
      <c r="L1034" s="107">
        <f t="shared" si="99"/>
        <v>0</v>
      </c>
      <c r="M1034" s="106">
        <f t="shared" si="100"/>
        <v>0</v>
      </c>
      <c r="N1034" s="106">
        <v>0</v>
      </c>
      <c r="O1034" s="106">
        <v>0</v>
      </c>
      <c r="P1034" s="106">
        <f t="shared" si="101"/>
        <v>0</v>
      </c>
    </row>
    <row r="1035" s="103" customFormat="1" ht="36" customHeight="1" spans="1:16">
      <c r="A1035" s="114">
        <v>2150208</v>
      </c>
      <c r="B1035" s="23" t="s">
        <v>935</v>
      </c>
      <c r="C1035" s="24">
        <v>0</v>
      </c>
      <c r="D1035" s="19">
        <v>0</v>
      </c>
      <c r="E1035" s="24"/>
      <c r="F1035" s="112" t="str">
        <f t="shared" si="96"/>
        <v>否</v>
      </c>
      <c r="G1035" s="103" t="str">
        <f t="shared" si="97"/>
        <v>项</v>
      </c>
      <c r="H1035" s="106"/>
      <c r="I1035" s="121">
        <v>0</v>
      </c>
      <c r="J1035" s="106">
        <v>0</v>
      </c>
      <c r="K1035" s="120">
        <f t="shared" si="98"/>
        <v>0</v>
      </c>
      <c r="L1035" s="107">
        <f t="shared" si="99"/>
        <v>0</v>
      </c>
      <c r="M1035" s="106">
        <f t="shared" si="100"/>
        <v>0</v>
      </c>
      <c r="N1035" s="106">
        <v>0</v>
      </c>
      <c r="O1035" s="106">
        <v>0</v>
      </c>
      <c r="P1035" s="106">
        <f t="shared" si="101"/>
        <v>0</v>
      </c>
    </row>
    <row r="1036" s="103" customFormat="1" ht="36" customHeight="1" spans="1:16">
      <c r="A1036" s="114">
        <v>2150209</v>
      </c>
      <c r="B1036" s="23" t="s">
        <v>936</v>
      </c>
      <c r="C1036" s="24">
        <v>0</v>
      </c>
      <c r="D1036" s="19">
        <v>0</v>
      </c>
      <c r="E1036" s="24"/>
      <c r="F1036" s="112" t="str">
        <f t="shared" si="96"/>
        <v>否</v>
      </c>
      <c r="G1036" s="103" t="str">
        <f t="shared" si="97"/>
        <v>项</v>
      </c>
      <c r="H1036" s="113"/>
      <c r="I1036" s="121">
        <v>0</v>
      </c>
      <c r="J1036" s="106">
        <v>0</v>
      </c>
      <c r="K1036" s="120">
        <f t="shared" si="98"/>
        <v>0</v>
      </c>
      <c r="L1036" s="107">
        <f t="shared" si="99"/>
        <v>0</v>
      </c>
      <c r="M1036" s="106">
        <f t="shared" si="100"/>
        <v>0</v>
      </c>
      <c r="N1036" s="106">
        <v>0</v>
      </c>
      <c r="O1036" s="106">
        <v>0</v>
      </c>
      <c r="P1036" s="106">
        <f t="shared" si="101"/>
        <v>0</v>
      </c>
    </row>
    <row r="1037" s="103" customFormat="1" ht="36" customHeight="1" spans="1:16">
      <c r="A1037" s="114">
        <v>2150210</v>
      </c>
      <c r="B1037" s="23" t="s">
        <v>937</v>
      </c>
      <c r="C1037" s="24">
        <v>0</v>
      </c>
      <c r="D1037" s="19">
        <v>0</v>
      </c>
      <c r="E1037" s="24"/>
      <c r="F1037" s="112" t="str">
        <f t="shared" si="96"/>
        <v>否</v>
      </c>
      <c r="G1037" s="103" t="str">
        <f t="shared" si="97"/>
        <v>项</v>
      </c>
      <c r="H1037" s="106"/>
      <c r="I1037" s="121">
        <v>0</v>
      </c>
      <c r="J1037" s="106">
        <v>0</v>
      </c>
      <c r="K1037" s="120">
        <f t="shared" si="98"/>
        <v>0</v>
      </c>
      <c r="L1037" s="107">
        <f t="shared" si="99"/>
        <v>0</v>
      </c>
      <c r="M1037" s="106">
        <f t="shared" si="100"/>
        <v>0</v>
      </c>
      <c r="N1037" s="106">
        <v>0</v>
      </c>
      <c r="O1037" s="106">
        <v>0</v>
      </c>
      <c r="P1037" s="106">
        <f t="shared" si="101"/>
        <v>0</v>
      </c>
    </row>
    <row r="1038" s="103" customFormat="1" ht="36" customHeight="1" spans="1:16">
      <c r="A1038" s="114">
        <v>2150212</v>
      </c>
      <c r="B1038" s="23" t="s">
        <v>938</v>
      </c>
      <c r="C1038" s="24">
        <v>0</v>
      </c>
      <c r="D1038" s="19">
        <v>0</v>
      </c>
      <c r="E1038" s="24"/>
      <c r="F1038" s="112" t="str">
        <f t="shared" si="96"/>
        <v>否</v>
      </c>
      <c r="G1038" s="103" t="str">
        <f t="shared" si="97"/>
        <v>项</v>
      </c>
      <c r="H1038" s="106"/>
      <c r="I1038" s="121">
        <v>0</v>
      </c>
      <c r="J1038" s="106">
        <v>0</v>
      </c>
      <c r="K1038" s="120">
        <f t="shared" si="98"/>
        <v>0</v>
      </c>
      <c r="L1038" s="107">
        <f t="shared" si="99"/>
        <v>0</v>
      </c>
      <c r="M1038" s="106">
        <f t="shared" si="100"/>
        <v>0</v>
      </c>
      <c r="N1038" s="106">
        <v>0</v>
      </c>
      <c r="O1038" s="106">
        <v>0</v>
      </c>
      <c r="P1038" s="106">
        <f t="shared" si="101"/>
        <v>0</v>
      </c>
    </row>
    <row r="1039" s="103" customFormat="1" ht="36" customHeight="1" spans="1:16">
      <c r="A1039" s="114">
        <v>2150213</v>
      </c>
      <c r="B1039" s="23" t="s">
        <v>939</v>
      </c>
      <c r="C1039" s="24">
        <v>0</v>
      </c>
      <c r="D1039" s="19">
        <v>0</v>
      </c>
      <c r="E1039" s="24"/>
      <c r="F1039" s="112" t="str">
        <f t="shared" si="96"/>
        <v>否</v>
      </c>
      <c r="G1039" s="103" t="str">
        <f t="shared" si="97"/>
        <v>项</v>
      </c>
      <c r="H1039" s="106"/>
      <c r="I1039" s="121">
        <v>0</v>
      </c>
      <c r="J1039" s="106">
        <v>0</v>
      </c>
      <c r="K1039" s="120">
        <f t="shared" si="98"/>
        <v>0</v>
      </c>
      <c r="L1039" s="107">
        <f t="shared" si="99"/>
        <v>0</v>
      </c>
      <c r="M1039" s="106">
        <f t="shared" si="100"/>
        <v>0</v>
      </c>
      <c r="N1039" s="106">
        <v>0</v>
      </c>
      <c r="O1039" s="106">
        <v>0</v>
      </c>
      <c r="P1039" s="106">
        <f t="shared" si="101"/>
        <v>0</v>
      </c>
    </row>
    <row r="1040" s="103" customFormat="1" ht="36" customHeight="1" spans="1:16">
      <c r="A1040" s="114">
        <v>2150214</v>
      </c>
      <c r="B1040" s="23" t="s">
        <v>940</v>
      </c>
      <c r="C1040" s="24">
        <v>0</v>
      </c>
      <c r="D1040" s="19">
        <v>0</v>
      </c>
      <c r="E1040" s="24"/>
      <c r="F1040" s="112" t="str">
        <f t="shared" si="96"/>
        <v>否</v>
      </c>
      <c r="G1040" s="103" t="str">
        <f t="shared" si="97"/>
        <v>项</v>
      </c>
      <c r="H1040" s="106"/>
      <c r="I1040" s="121">
        <v>0</v>
      </c>
      <c r="J1040" s="106">
        <v>0</v>
      </c>
      <c r="K1040" s="120">
        <f t="shared" si="98"/>
        <v>0</v>
      </c>
      <c r="L1040" s="107">
        <f t="shared" si="99"/>
        <v>0</v>
      </c>
      <c r="M1040" s="106">
        <f t="shared" si="100"/>
        <v>0</v>
      </c>
      <c r="N1040" s="106">
        <v>0</v>
      </c>
      <c r="O1040" s="106">
        <v>0</v>
      </c>
      <c r="P1040" s="106">
        <f t="shared" si="101"/>
        <v>0</v>
      </c>
    </row>
    <row r="1041" s="103" customFormat="1" ht="36" customHeight="1" spans="1:16">
      <c r="A1041" s="114">
        <v>2150215</v>
      </c>
      <c r="B1041" s="23" t="s">
        <v>941</v>
      </c>
      <c r="C1041" s="24">
        <v>0</v>
      </c>
      <c r="D1041" s="19">
        <v>0</v>
      </c>
      <c r="E1041" s="24"/>
      <c r="F1041" s="112" t="str">
        <f t="shared" si="96"/>
        <v>否</v>
      </c>
      <c r="G1041" s="103" t="str">
        <f t="shared" si="97"/>
        <v>项</v>
      </c>
      <c r="H1041" s="113"/>
      <c r="I1041" s="121">
        <v>0</v>
      </c>
      <c r="J1041" s="106">
        <v>0</v>
      </c>
      <c r="K1041" s="120">
        <f t="shared" si="98"/>
        <v>0</v>
      </c>
      <c r="L1041" s="107">
        <f t="shared" si="99"/>
        <v>0</v>
      </c>
      <c r="M1041" s="106">
        <f t="shared" si="100"/>
        <v>0</v>
      </c>
      <c r="N1041" s="106">
        <v>0</v>
      </c>
      <c r="O1041" s="106">
        <v>0</v>
      </c>
      <c r="P1041" s="106">
        <f t="shared" si="101"/>
        <v>0</v>
      </c>
    </row>
    <row r="1042" s="103" customFormat="1" ht="36" customHeight="1" spans="1:16">
      <c r="A1042" s="114">
        <v>2150299</v>
      </c>
      <c r="B1042" s="23" t="s">
        <v>942</v>
      </c>
      <c r="C1042" s="24">
        <v>0</v>
      </c>
      <c r="D1042" s="19">
        <v>0</v>
      </c>
      <c r="E1042" s="24"/>
      <c r="F1042" s="112" t="str">
        <f t="shared" si="96"/>
        <v>否</v>
      </c>
      <c r="G1042" s="103" t="str">
        <f t="shared" si="97"/>
        <v>项</v>
      </c>
      <c r="H1042" s="106"/>
      <c r="I1042" s="121">
        <v>0</v>
      </c>
      <c r="J1042" s="106">
        <v>0</v>
      </c>
      <c r="K1042" s="120">
        <f t="shared" si="98"/>
        <v>0</v>
      </c>
      <c r="L1042" s="107">
        <f t="shared" si="99"/>
        <v>0</v>
      </c>
      <c r="M1042" s="106">
        <f t="shared" si="100"/>
        <v>0</v>
      </c>
      <c r="N1042" s="106">
        <v>0</v>
      </c>
      <c r="O1042" s="106">
        <v>0</v>
      </c>
      <c r="P1042" s="106">
        <f t="shared" si="101"/>
        <v>0</v>
      </c>
    </row>
    <row r="1043" ht="36" customHeight="1" spans="1:16">
      <c r="A1043" s="111">
        <v>21503</v>
      </c>
      <c r="B1043" s="18" t="s">
        <v>943</v>
      </c>
      <c r="C1043" s="19">
        <v>0</v>
      </c>
      <c r="D1043" s="19">
        <f>SUM(D1044:D1047)</f>
        <v>0</v>
      </c>
      <c r="E1043" s="19"/>
      <c r="F1043" s="112" t="str">
        <f t="shared" si="96"/>
        <v>否</v>
      </c>
      <c r="G1043" s="106" t="str">
        <f t="shared" si="97"/>
        <v>款</v>
      </c>
      <c r="H1043" s="105">
        <f>SUM(H1044:H1047)</f>
        <v>0</v>
      </c>
      <c r="I1043" s="121">
        <v>0</v>
      </c>
      <c r="J1043" s="106">
        <v>0</v>
      </c>
      <c r="K1043" s="120">
        <f t="shared" si="98"/>
        <v>0</v>
      </c>
      <c r="L1043" s="107">
        <f t="shared" si="99"/>
        <v>0</v>
      </c>
      <c r="M1043" s="106">
        <f t="shared" si="100"/>
        <v>0</v>
      </c>
      <c r="N1043" s="106">
        <v>0</v>
      </c>
      <c r="O1043" s="106">
        <v>0</v>
      </c>
      <c r="P1043" s="106">
        <f t="shared" si="101"/>
        <v>0</v>
      </c>
    </row>
    <row r="1044" s="103" customFormat="1" ht="36" customHeight="1" spans="1:16">
      <c r="A1044" s="114">
        <v>2150301</v>
      </c>
      <c r="B1044" s="23" t="s">
        <v>163</v>
      </c>
      <c r="C1044" s="24">
        <v>0</v>
      </c>
      <c r="D1044" s="19">
        <v>0</v>
      </c>
      <c r="E1044" s="24"/>
      <c r="F1044" s="112" t="str">
        <f t="shared" si="96"/>
        <v>否</v>
      </c>
      <c r="G1044" s="103" t="str">
        <f t="shared" si="97"/>
        <v>项</v>
      </c>
      <c r="H1044" s="106"/>
      <c r="I1044" s="121">
        <v>0</v>
      </c>
      <c r="J1044" s="106">
        <v>0</v>
      </c>
      <c r="K1044" s="120">
        <f t="shared" si="98"/>
        <v>0</v>
      </c>
      <c r="L1044" s="107">
        <f t="shared" si="99"/>
        <v>0</v>
      </c>
      <c r="M1044" s="106">
        <f t="shared" si="100"/>
        <v>0</v>
      </c>
      <c r="N1044" s="106">
        <v>0</v>
      </c>
      <c r="O1044" s="106">
        <v>0</v>
      </c>
      <c r="P1044" s="106">
        <f t="shared" si="101"/>
        <v>0</v>
      </c>
    </row>
    <row r="1045" s="103" customFormat="1" ht="36" customHeight="1" spans="1:16">
      <c r="A1045" s="114">
        <v>2150302</v>
      </c>
      <c r="B1045" s="23" t="s">
        <v>164</v>
      </c>
      <c r="C1045" s="24">
        <v>0</v>
      </c>
      <c r="D1045" s="19">
        <v>0</v>
      </c>
      <c r="E1045" s="24"/>
      <c r="F1045" s="112" t="str">
        <f t="shared" si="96"/>
        <v>否</v>
      </c>
      <c r="G1045" s="103" t="str">
        <f t="shared" si="97"/>
        <v>项</v>
      </c>
      <c r="H1045" s="106"/>
      <c r="I1045" s="121">
        <v>0</v>
      </c>
      <c r="J1045" s="106">
        <v>0</v>
      </c>
      <c r="K1045" s="120">
        <f t="shared" si="98"/>
        <v>0</v>
      </c>
      <c r="L1045" s="107">
        <f t="shared" si="99"/>
        <v>0</v>
      </c>
      <c r="M1045" s="106">
        <f t="shared" si="100"/>
        <v>0</v>
      </c>
      <c r="N1045" s="106">
        <v>0</v>
      </c>
      <c r="O1045" s="106">
        <v>0</v>
      </c>
      <c r="P1045" s="106">
        <f t="shared" si="101"/>
        <v>0</v>
      </c>
    </row>
    <row r="1046" s="103" customFormat="1" ht="36" customHeight="1" spans="1:16">
      <c r="A1046" s="114">
        <v>2150303</v>
      </c>
      <c r="B1046" s="23" t="s">
        <v>165</v>
      </c>
      <c r="C1046" s="24">
        <v>0</v>
      </c>
      <c r="D1046" s="19">
        <v>0</v>
      </c>
      <c r="E1046" s="24"/>
      <c r="F1046" s="112" t="str">
        <f t="shared" si="96"/>
        <v>否</v>
      </c>
      <c r="G1046" s="103" t="str">
        <f t="shared" si="97"/>
        <v>项</v>
      </c>
      <c r="H1046" s="106"/>
      <c r="I1046" s="121">
        <v>0</v>
      </c>
      <c r="J1046" s="106">
        <v>0</v>
      </c>
      <c r="K1046" s="120">
        <f t="shared" si="98"/>
        <v>0</v>
      </c>
      <c r="L1046" s="107">
        <f t="shared" si="99"/>
        <v>0</v>
      </c>
      <c r="M1046" s="106">
        <f t="shared" si="100"/>
        <v>0</v>
      </c>
      <c r="N1046" s="106">
        <v>0</v>
      </c>
      <c r="O1046" s="106">
        <v>0</v>
      </c>
      <c r="P1046" s="106">
        <f t="shared" si="101"/>
        <v>0</v>
      </c>
    </row>
    <row r="1047" s="103" customFormat="1" ht="36" customHeight="1" spans="1:16">
      <c r="A1047" s="114">
        <v>2150399</v>
      </c>
      <c r="B1047" s="23" t="s">
        <v>944</v>
      </c>
      <c r="C1047" s="24">
        <v>0</v>
      </c>
      <c r="D1047" s="19">
        <v>0</v>
      </c>
      <c r="E1047" s="24"/>
      <c r="F1047" s="112" t="str">
        <f t="shared" si="96"/>
        <v>否</v>
      </c>
      <c r="G1047" s="103" t="str">
        <f t="shared" si="97"/>
        <v>项</v>
      </c>
      <c r="H1047" s="106"/>
      <c r="I1047" s="121">
        <v>0</v>
      </c>
      <c r="J1047" s="106">
        <v>0</v>
      </c>
      <c r="K1047" s="120">
        <f t="shared" si="98"/>
        <v>0</v>
      </c>
      <c r="L1047" s="107">
        <f t="shared" si="99"/>
        <v>0</v>
      </c>
      <c r="M1047" s="106">
        <f t="shared" si="100"/>
        <v>0</v>
      </c>
      <c r="N1047" s="106">
        <v>0</v>
      </c>
      <c r="O1047" s="106">
        <v>0</v>
      </c>
      <c r="P1047" s="106">
        <f t="shared" si="101"/>
        <v>0</v>
      </c>
    </row>
    <row r="1048" ht="36" customHeight="1" spans="1:16">
      <c r="A1048" s="111">
        <v>21505</v>
      </c>
      <c r="B1048" s="18" t="s">
        <v>945</v>
      </c>
      <c r="C1048" s="19">
        <v>0</v>
      </c>
      <c r="D1048" s="19">
        <f>SUM(D1049:D1064)</f>
        <v>100</v>
      </c>
      <c r="E1048" s="19"/>
      <c r="F1048" s="112" t="str">
        <f t="shared" si="96"/>
        <v>否</v>
      </c>
      <c r="G1048" s="106" t="str">
        <f t="shared" si="97"/>
        <v>款</v>
      </c>
      <c r="H1048" s="105">
        <f>SUM(H1049:H1064)</f>
        <v>0</v>
      </c>
      <c r="I1048" s="121">
        <v>0</v>
      </c>
      <c r="J1048" s="106">
        <v>0</v>
      </c>
      <c r="K1048" s="120">
        <f t="shared" si="98"/>
        <v>0</v>
      </c>
      <c r="L1048" s="107">
        <f t="shared" si="99"/>
        <v>0</v>
      </c>
      <c r="M1048" s="106">
        <f t="shared" si="100"/>
        <v>0</v>
      </c>
      <c r="N1048" s="106">
        <v>0</v>
      </c>
      <c r="O1048" s="106">
        <v>0</v>
      </c>
      <c r="P1048" s="106">
        <f t="shared" si="101"/>
        <v>0</v>
      </c>
    </row>
    <row r="1049" s="103" customFormat="1" ht="36" customHeight="1" spans="1:16">
      <c r="A1049" s="114">
        <v>2150501</v>
      </c>
      <c r="B1049" s="23" t="s">
        <v>163</v>
      </c>
      <c r="C1049" s="24">
        <v>0</v>
      </c>
      <c r="D1049" s="19">
        <v>0</v>
      </c>
      <c r="E1049" s="24"/>
      <c r="F1049" s="112" t="str">
        <f t="shared" si="96"/>
        <v>否</v>
      </c>
      <c r="G1049" s="103" t="str">
        <f t="shared" si="97"/>
        <v>项</v>
      </c>
      <c r="H1049" s="106"/>
      <c r="I1049" s="121">
        <v>0</v>
      </c>
      <c r="J1049" s="106">
        <v>0</v>
      </c>
      <c r="K1049" s="120">
        <f t="shared" si="98"/>
        <v>0</v>
      </c>
      <c r="L1049" s="107">
        <f t="shared" si="99"/>
        <v>0</v>
      </c>
      <c r="M1049" s="106">
        <f t="shared" si="100"/>
        <v>0</v>
      </c>
      <c r="N1049" s="106">
        <v>0</v>
      </c>
      <c r="O1049" s="106">
        <v>0</v>
      </c>
      <c r="P1049" s="106">
        <f t="shared" si="101"/>
        <v>0</v>
      </c>
    </row>
    <row r="1050" s="103" customFormat="1" ht="36" customHeight="1" spans="1:16">
      <c r="A1050" s="114">
        <v>2150502</v>
      </c>
      <c r="B1050" s="23" t="s">
        <v>164</v>
      </c>
      <c r="C1050" s="24">
        <v>0</v>
      </c>
      <c r="D1050" s="19">
        <v>0</v>
      </c>
      <c r="E1050" s="24"/>
      <c r="F1050" s="112" t="str">
        <f t="shared" si="96"/>
        <v>否</v>
      </c>
      <c r="G1050" s="103" t="str">
        <f t="shared" si="97"/>
        <v>项</v>
      </c>
      <c r="H1050" s="106"/>
      <c r="I1050" s="121">
        <v>0</v>
      </c>
      <c r="J1050" s="106">
        <v>0</v>
      </c>
      <c r="K1050" s="120">
        <f t="shared" si="98"/>
        <v>0</v>
      </c>
      <c r="L1050" s="107">
        <f t="shared" si="99"/>
        <v>0</v>
      </c>
      <c r="M1050" s="106">
        <f t="shared" si="100"/>
        <v>0</v>
      </c>
      <c r="N1050" s="106">
        <v>0</v>
      </c>
      <c r="O1050" s="106">
        <v>0</v>
      </c>
      <c r="P1050" s="106">
        <f t="shared" si="101"/>
        <v>0</v>
      </c>
    </row>
    <row r="1051" s="103" customFormat="1" ht="36" customHeight="1" spans="1:16">
      <c r="A1051" s="114">
        <v>2150503</v>
      </c>
      <c r="B1051" s="23" t="s">
        <v>165</v>
      </c>
      <c r="C1051" s="24">
        <v>0</v>
      </c>
      <c r="D1051" s="19">
        <v>0</v>
      </c>
      <c r="E1051" s="24"/>
      <c r="F1051" s="112" t="str">
        <f t="shared" si="96"/>
        <v>否</v>
      </c>
      <c r="G1051" s="103" t="str">
        <f t="shared" si="97"/>
        <v>项</v>
      </c>
      <c r="H1051" s="106"/>
      <c r="I1051" s="121">
        <v>0</v>
      </c>
      <c r="J1051" s="106">
        <v>0</v>
      </c>
      <c r="K1051" s="120">
        <f t="shared" si="98"/>
        <v>0</v>
      </c>
      <c r="L1051" s="107">
        <f t="shared" si="99"/>
        <v>0</v>
      </c>
      <c r="M1051" s="106">
        <f t="shared" si="100"/>
        <v>0</v>
      </c>
      <c r="N1051" s="106">
        <v>0</v>
      </c>
      <c r="O1051" s="106">
        <v>0</v>
      </c>
      <c r="P1051" s="106">
        <f t="shared" si="101"/>
        <v>0</v>
      </c>
    </row>
    <row r="1052" s="103" customFormat="1" ht="36" customHeight="1" spans="1:16">
      <c r="A1052" s="114">
        <v>2150505</v>
      </c>
      <c r="B1052" s="23" t="s">
        <v>946</v>
      </c>
      <c r="C1052" s="24">
        <v>0</v>
      </c>
      <c r="D1052" s="19">
        <v>0</v>
      </c>
      <c r="E1052" s="24"/>
      <c r="F1052" s="112" t="str">
        <f t="shared" si="96"/>
        <v>否</v>
      </c>
      <c r="G1052" s="103" t="str">
        <f t="shared" si="97"/>
        <v>项</v>
      </c>
      <c r="H1052" s="106"/>
      <c r="I1052" s="121">
        <v>0</v>
      </c>
      <c r="J1052" s="106">
        <v>0</v>
      </c>
      <c r="K1052" s="120">
        <f t="shared" si="98"/>
        <v>0</v>
      </c>
      <c r="L1052" s="107">
        <f t="shared" si="99"/>
        <v>0</v>
      </c>
      <c r="M1052" s="106">
        <f t="shared" si="100"/>
        <v>0</v>
      </c>
      <c r="N1052" s="106">
        <v>0</v>
      </c>
      <c r="O1052" s="106">
        <v>0</v>
      </c>
      <c r="P1052" s="106">
        <f t="shared" si="101"/>
        <v>0</v>
      </c>
    </row>
    <row r="1053" s="103" customFormat="1" ht="36" customHeight="1" spans="1:16">
      <c r="A1053" s="114">
        <v>2150506</v>
      </c>
      <c r="B1053" s="23" t="s">
        <v>947</v>
      </c>
      <c r="C1053" s="24">
        <v>0</v>
      </c>
      <c r="D1053" s="19">
        <v>0</v>
      </c>
      <c r="E1053" s="24"/>
      <c r="F1053" s="112" t="str">
        <f t="shared" si="96"/>
        <v>否</v>
      </c>
      <c r="G1053" s="103" t="str">
        <f t="shared" si="97"/>
        <v>项</v>
      </c>
      <c r="H1053" s="106"/>
      <c r="I1053" s="121">
        <v>0</v>
      </c>
      <c r="J1053" s="106">
        <v>0</v>
      </c>
      <c r="K1053" s="120">
        <f t="shared" si="98"/>
        <v>0</v>
      </c>
      <c r="L1053" s="107">
        <f t="shared" si="99"/>
        <v>0</v>
      </c>
      <c r="M1053" s="106">
        <f t="shared" si="100"/>
        <v>0</v>
      </c>
      <c r="N1053" s="106">
        <v>0</v>
      </c>
      <c r="O1053" s="106">
        <v>0</v>
      </c>
      <c r="P1053" s="106">
        <f t="shared" si="101"/>
        <v>0</v>
      </c>
    </row>
    <row r="1054" s="103" customFormat="1" ht="36" customHeight="1" spans="1:16">
      <c r="A1054" s="114">
        <v>2150507</v>
      </c>
      <c r="B1054" s="23" t="s">
        <v>948</v>
      </c>
      <c r="C1054" s="24">
        <v>0</v>
      </c>
      <c r="D1054" s="19">
        <v>0</v>
      </c>
      <c r="E1054" s="24"/>
      <c r="F1054" s="112" t="str">
        <f t="shared" si="96"/>
        <v>否</v>
      </c>
      <c r="G1054" s="103" t="str">
        <f t="shared" si="97"/>
        <v>项</v>
      </c>
      <c r="H1054" s="106"/>
      <c r="I1054" s="121">
        <v>0</v>
      </c>
      <c r="J1054" s="106">
        <v>0</v>
      </c>
      <c r="K1054" s="120">
        <f t="shared" si="98"/>
        <v>0</v>
      </c>
      <c r="L1054" s="107">
        <f t="shared" si="99"/>
        <v>0</v>
      </c>
      <c r="M1054" s="106">
        <f t="shared" si="100"/>
        <v>0</v>
      </c>
      <c r="N1054" s="106">
        <v>0</v>
      </c>
      <c r="O1054" s="106">
        <v>0</v>
      </c>
      <c r="P1054" s="106">
        <f t="shared" si="101"/>
        <v>0</v>
      </c>
    </row>
    <row r="1055" s="103" customFormat="1" ht="36" customHeight="1" spans="1:16">
      <c r="A1055" s="114">
        <v>2150508</v>
      </c>
      <c r="B1055" s="23" t="s">
        <v>949</v>
      </c>
      <c r="C1055" s="24">
        <v>0</v>
      </c>
      <c r="D1055" s="19">
        <v>0</v>
      </c>
      <c r="E1055" s="24"/>
      <c r="F1055" s="112" t="str">
        <f t="shared" si="96"/>
        <v>否</v>
      </c>
      <c r="G1055" s="103" t="str">
        <f t="shared" si="97"/>
        <v>项</v>
      </c>
      <c r="H1055" s="106"/>
      <c r="I1055" s="121">
        <v>0</v>
      </c>
      <c r="J1055" s="106">
        <v>0</v>
      </c>
      <c r="K1055" s="120">
        <f t="shared" si="98"/>
        <v>0</v>
      </c>
      <c r="L1055" s="107">
        <f t="shared" si="99"/>
        <v>0</v>
      </c>
      <c r="M1055" s="106">
        <f t="shared" si="100"/>
        <v>0</v>
      </c>
      <c r="N1055" s="106">
        <v>0</v>
      </c>
      <c r="O1055" s="106">
        <v>0</v>
      </c>
      <c r="P1055" s="106">
        <f t="shared" si="101"/>
        <v>0</v>
      </c>
    </row>
    <row r="1056" s="103" customFormat="1" ht="36" customHeight="1" spans="1:16">
      <c r="A1056" s="114">
        <v>2150509</v>
      </c>
      <c r="B1056" s="23" t="s">
        <v>950</v>
      </c>
      <c r="C1056" s="24">
        <v>0</v>
      </c>
      <c r="D1056" s="19">
        <v>0</v>
      </c>
      <c r="E1056" s="24"/>
      <c r="F1056" s="112" t="str">
        <f t="shared" si="96"/>
        <v>否</v>
      </c>
      <c r="G1056" s="103" t="str">
        <f t="shared" si="97"/>
        <v>项</v>
      </c>
      <c r="H1056" s="106"/>
      <c r="I1056" s="121">
        <v>0</v>
      </c>
      <c r="J1056" s="106">
        <v>0</v>
      </c>
      <c r="K1056" s="120">
        <f t="shared" si="98"/>
        <v>0</v>
      </c>
      <c r="L1056" s="107">
        <f t="shared" si="99"/>
        <v>0</v>
      </c>
      <c r="M1056" s="106">
        <f t="shared" si="100"/>
        <v>0</v>
      </c>
      <c r="N1056" s="106">
        <v>0</v>
      </c>
      <c r="O1056" s="106">
        <v>0</v>
      </c>
      <c r="P1056" s="106">
        <f t="shared" si="101"/>
        <v>0</v>
      </c>
    </row>
    <row r="1057" s="103" customFormat="1" ht="36" customHeight="1" spans="1:16">
      <c r="A1057" s="114">
        <v>2150510</v>
      </c>
      <c r="B1057" s="23" t="s">
        <v>951</v>
      </c>
      <c r="C1057" s="24">
        <v>0</v>
      </c>
      <c r="D1057" s="19">
        <v>0</v>
      </c>
      <c r="E1057" s="24"/>
      <c r="F1057" s="112" t="str">
        <f t="shared" si="96"/>
        <v>否</v>
      </c>
      <c r="G1057" s="103" t="str">
        <f t="shared" si="97"/>
        <v>项</v>
      </c>
      <c r="H1057" s="106"/>
      <c r="I1057" s="121">
        <v>0</v>
      </c>
      <c r="J1057" s="106">
        <v>0</v>
      </c>
      <c r="K1057" s="120">
        <f t="shared" si="98"/>
        <v>0</v>
      </c>
      <c r="L1057" s="107">
        <f t="shared" si="99"/>
        <v>0</v>
      </c>
      <c r="M1057" s="106">
        <f t="shared" si="100"/>
        <v>0</v>
      </c>
      <c r="N1057" s="106">
        <v>0</v>
      </c>
      <c r="O1057" s="106">
        <v>0</v>
      </c>
      <c r="P1057" s="106">
        <f t="shared" si="101"/>
        <v>0</v>
      </c>
    </row>
    <row r="1058" s="103" customFormat="1" ht="36" customHeight="1" spans="1:16">
      <c r="A1058" s="114">
        <v>2150511</v>
      </c>
      <c r="B1058" s="23" t="s">
        <v>952</v>
      </c>
      <c r="C1058" s="24">
        <v>0</v>
      </c>
      <c r="D1058" s="19">
        <v>0</v>
      </c>
      <c r="E1058" s="24"/>
      <c r="F1058" s="112" t="str">
        <f t="shared" si="96"/>
        <v>否</v>
      </c>
      <c r="G1058" s="103" t="str">
        <f t="shared" si="97"/>
        <v>项</v>
      </c>
      <c r="H1058" s="113"/>
      <c r="I1058" s="121">
        <v>0</v>
      </c>
      <c r="J1058" s="106">
        <v>0</v>
      </c>
      <c r="K1058" s="120">
        <f t="shared" si="98"/>
        <v>0</v>
      </c>
      <c r="L1058" s="107">
        <f t="shared" si="99"/>
        <v>0</v>
      </c>
      <c r="M1058" s="106">
        <f t="shared" si="100"/>
        <v>0</v>
      </c>
      <c r="N1058" s="106">
        <v>0</v>
      </c>
      <c r="O1058" s="106">
        <v>0</v>
      </c>
      <c r="P1058" s="106">
        <f t="shared" si="101"/>
        <v>0</v>
      </c>
    </row>
    <row r="1059" s="103" customFormat="1" ht="36" customHeight="1" spans="1:16">
      <c r="A1059" s="114">
        <v>2150513</v>
      </c>
      <c r="B1059" s="23" t="s">
        <v>898</v>
      </c>
      <c r="C1059" s="24">
        <v>0</v>
      </c>
      <c r="D1059" s="19">
        <v>0</v>
      </c>
      <c r="E1059" s="24"/>
      <c r="F1059" s="112" t="str">
        <f t="shared" si="96"/>
        <v>否</v>
      </c>
      <c r="G1059" s="103" t="str">
        <f t="shared" si="97"/>
        <v>项</v>
      </c>
      <c r="H1059" s="106"/>
      <c r="I1059" s="121">
        <v>0</v>
      </c>
      <c r="J1059" s="106">
        <v>0</v>
      </c>
      <c r="K1059" s="120">
        <f t="shared" si="98"/>
        <v>0</v>
      </c>
      <c r="L1059" s="107">
        <f t="shared" si="99"/>
        <v>0</v>
      </c>
      <c r="M1059" s="106">
        <f t="shared" si="100"/>
        <v>0</v>
      </c>
      <c r="N1059" s="106">
        <v>0</v>
      </c>
      <c r="O1059" s="106">
        <v>0</v>
      </c>
      <c r="P1059" s="106">
        <f t="shared" si="101"/>
        <v>0</v>
      </c>
    </row>
    <row r="1060" s="103" customFormat="1" ht="36" customHeight="1" spans="1:16">
      <c r="A1060" s="114">
        <v>2150515</v>
      </c>
      <c r="B1060" s="23" t="s">
        <v>953</v>
      </c>
      <c r="C1060" s="24">
        <v>0</v>
      </c>
      <c r="D1060" s="19">
        <v>0</v>
      </c>
      <c r="E1060" s="24"/>
      <c r="F1060" s="112" t="str">
        <f t="shared" si="96"/>
        <v>否</v>
      </c>
      <c r="G1060" s="103" t="str">
        <f t="shared" si="97"/>
        <v>项</v>
      </c>
      <c r="H1060" s="106"/>
      <c r="I1060" s="121">
        <v>0</v>
      </c>
      <c r="J1060" s="106">
        <v>0</v>
      </c>
      <c r="K1060" s="120">
        <f t="shared" si="98"/>
        <v>0</v>
      </c>
      <c r="L1060" s="107">
        <f t="shared" si="99"/>
        <v>0</v>
      </c>
      <c r="M1060" s="106">
        <f t="shared" si="100"/>
        <v>0</v>
      </c>
      <c r="N1060" s="106">
        <v>0</v>
      </c>
      <c r="O1060" s="106">
        <v>0</v>
      </c>
      <c r="P1060" s="106">
        <f t="shared" si="101"/>
        <v>0</v>
      </c>
    </row>
    <row r="1061" s="103" customFormat="1" ht="36" customHeight="1" spans="1:16">
      <c r="A1061" s="114">
        <v>2150516</v>
      </c>
      <c r="B1061" s="23" t="s">
        <v>954</v>
      </c>
      <c r="C1061" s="24">
        <v>0</v>
      </c>
      <c r="D1061" s="19">
        <v>0</v>
      </c>
      <c r="E1061" s="24"/>
      <c r="F1061" s="112" t="str">
        <f t="shared" si="96"/>
        <v>否</v>
      </c>
      <c r="G1061" s="103" t="str">
        <f t="shared" si="97"/>
        <v>项</v>
      </c>
      <c r="H1061" s="106"/>
      <c r="I1061" s="121">
        <v>0</v>
      </c>
      <c r="J1061" s="106">
        <v>0</v>
      </c>
      <c r="K1061" s="120">
        <f t="shared" si="98"/>
        <v>0</v>
      </c>
      <c r="L1061" s="107">
        <f t="shared" si="99"/>
        <v>0</v>
      </c>
      <c r="M1061" s="106">
        <f t="shared" si="100"/>
        <v>0</v>
      </c>
      <c r="N1061" s="106">
        <v>0</v>
      </c>
      <c r="O1061" s="106">
        <v>0</v>
      </c>
      <c r="P1061" s="106">
        <f t="shared" si="101"/>
        <v>0</v>
      </c>
    </row>
    <row r="1062" s="103" customFormat="1" ht="36" customHeight="1" spans="1:16">
      <c r="A1062" s="114">
        <v>2150517</v>
      </c>
      <c r="B1062" s="23" t="s">
        <v>955</v>
      </c>
      <c r="C1062" s="24">
        <v>0</v>
      </c>
      <c r="D1062" s="19">
        <v>100</v>
      </c>
      <c r="E1062" s="24"/>
      <c r="F1062" s="112" t="str">
        <f t="shared" si="96"/>
        <v>否</v>
      </c>
      <c r="G1062" s="103" t="str">
        <f t="shared" si="97"/>
        <v>项</v>
      </c>
      <c r="H1062" s="106"/>
      <c r="I1062" s="121">
        <v>0</v>
      </c>
      <c r="J1062" s="106">
        <v>0</v>
      </c>
      <c r="K1062" s="120">
        <f t="shared" si="98"/>
        <v>0</v>
      </c>
      <c r="L1062" s="107">
        <f t="shared" si="99"/>
        <v>0</v>
      </c>
      <c r="M1062" s="106">
        <f t="shared" si="100"/>
        <v>100</v>
      </c>
      <c r="N1062" s="106">
        <v>100</v>
      </c>
      <c r="O1062" s="106">
        <v>0</v>
      </c>
      <c r="P1062" s="106">
        <f t="shared" si="101"/>
        <v>100</v>
      </c>
    </row>
    <row r="1063" s="103" customFormat="1" ht="36" customHeight="1" spans="1:16">
      <c r="A1063" s="114">
        <v>2150550</v>
      </c>
      <c r="B1063" s="23" t="s">
        <v>172</v>
      </c>
      <c r="C1063" s="24">
        <v>0</v>
      </c>
      <c r="D1063" s="19">
        <v>0</v>
      </c>
      <c r="E1063" s="24"/>
      <c r="F1063" s="112" t="str">
        <f t="shared" si="96"/>
        <v>否</v>
      </c>
      <c r="G1063" s="103" t="str">
        <f t="shared" si="97"/>
        <v>项</v>
      </c>
      <c r="H1063" s="106"/>
      <c r="I1063" s="121">
        <v>0</v>
      </c>
      <c r="J1063" s="106">
        <v>0</v>
      </c>
      <c r="K1063" s="120">
        <f t="shared" si="98"/>
        <v>0</v>
      </c>
      <c r="L1063" s="107">
        <f t="shared" si="99"/>
        <v>0</v>
      </c>
      <c r="M1063" s="106">
        <f t="shared" si="100"/>
        <v>0</v>
      </c>
      <c r="N1063" s="106">
        <v>0</v>
      </c>
      <c r="O1063" s="106">
        <v>0</v>
      </c>
      <c r="P1063" s="106">
        <f t="shared" si="101"/>
        <v>0</v>
      </c>
    </row>
    <row r="1064" s="103" customFormat="1" ht="36" customHeight="1" spans="1:16">
      <c r="A1064" s="114">
        <v>2150599</v>
      </c>
      <c r="B1064" s="23" t="s">
        <v>956</v>
      </c>
      <c r="C1064" s="24">
        <v>0</v>
      </c>
      <c r="D1064" s="19">
        <v>0</v>
      </c>
      <c r="E1064" s="24"/>
      <c r="F1064" s="112" t="str">
        <f t="shared" si="96"/>
        <v>否</v>
      </c>
      <c r="G1064" s="103" t="str">
        <f t="shared" si="97"/>
        <v>项</v>
      </c>
      <c r="H1064" s="106"/>
      <c r="I1064" s="121">
        <v>0</v>
      </c>
      <c r="J1064" s="106">
        <v>0</v>
      </c>
      <c r="K1064" s="120">
        <f t="shared" si="98"/>
        <v>0</v>
      </c>
      <c r="L1064" s="107">
        <f t="shared" si="99"/>
        <v>0</v>
      </c>
      <c r="M1064" s="106">
        <f t="shared" si="100"/>
        <v>0</v>
      </c>
      <c r="N1064" s="106">
        <v>0</v>
      </c>
      <c r="O1064" s="106">
        <v>0</v>
      </c>
      <c r="P1064" s="106">
        <f t="shared" si="101"/>
        <v>0</v>
      </c>
    </row>
    <row r="1065" ht="36" customHeight="1" spans="1:16">
      <c r="A1065" s="111">
        <v>21507</v>
      </c>
      <c r="B1065" s="18" t="s">
        <v>957</v>
      </c>
      <c r="C1065" s="19">
        <v>0</v>
      </c>
      <c r="D1065" s="19">
        <f>SUM(D1066:D1071)</f>
        <v>0</v>
      </c>
      <c r="E1065" s="19"/>
      <c r="F1065" s="112" t="str">
        <f t="shared" si="96"/>
        <v>否</v>
      </c>
      <c r="G1065" s="106" t="str">
        <f t="shared" si="97"/>
        <v>款</v>
      </c>
      <c r="H1065" s="113">
        <f>SUM(H1066:H1071)</f>
        <v>0</v>
      </c>
      <c r="I1065" s="121">
        <v>0</v>
      </c>
      <c r="J1065" s="106">
        <v>0</v>
      </c>
      <c r="K1065" s="120">
        <f t="shared" si="98"/>
        <v>0</v>
      </c>
      <c r="L1065" s="107">
        <f t="shared" si="99"/>
        <v>0</v>
      </c>
      <c r="M1065" s="106">
        <f t="shared" si="100"/>
        <v>0</v>
      </c>
      <c r="N1065" s="106">
        <v>0</v>
      </c>
      <c r="O1065" s="106">
        <v>0</v>
      </c>
      <c r="P1065" s="106">
        <f t="shared" si="101"/>
        <v>0</v>
      </c>
    </row>
    <row r="1066" s="103" customFormat="1" ht="36" customHeight="1" spans="1:16">
      <c r="A1066" s="114">
        <v>2150701</v>
      </c>
      <c r="B1066" s="23" t="s">
        <v>163</v>
      </c>
      <c r="C1066" s="24">
        <v>0</v>
      </c>
      <c r="D1066" s="19">
        <v>0</v>
      </c>
      <c r="E1066" s="24"/>
      <c r="F1066" s="112" t="str">
        <f t="shared" si="96"/>
        <v>否</v>
      </c>
      <c r="G1066" s="103" t="str">
        <f t="shared" si="97"/>
        <v>项</v>
      </c>
      <c r="H1066" s="106"/>
      <c r="I1066" s="121">
        <v>0</v>
      </c>
      <c r="J1066" s="106">
        <v>0</v>
      </c>
      <c r="K1066" s="120">
        <f t="shared" si="98"/>
        <v>0</v>
      </c>
      <c r="L1066" s="107">
        <f t="shared" si="99"/>
        <v>0</v>
      </c>
      <c r="M1066" s="106">
        <f t="shared" si="100"/>
        <v>0</v>
      </c>
      <c r="N1066" s="106">
        <v>0</v>
      </c>
      <c r="O1066" s="106">
        <v>0</v>
      </c>
      <c r="P1066" s="106">
        <f t="shared" si="101"/>
        <v>0</v>
      </c>
    </row>
    <row r="1067" s="103" customFormat="1" ht="36" customHeight="1" spans="1:16">
      <c r="A1067" s="114">
        <v>2150702</v>
      </c>
      <c r="B1067" s="23" t="s">
        <v>164</v>
      </c>
      <c r="C1067" s="24">
        <v>0</v>
      </c>
      <c r="D1067" s="19">
        <v>0</v>
      </c>
      <c r="E1067" s="24"/>
      <c r="F1067" s="112" t="str">
        <f t="shared" si="96"/>
        <v>否</v>
      </c>
      <c r="G1067" s="103" t="str">
        <f t="shared" si="97"/>
        <v>项</v>
      </c>
      <c r="H1067" s="106"/>
      <c r="I1067" s="121">
        <v>0</v>
      </c>
      <c r="J1067" s="106">
        <v>0</v>
      </c>
      <c r="K1067" s="120">
        <f t="shared" si="98"/>
        <v>0</v>
      </c>
      <c r="L1067" s="107">
        <f t="shared" si="99"/>
        <v>0</v>
      </c>
      <c r="M1067" s="106">
        <f t="shared" si="100"/>
        <v>0</v>
      </c>
      <c r="N1067" s="106">
        <v>0</v>
      </c>
      <c r="O1067" s="106">
        <v>0</v>
      </c>
      <c r="P1067" s="106">
        <f t="shared" si="101"/>
        <v>0</v>
      </c>
    </row>
    <row r="1068" s="103" customFormat="1" ht="36" customHeight="1" spans="1:16">
      <c r="A1068" s="114">
        <v>2150703</v>
      </c>
      <c r="B1068" s="23" t="s">
        <v>165</v>
      </c>
      <c r="C1068" s="24">
        <v>0</v>
      </c>
      <c r="D1068" s="19">
        <v>0</v>
      </c>
      <c r="E1068" s="24"/>
      <c r="F1068" s="112" t="str">
        <f t="shared" si="96"/>
        <v>否</v>
      </c>
      <c r="G1068" s="103" t="str">
        <f t="shared" si="97"/>
        <v>项</v>
      </c>
      <c r="H1068" s="106"/>
      <c r="I1068" s="121">
        <v>0</v>
      </c>
      <c r="J1068" s="106">
        <v>0</v>
      </c>
      <c r="K1068" s="120">
        <f t="shared" si="98"/>
        <v>0</v>
      </c>
      <c r="L1068" s="107">
        <f t="shared" si="99"/>
        <v>0</v>
      </c>
      <c r="M1068" s="106">
        <f t="shared" si="100"/>
        <v>0</v>
      </c>
      <c r="N1068" s="106">
        <v>0</v>
      </c>
      <c r="O1068" s="106">
        <v>0</v>
      </c>
      <c r="P1068" s="106">
        <f t="shared" si="101"/>
        <v>0</v>
      </c>
    </row>
    <row r="1069" s="103" customFormat="1" ht="36" customHeight="1" spans="1:16">
      <c r="A1069" s="114">
        <v>2150704</v>
      </c>
      <c r="B1069" s="23" t="s">
        <v>958</v>
      </c>
      <c r="C1069" s="24">
        <v>0</v>
      </c>
      <c r="D1069" s="19">
        <v>0</v>
      </c>
      <c r="E1069" s="24"/>
      <c r="F1069" s="112" t="str">
        <f t="shared" si="96"/>
        <v>否</v>
      </c>
      <c r="G1069" s="103" t="str">
        <f t="shared" si="97"/>
        <v>项</v>
      </c>
      <c r="H1069" s="106"/>
      <c r="I1069" s="121">
        <v>0</v>
      </c>
      <c r="J1069" s="106">
        <v>0</v>
      </c>
      <c r="K1069" s="120">
        <f t="shared" si="98"/>
        <v>0</v>
      </c>
      <c r="L1069" s="107">
        <f t="shared" si="99"/>
        <v>0</v>
      </c>
      <c r="M1069" s="106">
        <f t="shared" si="100"/>
        <v>0</v>
      </c>
      <c r="N1069" s="106">
        <v>0</v>
      </c>
      <c r="O1069" s="106">
        <v>0</v>
      </c>
      <c r="P1069" s="106">
        <f t="shared" si="101"/>
        <v>0</v>
      </c>
    </row>
    <row r="1070" s="103" customFormat="1" ht="36" customHeight="1" spans="1:16">
      <c r="A1070" s="114">
        <v>2150705</v>
      </c>
      <c r="B1070" s="23" t="s">
        <v>959</v>
      </c>
      <c r="C1070" s="24">
        <v>0</v>
      </c>
      <c r="D1070" s="19">
        <v>0</v>
      </c>
      <c r="E1070" s="24"/>
      <c r="F1070" s="112" t="str">
        <f t="shared" si="96"/>
        <v>否</v>
      </c>
      <c r="G1070" s="103" t="str">
        <f t="shared" si="97"/>
        <v>项</v>
      </c>
      <c r="H1070" s="106"/>
      <c r="I1070" s="121">
        <v>0</v>
      </c>
      <c r="J1070" s="106">
        <v>0</v>
      </c>
      <c r="K1070" s="120">
        <f t="shared" si="98"/>
        <v>0</v>
      </c>
      <c r="L1070" s="107">
        <f t="shared" si="99"/>
        <v>0</v>
      </c>
      <c r="M1070" s="106">
        <f t="shared" si="100"/>
        <v>0</v>
      </c>
      <c r="N1070" s="106">
        <v>0</v>
      </c>
      <c r="O1070" s="106">
        <v>0</v>
      </c>
      <c r="P1070" s="106">
        <f t="shared" si="101"/>
        <v>0</v>
      </c>
    </row>
    <row r="1071" s="103" customFormat="1" ht="36" customHeight="1" spans="1:16">
      <c r="A1071" s="114">
        <v>2150799</v>
      </c>
      <c r="B1071" s="23" t="s">
        <v>960</v>
      </c>
      <c r="C1071" s="24">
        <v>0</v>
      </c>
      <c r="D1071" s="19">
        <v>0</v>
      </c>
      <c r="E1071" s="24"/>
      <c r="F1071" s="112" t="str">
        <f t="shared" si="96"/>
        <v>否</v>
      </c>
      <c r="G1071" s="103" t="str">
        <f t="shared" si="97"/>
        <v>项</v>
      </c>
      <c r="H1071" s="106"/>
      <c r="I1071" s="121">
        <v>0</v>
      </c>
      <c r="J1071" s="106">
        <v>0</v>
      </c>
      <c r="K1071" s="120">
        <f t="shared" si="98"/>
        <v>0</v>
      </c>
      <c r="L1071" s="107">
        <f t="shared" si="99"/>
        <v>0</v>
      </c>
      <c r="M1071" s="106">
        <f t="shared" si="100"/>
        <v>0</v>
      </c>
      <c r="N1071" s="106">
        <v>0</v>
      </c>
      <c r="O1071" s="106">
        <v>0</v>
      </c>
      <c r="P1071" s="106">
        <f t="shared" si="101"/>
        <v>0</v>
      </c>
    </row>
    <row r="1072" ht="36" customHeight="1" spans="1:16">
      <c r="A1072" s="111">
        <v>21508</v>
      </c>
      <c r="B1072" s="18" t="s">
        <v>961</v>
      </c>
      <c r="C1072" s="19">
        <v>1605</v>
      </c>
      <c r="D1072" s="19">
        <f>SUM(D1073:D1079)</f>
        <v>0</v>
      </c>
      <c r="E1072" s="19"/>
      <c r="F1072" s="112" t="str">
        <f t="shared" si="96"/>
        <v>是</v>
      </c>
      <c r="G1072" s="106" t="str">
        <f t="shared" si="97"/>
        <v>款</v>
      </c>
      <c r="H1072" s="105">
        <f>SUM(H1073:H1079)</f>
        <v>0</v>
      </c>
      <c r="I1072" s="121">
        <v>0</v>
      </c>
      <c r="J1072" s="106">
        <v>0</v>
      </c>
      <c r="K1072" s="120">
        <f t="shared" si="98"/>
        <v>0</v>
      </c>
      <c r="L1072" s="107">
        <f t="shared" si="99"/>
        <v>0</v>
      </c>
      <c r="M1072" s="106">
        <f t="shared" si="100"/>
        <v>0</v>
      </c>
      <c r="N1072" s="106">
        <v>0</v>
      </c>
      <c r="O1072" s="106">
        <v>0</v>
      </c>
      <c r="P1072" s="106">
        <f t="shared" si="101"/>
        <v>0</v>
      </c>
    </row>
    <row r="1073" s="103" customFormat="1" ht="36" customHeight="1" spans="1:16">
      <c r="A1073" s="114">
        <v>2150801</v>
      </c>
      <c r="B1073" s="23" t="s">
        <v>163</v>
      </c>
      <c r="C1073" s="24">
        <v>0</v>
      </c>
      <c r="D1073" s="19">
        <v>0</v>
      </c>
      <c r="E1073" s="24"/>
      <c r="F1073" s="112" t="str">
        <f t="shared" si="96"/>
        <v>否</v>
      </c>
      <c r="G1073" s="103" t="str">
        <f t="shared" si="97"/>
        <v>项</v>
      </c>
      <c r="H1073" s="113"/>
      <c r="I1073" s="121">
        <v>0</v>
      </c>
      <c r="J1073" s="106">
        <v>0</v>
      </c>
      <c r="K1073" s="120">
        <f t="shared" si="98"/>
        <v>0</v>
      </c>
      <c r="L1073" s="107">
        <f t="shared" si="99"/>
        <v>0</v>
      </c>
      <c r="M1073" s="106">
        <f t="shared" si="100"/>
        <v>0</v>
      </c>
      <c r="N1073" s="106">
        <v>0</v>
      </c>
      <c r="O1073" s="106">
        <v>0</v>
      </c>
      <c r="P1073" s="106">
        <f t="shared" si="101"/>
        <v>0</v>
      </c>
    </row>
    <row r="1074" s="103" customFormat="1" ht="36" customHeight="1" spans="1:16">
      <c r="A1074" s="114">
        <v>2150802</v>
      </c>
      <c r="B1074" s="23" t="s">
        <v>164</v>
      </c>
      <c r="C1074" s="24">
        <v>0</v>
      </c>
      <c r="D1074" s="19">
        <v>0</v>
      </c>
      <c r="E1074" s="24"/>
      <c r="F1074" s="112" t="str">
        <f t="shared" si="96"/>
        <v>否</v>
      </c>
      <c r="G1074" s="103" t="str">
        <f t="shared" si="97"/>
        <v>项</v>
      </c>
      <c r="H1074" s="106"/>
      <c r="I1074" s="121">
        <v>0</v>
      </c>
      <c r="J1074" s="106">
        <v>0</v>
      </c>
      <c r="K1074" s="120">
        <f t="shared" si="98"/>
        <v>0</v>
      </c>
      <c r="L1074" s="107">
        <f t="shared" si="99"/>
        <v>0</v>
      </c>
      <c r="M1074" s="106">
        <f t="shared" si="100"/>
        <v>0</v>
      </c>
      <c r="N1074" s="106">
        <v>0</v>
      </c>
      <c r="O1074" s="106">
        <v>0</v>
      </c>
      <c r="P1074" s="106">
        <f t="shared" si="101"/>
        <v>0</v>
      </c>
    </row>
    <row r="1075" s="103" customFormat="1" ht="36" customHeight="1" spans="1:16">
      <c r="A1075" s="114">
        <v>2150803</v>
      </c>
      <c r="B1075" s="23" t="s">
        <v>165</v>
      </c>
      <c r="C1075" s="24">
        <v>0</v>
      </c>
      <c r="D1075" s="19">
        <v>0</v>
      </c>
      <c r="E1075" s="24"/>
      <c r="F1075" s="112" t="str">
        <f t="shared" si="96"/>
        <v>否</v>
      </c>
      <c r="G1075" s="103" t="str">
        <f t="shared" si="97"/>
        <v>项</v>
      </c>
      <c r="H1075" s="106"/>
      <c r="I1075" s="121">
        <v>0</v>
      </c>
      <c r="J1075" s="106">
        <v>0</v>
      </c>
      <c r="K1075" s="120">
        <f t="shared" si="98"/>
        <v>0</v>
      </c>
      <c r="L1075" s="107">
        <f t="shared" si="99"/>
        <v>0</v>
      </c>
      <c r="M1075" s="106">
        <f t="shared" si="100"/>
        <v>0</v>
      </c>
      <c r="N1075" s="106">
        <v>0</v>
      </c>
      <c r="O1075" s="106">
        <v>0</v>
      </c>
      <c r="P1075" s="106">
        <f t="shared" si="101"/>
        <v>0</v>
      </c>
    </row>
    <row r="1076" s="103" customFormat="1" ht="36" customHeight="1" spans="1:16">
      <c r="A1076" s="114">
        <v>2150804</v>
      </c>
      <c r="B1076" s="23" t="s">
        <v>962</v>
      </c>
      <c r="C1076" s="24">
        <v>0</v>
      </c>
      <c r="D1076" s="19">
        <v>0</v>
      </c>
      <c r="E1076" s="24"/>
      <c r="F1076" s="112" t="str">
        <f t="shared" si="96"/>
        <v>否</v>
      </c>
      <c r="G1076" s="103" t="str">
        <f t="shared" si="97"/>
        <v>项</v>
      </c>
      <c r="H1076" s="106"/>
      <c r="I1076" s="121">
        <v>0</v>
      </c>
      <c r="J1076" s="106">
        <v>0</v>
      </c>
      <c r="K1076" s="120">
        <f t="shared" si="98"/>
        <v>0</v>
      </c>
      <c r="L1076" s="107">
        <f t="shared" si="99"/>
        <v>0</v>
      </c>
      <c r="M1076" s="106">
        <f t="shared" si="100"/>
        <v>0</v>
      </c>
      <c r="N1076" s="106">
        <v>0</v>
      </c>
      <c r="O1076" s="106">
        <v>0</v>
      </c>
      <c r="P1076" s="106">
        <f t="shared" si="101"/>
        <v>0</v>
      </c>
    </row>
    <row r="1077" s="103" customFormat="1" ht="36" customHeight="1" spans="1:16">
      <c r="A1077" s="114">
        <v>2150805</v>
      </c>
      <c r="B1077" s="23" t="s">
        <v>963</v>
      </c>
      <c r="C1077" s="24">
        <v>1500</v>
      </c>
      <c r="D1077" s="19">
        <v>0</v>
      </c>
      <c r="E1077" s="24"/>
      <c r="F1077" s="112" t="str">
        <f t="shared" si="96"/>
        <v>是</v>
      </c>
      <c r="G1077" s="103" t="str">
        <f t="shared" si="97"/>
        <v>项</v>
      </c>
      <c r="H1077" s="106"/>
      <c r="I1077" s="121">
        <v>0</v>
      </c>
      <c r="J1077" s="106">
        <v>0</v>
      </c>
      <c r="K1077" s="120">
        <f t="shared" si="98"/>
        <v>0</v>
      </c>
      <c r="L1077" s="107">
        <f t="shared" si="99"/>
        <v>0</v>
      </c>
      <c r="M1077" s="106">
        <f t="shared" si="100"/>
        <v>0</v>
      </c>
      <c r="N1077" s="106">
        <v>0</v>
      </c>
      <c r="O1077" s="106">
        <v>0</v>
      </c>
      <c r="P1077" s="106">
        <f t="shared" si="101"/>
        <v>0</v>
      </c>
    </row>
    <row r="1078" s="103" customFormat="1" ht="36" customHeight="1" spans="1:16">
      <c r="A1078" s="114">
        <v>2150806</v>
      </c>
      <c r="B1078" s="23" t="s">
        <v>964</v>
      </c>
      <c r="C1078" s="24">
        <v>0</v>
      </c>
      <c r="D1078" s="19">
        <v>0</v>
      </c>
      <c r="E1078" s="24"/>
      <c r="F1078" s="112" t="str">
        <f t="shared" si="96"/>
        <v>否</v>
      </c>
      <c r="G1078" s="103" t="str">
        <f t="shared" si="97"/>
        <v>项</v>
      </c>
      <c r="H1078" s="106"/>
      <c r="I1078" s="121">
        <v>0</v>
      </c>
      <c r="J1078" s="106">
        <v>0</v>
      </c>
      <c r="K1078" s="120">
        <f t="shared" si="98"/>
        <v>0</v>
      </c>
      <c r="L1078" s="107">
        <f t="shared" si="99"/>
        <v>0</v>
      </c>
      <c r="M1078" s="106">
        <f t="shared" si="100"/>
        <v>0</v>
      </c>
      <c r="N1078" s="106">
        <v>0</v>
      </c>
      <c r="O1078" s="106">
        <v>0</v>
      </c>
      <c r="P1078" s="106">
        <f t="shared" si="101"/>
        <v>0</v>
      </c>
    </row>
    <row r="1079" s="103" customFormat="1" ht="36" customHeight="1" spans="1:16">
      <c r="A1079" s="114">
        <v>2150899</v>
      </c>
      <c r="B1079" s="23" t="s">
        <v>965</v>
      </c>
      <c r="C1079" s="24">
        <v>105</v>
      </c>
      <c r="D1079" s="19">
        <v>0</v>
      </c>
      <c r="E1079" s="24"/>
      <c r="F1079" s="112" t="str">
        <f t="shared" si="96"/>
        <v>是</v>
      </c>
      <c r="G1079" s="103" t="str">
        <f t="shared" si="97"/>
        <v>项</v>
      </c>
      <c r="H1079" s="126"/>
      <c r="I1079" s="121">
        <v>0</v>
      </c>
      <c r="J1079" s="106">
        <v>0</v>
      </c>
      <c r="K1079" s="120">
        <f t="shared" si="98"/>
        <v>0</v>
      </c>
      <c r="L1079" s="107">
        <f t="shared" si="99"/>
        <v>0</v>
      </c>
      <c r="M1079" s="106">
        <f t="shared" si="100"/>
        <v>0</v>
      </c>
      <c r="N1079" s="106">
        <v>0</v>
      </c>
      <c r="O1079" s="106">
        <v>0</v>
      </c>
      <c r="P1079" s="106">
        <f t="shared" si="101"/>
        <v>0</v>
      </c>
    </row>
    <row r="1080" ht="36" customHeight="1" spans="1:16">
      <c r="A1080" s="111">
        <v>21599</v>
      </c>
      <c r="B1080" s="18" t="s">
        <v>966</v>
      </c>
      <c r="C1080" s="19">
        <v>0</v>
      </c>
      <c r="D1080" s="19">
        <f>SUM(D1081:D1085)</f>
        <v>300</v>
      </c>
      <c r="E1080" s="19"/>
      <c r="F1080" s="112" t="str">
        <f t="shared" si="96"/>
        <v>否</v>
      </c>
      <c r="G1080" s="106" t="str">
        <f t="shared" si="97"/>
        <v>款</v>
      </c>
      <c r="H1080" s="113">
        <f>SUM(H1081:H1085)</f>
        <v>0</v>
      </c>
      <c r="I1080" s="121">
        <v>0</v>
      </c>
      <c r="J1080" s="106">
        <v>0</v>
      </c>
      <c r="K1080" s="120">
        <f t="shared" si="98"/>
        <v>0</v>
      </c>
      <c r="L1080" s="107">
        <f t="shared" si="99"/>
        <v>0</v>
      </c>
      <c r="M1080" s="106">
        <f t="shared" si="100"/>
        <v>0</v>
      </c>
      <c r="N1080" s="106">
        <v>0</v>
      </c>
      <c r="O1080" s="106">
        <v>0</v>
      </c>
      <c r="P1080" s="106">
        <f t="shared" si="101"/>
        <v>0</v>
      </c>
    </row>
    <row r="1081" s="103" customFormat="1" ht="36" customHeight="1" spans="1:16">
      <c r="A1081" s="114">
        <v>2159901</v>
      </c>
      <c r="B1081" s="23" t="s">
        <v>967</v>
      </c>
      <c r="C1081" s="24">
        <v>0</v>
      </c>
      <c r="D1081" s="19">
        <v>0</v>
      </c>
      <c r="E1081" s="24"/>
      <c r="F1081" s="112" t="str">
        <f t="shared" si="96"/>
        <v>否</v>
      </c>
      <c r="G1081" s="103" t="str">
        <f t="shared" si="97"/>
        <v>项</v>
      </c>
      <c r="H1081" s="106"/>
      <c r="I1081" s="121">
        <v>0</v>
      </c>
      <c r="J1081" s="106">
        <v>0</v>
      </c>
      <c r="K1081" s="120">
        <f t="shared" si="98"/>
        <v>0</v>
      </c>
      <c r="L1081" s="107">
        <f t="shared" si="99"/>
        <v>0</v>
      </c>
      <c r="M1081" s="106">
        <f t="shared" si="100"/>
        <v>0</v>
      </c>
      <c r="N1081" s="106">
        <v>0</v>
      </c>
      <c r="O1081" s="106">
        <v>0</v>
      </c>
      <c r="P1081" s="106">
        <f t="shared" si="101"/>
        <v>0</v>
      </c>
    </row>
    <row r="1082" s="103" customFormat="1" ht="36" customHeight="1" spans="1:16">
      <c r="A1082" s="114">
        <v>2159904</v>
      </c>
      <c r="B1082" s="23" t="s">
        <v>968</v>
      </c>
      <c r="C1082" s="24">
        <v>0</v>
      </c>
      <c r="D1082" s="19">
        <v>300</v>
      </c>
      <c r="E1082" s="24"/>
      <c r="F1082" s="112" t="str">
        <f t="shared" si="96"/>
        <v>否</v>
      </c>
      <c r="G1082" s="103" t="str">
        <f t="shared" si="97"/>
        <v>项</v>
      </c>
      <c r="H1082" s="106"/>
      <c r="I1082" s="121">
        <v>0</v>
      </c>
      <c r="J1082" s="106">
        <v>0</v>
      </c>
      <c r="K1082" s="120">
        <f t="shared" si="98"/>
        <v>0</v>
      </c>
      <c r="L1082" s="107">
        <f t="shared" si="99"/>
        <v>0</v>
      </c>
      <c r="M1082" s="106">
        <f t="shared" si="100"/>
        <v>300</v>
      </c>
      <c r="N1082" s="106">
        <v>300</v>
      </c>
      <c r="O1082" s="106">
        <v>0</v>
      </c>
      <c r="P1082" s="106">
        <f t="shared" si="101"/>
        <v>300</v>
      </c>
    </row>
    <row r="1083" s="103" customFormat="1" ht="36" customHeight="1" spans="1:16">
      <c r="A1083" s="114">
        <v>2159905</v>
      </c>
      <c r="B1083" s="23" t="s">
        <v>969</v>
      </c>
      <c r="C1083" s="24">
        <v>0</v>
      </c>
      <c r="D1083" s="19">
        <v>0</v>
      </c>
      <c r="E1083" s="24"/>
      <c r="F1083" s="112" t="str">
        <f t="shared" si="96"/>
        <v>否</v>
      </c>
      <c r="G1083" s="103" t="str">
        <f t="shared" si="97"/>
        <v>项</v>
      </c>
      <c r="H1083" s="106"/>
      <c r="I1083" s="121">
        <v>0</v>
      </c>
      <c r="J1083" s="106">
        <v>0</v>
      </c>
      <c r="K1083" s="120">
        <f t="shared" si="98"/>
        <v>0</v>
      </c>
      <c r="L1083" s="107">
        <f t="shared" si="99"/>
        <v>0</v>
      </c>
      <c r="M1083" s="106">
        <f t="shared" si="100"/>
        <v>0</v>
      </c>
      <c r="N1083" s="106">
        <v>0</v>
      </c>
      <c r="O1083" s="106">
        <v>0</v>
      </c>
      <c r="P1083" s="106">
        <f t="shared" si="101"/>
        <v>0</v>
      </c>
    </row>
    <row r="1084" s="103" customFormat="1" ht="36" customHeight="1" spans="1:16">
      <c r="A1084" s="114">
        <v>2159906</v>
      </c>
      <c r="B1084" s="23" t="s">
        <v>970</v>
      </c>
      <c r="C1084" s="24">
        <v>0</v>
      </c>
      <c r="D1084" s="19">
        <v>0</v>
      </c>
      <c r="E1084" s="24"/>
      <c r="F1084" s="112" t="str">
        <f t="shared" si="96"/>
        <v>否</v>
      </c>
      <c r="G1084" s="103" t="str">
        <f t="shared" si="97"/>
        <v>项</v>
      </c>
      <c r="H1084" s="106"/>
      <c r="I1084" s="121">
        <v>0</v>
      </c>
      <c r="J1084" s="106">
        <v>0</v>
      </c>
      <c r="K1084" s="120">
        <f t="shared" si="98"/>
        <v>0</v>
      </c>
      <c r="L1084" s="107">
        <f t="shared" si="99"/>
        <v>0</v>
      </c>
      <c r="M1084" s="106">
        <f t="shared" si="100"/>
        <v>0</v>
      </c>
      <c r="N1084" s="106">
        <v>0</v>
      </c>
      <c r="O1084" s="106">
        <v>0</v>
      </c>
      <c r="P1084" s="106">
        <f t="shared" si="101"/>
        <v>0</v>
      </c>
    </row>
    <row r="1085" s="103" customFormat="1" ht="36" customHeight="1" spans="1:16">
      <c r="A1085" s="114">
        <v>2159999</v>
      </c>
      <c r="B1085" s="23" t="s">
        <v>971</v>
      </c>
      <c r="C1085" s="24">
        <v>0</v>
      </c>
      <c r="D1085" s="19">
        <v>0</v>
      </c>
      <c r="E1085" s="24"/>
      <c r="F1085" s="112" t="str">
        <f t="shared" si="96"/>
        <v>否</v>
      </c>
      <c r="G1085" s="103" t="str">
        <f t="shared" si="97"/>
        <v>项</v>
      </c>
      <c r="H1085" s="106"/>
      <c r="I1085" s="121">
        <v>0</v>
      </c>
      <c r="J1085" s="106">
        <v>0</v>
      </c>
      <c r="K1085" s="120">
        <f t="shared" si="98"/>
        <v>0</v>
      </c>
      <c r="L1085" s="107">
        <f t="shared" si="99"/>
        <v>0</v>
      </c>
      <c r="M1085" s="106">
        <f t="shared" si="100"/>
        <v>0</v>
      </c>
      <c r="N1085" s="106">
        <v>0</v>
      </c>
      <c r="O1085" s="106">
        <v>0</v>
      </c>
      <c r="P1085" s="106">
        <f t="shared" si="101"/>
        <v>0</v>
      </c>
    </row>
    <row r="1086" ht="36" customHeight="1" spans="1:16">
      <c r="A1086" s="111">
        <v>216</v>
      </c>
      <c r="B1086" s="18" t="s">
        <v>114</v>
      </c>
      <c r="C1086" s="19">
        <v>297</v>
      </c>
      <c r="D1086" s="19">
        <f>SUM(D1087,D1097,D1103)</f>
        <v>12</v>
      </c>
      <c r="E1086" s="19"/>
      <c r="F1086" s="112" t="str">
        <f t="shared" si="96"/>
        <v>是</v>
      </c>
      <c r="G1086" s="106" t="str">
        <f t="shared" si="97"/>
        <v>类</v>
      </c>
      <c r="H1086" s="105">
        <f>SUM(H1087,H1097,H1103)</f>
        <v>0</v>
      </c>
      <c r="I1086" s="121">
        <v>0</v>
      </c>
      <c r="J1086" s="106">
        <v>0</v>
      </c>
      <c r="K1086" s="120">
        <f t="shared" si="98"/>
        <v>0</v>
      </c>
      <c r="L1086" s="107">
        <f t="shared" si="99"/>
        <v>0</v>
      </c>
      <c r="M1086" s="106">
        <f t="shared" si="100"/>
        <v>0</v>
      </c>
      <c r="N1086" s="106">
        <v>0</v>
      </c>
      <c r="O1086" s="106">
        <v>0</v>
      </c>
      <c r="P1086" s="106">
        <f t="shared" si="101"/>
        <v>0</v>
      </c>
    </row>
    <row r="1087" ht="36" customHeight="1" spans="1:16">
      <c r="A1087" s="111">
        <v>21602</v>
      </c>
      <c r="B1087" s="18" t="s">
        <v>972</v>
      </c>
      <c r="C1087" s="19">
        <v>282</v>
      </c>
      <c r="D1087" s="19">
        <f>SUM(D1088:D1096)</f>
        <v>12</v>
      </c>
      <c r="E1087" s="19"/>
      <c r="F1087" s="112" t="str">
        <f t="shared" si="96"/>
        <v>是</v>
      </c>
      <c r="G1087" s="106" t="str">
        <f t="shared" si="97"/>
        <v>款</v>
      </c>
      <c r="H1087" s="105">
        <f>SUM(H1088:H1096)</f>
        <v>0</v>
      </c>
      <c r="I1087" s="121">
        <v>0</v>
      </c>
      <c r="J1087" s="106">
        <v>0</v>
      </c>
      <c r="K1087" s="120">
        <f t="shared" si="98"/>
        <v>0</v>
      </c>
      <c r="L1087" s="107">
        <f t="shared" si="99"/>
        <v>0</v>
      </c>
      <c r="M1087" s="106">
        <f t="shared" si="100"/>
        <v>0</v>
      </c>
      <c r="N1087" s="106">
        <v>0</v>
      </c>
      <c r="O1087" s="106">
        <v>0</v>
      </c>
      <c r="P1087" s="106">
        <f t="shared" si="101"/>
        <v>0</v>
      </c>
    </row>
    <row r="1088" s="103" customFormat="1" ht="36" customHeight="1" spans="1:16">
      <c r="A1088" s="114">
        <v>2160201</v>
      </c>
      <c r="B1088" s="23" t="s">
        <v>163</v>
      </c>
      <c r="C1088" s="24">
        <v>259</v>
      </c>
      <c r="D1088" s="19">
        <v>12</v>
      </c>
      <c r="E1088" s="24"/>
      <c r="F1088" s="112" t="str">
        <f t="shared" si="96"/>
        <v>是</v>
      </c>
      <c r="G1088" s="103" t="str">
        <f t="shared" si="97"/>
        <v>项</v>
      </c>
      <c r="H1088" s="106"/>
      <c r="I1088" s="121">
        <v>115974.63</v>
      </c>
      <c r="J1088" s="106">
        <v>0</v>
      </c>
      <c r="K1088" s="120">
        <f t="shared" si="98"/>
        <v>115974.63</v>
      </c>
      <c r="L1088" s="107">
        <f t="shared" si="99"/>
        <v>12</v>
      </c>
      <c r="M1088" s="106">
        <f t="shared" si="100"/>
        <v>0</v>
      </c>
      <c r="N1088" s="106">
        <v>0</v>
      </c>
      <c r="O1088" s="106">
        <v>0</v>
      </c>
      <c r="P1088" s="106">
        <f t="shared" si="101"/>
        <v>0</v>
      </c>
    </row>
    <row r="1089" s="103" customFormat="1" ht="36" customHeight="1" spans="1:16">
      <c r="A1089" s="114">
        <v>2160202</v>
      </c>
      <c r="B1089" s="23" t="s">
        <v>164</v>
      </c>
      <c r="C1089" s="24">
        <v>23</v>
      </c>
      <c r="D1089" s="19">
        <v>0</v>
      </c>
      <c r="E1089" s="24"/>
      <c r="F1089" s="112" t="str">
        <f t="shared" si="96"/>
        <v>是</v>
      </c>
      <c r="G1089" s="103" t="str">
        <f t="shared" si="97"/>
        <v>项</v>
      </c>
      <c r="H1089" s="106"/>
      <c r="I1089" s="121">
        <v>0</v>
      </c>
      <c r="J1089" s="106">
        <v>0</v>
      </c>
      <c r="K1089" s="120">
        <f t="shared" si="98"/>
        <v>0</v>
      </c>
      <c r="L1089" s="107">
        <f t="shared" si="99"/>
        <v>0</v>
      </c>
      <c r="M1089" s="106">
        <f t="shared" si="100"/>
        <v>0</v>
      </c>
      <c r="N1089" s="106">
        <v>0</v>
      </c>
      <c r="O1089" s="106">
        <v>0</v>
      </c>
      <c r="P1089" s="106">
        <f t="shared" si="101"/>
        <v>0</v>
      </c>
    </row>
    <row r="1090" s="103" customFormat="1" ht="36" customHeight="1" spans="1:16">
      <c r="A1090" s="114">
        <v>2160203</v>
      </c>
      <c r="B1090" s="23" t="s">
        <v>165</v>
      </c>
      <c r="C1090" s="24">
        <v>0</v>
      </c>
      <c r="D1090" s="19">
        <v>0</v>
      </c>
      <c r="E1090" s="24"/>
      <c r="F1090" s="112" t="str">
        <f t="shared" si="96"/>
        <v>否</v>
      </c>
      <c r="G1090" s="103" t="str">
        <f t="shared" si="97"/>
        <v>项</v>
      </c>
      <c r="H1090" s="113"/>
      <c r="I1090" s="121">
        <v>0</v>
      </c>
      <c r="J1090" s="106">
        <v>0</v>
      </c>
      <c r="K1090" s="120">
        <f t="shared" si="98"/>
        <v>0</v>
      </c>
      <c r="L1090" s="107">
        <f t="shared" si="99"/>
        <v>0</v>
      </c>
      <c r="M1090" s="106">
        <f t="shared" si="100"/>
        <v>0</v>
      </c>
      <c r="N1090" s="106">
        <v>0</v>
      </c>
      <c r="O1090" s="106">
        <v>0</v>
      </c>
      <c r="P1090" s="106">
        <f t="shared" si="101"/>
        <v>0</v>
      </c>
    </row>
    <row r="1091" s="103" customFormat="1" ht="36" customHeight="1" spans="1:16">
      <c r="A1091" s="114">
        <v>2160216</v>
      </c>
      <c r="B1091" s="23" t="s">
        <v>973</v>
      </c>
      <c r="C1091" s="24">
        <v>0</v>
      </c>
      <c r="D1091" s="19">
        <v>0</v>
      </c>
      <c r="E1091" s="24"/>
      <c r="F1091" s="112" t="str">
        <f t="shared" si="96"/>
        <v>否</v>
      </c>
      <c r="G1091" s="103" t="str">
        <f t="shared" si="97"/>
        <v>项</v>
      </c>
      <c r="H1091" s="106"/>
      <c r="I1091" s="121">
        <v>0</v>
      </c>
      <c r="J1091" s="106">
        <v>0</v>
      </c>
      <c r="K1091" s="120">
        <f t="shared" si="98"/>
        <v>0</v>
      </c>
      <c r="L1091" s="107">
        <f t="shared" si="99"/>
        <v>0</v>
      </c>
      <c r="M1091" s="106">
        <f t="shared" si="100"/>
        <v>0</v>
      </c>
      <c r="N1091" s="106">
        <v>0</v>
      </c>
      <c r="O1091" s="106">
        <v>0</v>
      </c>
      <c r="P1091" s="106">
        <f t="shared" si="101"/>
        <v>0</v>
      </c>
    </row>
    <row r="1092" s="103" customFormat="1" ht="36" customHeight="1" spans="1:16">
      <c r="A1092" s="114">
        <v>2160217</v>
      </c>
      <c r="B1092" s="23" t="s">
        <v>974</v>
      </c>
      <c r="C1092" s="24">
        <v>0</v>
      </c>
      <c r="D1092" s="19">
        <v>0</v>
      </c>
      <c r="E1092" s="24"/>
      <c r="F1092" s="112" t="str">
        <f t="shared" ref="F1092:F1155" si="102">IF(LEN(A1092)=3,"是",IF(B1092&lt;&gt;"",IF(SUM(C1092:C1092)&lt;&gt;0,"是","否"),"是"))</f>
        <v>否</v>
      </c>
      <c r="G1092" s="103" t="str">
        <f t="shared" si="97"/>
        <v>项</v>
      </c>
      <c r="H1092" s="106"/>
      <c r="I1092" s="121">
        <v>0</v>
      </c>
      <c r="J1092" s="106">
        <v>0</v>
      </c>
      <c r="K1092" s="120">
        <f t="shared" si="98"/>
        <v>0</v>
      </c>
      <c r="L1092" s="107">
        <f t="shared" si="99"/>
        <v>0</v>
      </c>
      <c r="M1092" s="106">
        <f t="shared" si="100"/>
        <v>0</v>
      </c>
      <c r="N1092" s="106">
        <v>0</v>
      </c>
      <c r="O1092" s="106">
        <v>0</v>
      </c>
      <c r="P1092" s="106">
        <f t="shared" si="101"/>
        <v>0</v>
      </c>
    </row>
    <row r="1093" s="103" customFormat="1" ht="36" customHeight="1" spans="1:16">
      <c r="A1093" s="114">
        <v>2160218</v>
      </c>
      <c r="B1093" s="23" t="s">
        <v>975</v>
      </c>
      <c r="C1093" s="24">
        <v>0</v>
      </c>
      <c r="D1093" s="19">
        <v>0</v>
      </c>
      <c r="E1093" s="24"/>
      <c r="F1093" s="112" t="str">
        <f t="shared" si="102"/>
        <v>否</v>
      </c>
      <c r="G1093" s="103" t="str">
        <f t="shared" ref="G1093:G1156" si="103">IF(LEN(A1093)=3,"类",IF(LEN(A1093)=5,"款","项"))</f>
        <v>项</v>
      </c>
      <c r="H1093" s="106"/>
      <c r="I1093" s="121">
        <v>0</v>
      </c>
      <c r="J1093" s="106">
        <v>0</v>
      </c>
      <c r="K1093" s="120">
        <f t="shared" ref="K1093:K1156" si="104">SUM(I1093:J1093)</f>
        <v>0</v>
      </c>
      <c r="L1093" s="107">
        <f t="shared" ref="L1093:L1156" si="105">ROUND(K1093/10000,0)</f>
        <v>0</v>
      </c>
      <c r="M1093" s="106">
        <f t="shared" ref="M1093:M1156" si="106">SUM(N1093:O1093)</f>
        <v>0</v>
      </c>
      <c r="N1093" s="106">
        <v>0</v>
      </c>
      <c r="O1093" s="106">
        <v>0</v>
      </c>
      <c r="P1093" s="106">
        <f t="shared" ref="P1093:P1156" si="107">ROUND(M1093,0)</f>
        <v>0</v>
      </c>
    </row>
    <row r="1094" s="103" customFormat="1" ht="36" customHeight="1" spans="1:16">
      <c r="A1094" s="114">
        <v>2160219</v>
      </c>
      <c r="B1094" s="23" t="s">
        <v>976</v>
      </c>
      <c r="C1094" s="24">
        <v>0</v>
      </c>
      <c r="D1094" s="19">
        <v>0</v>
      </c>
      <c r="E1094" s="24"/>
      <c r="F1094" s="112" t="str">
        <f t="shared" si="102"/>
        <v>否</v>
      </c>
      <c r="G1094" s="103" t="str">
        <f t="shared" si="103"/>
        <v>项</v>
      </c>
      <c r="H1094" s="106"/>
      <c r="I1094" s="121">
        <v>0</v>
      </c>
      <c r="J1094" s="106">
        <v>0</v>
      </c>
      <c r="K1094" s="120">
        <f t="shared" si="104"/>
        <v>0</v>
      </c>
      <c r="L1094" s="107">
        <f t="shared" si="105"/>
        <v>0</v>
      </c>
      <c r="M1094" s="106">
        <f t="shared" si="106"/>
        <v>0</v>
      </c>
      <c r="N1094" s="106">
        <v>0</v>
      </c>
      <c r="O1094" s="106">
        <v>0</v>
      </c>
      <c r="P1094" s="106">
        <f t="shared" si="107"/>
        <v>0</v>
      </c>
    </row>
    <row r="1095" s="103" customFormat="1" ht="36" customHeight="1" spans="1:16">
      <c r="A1095" s="114">
        <v>2160250</v>
      </c>
      <c r="B1095" s="23" t="s">
        <v>172</v>
      </c>
      <c r="C1095" s="24">
        <v>0</v>
      </c>
      <c r="D1095" s="19">
        <v>0</v>
      </c>
      <c r="E1095" s="24"/>
      <c r="F1095" s="112" t="str">
        <f t="shared" si="102"/>
        <v>否</v>
      </c>
      <c r="G1095" s="103" t="str">
        <f t="shared" si="103"/>
        <v>项</v>
      </c>
      <c r="H1095" s="106"/>
      <c r="I1095" s="121">
        <v>0</v>
      </c>
      <c r="J1095" s="106">
        <v>0</v>
      </c>
      <c r="K1095" s="120">
        <f t="shared" si="104"/>
        <v>0</v>
      </c>
      <c r="L1095" s="107">
        <f t="shared" si="105"/>
        <v>0</v>
      </c>
      <c r="M1095" s="106">
        <f t="shared" si="106"/>
        <v>0</v>
      </c>
      <c r="N1095" s="106">
        <v>0</v>
      </c>
      <c r="O1095" s="106">
        <v>0</v>
      </c>
      <c r="P1095" s="106">
        <f t="shared" si="107"/>
        <v>0</v>
      </c>
    </row>
    <row r="1096" s="103" customFormat="1" ht="36" customHeight="1" spans="1:16">
      <c r="A1096" s="114">
        <v>2160299</v>
      </c>
      <c r="B1096" s="23" t="s">
        <v>977</v>
      </c>
      <c r="C1096" s="24">
        <v>0</v>
      </c>
      <c r="D1096" s="19">
        <v>0</v>
      </c>
      <c r="E1096" s="24"/>
      <c r="F1096" s="112" t="str">
        <f t="shared" si="102"/>
        <v>否</v>
      </c>
      <c r="G1096" s="103" t="str">
        <f t="shared" si="103"/>
        <v>项</v>
      </c>
      <c r="H1096" s="113"/>
      <c r="I1096" s="121">
        <v>0</v>
      </c>
      <c r="J1096" s="106">
        <v>0</v>
      </c>
      <c r="K1096" s="120">
        <f t="shared" si="104"/>
        <v>0</v>
      </c>
      <c r="L1096" s="107">
        <f t="shared" si="105"/>
        <v>0</v>
      </c>
      <c r="M1096" s="106">
        <f t="shared" si="106"/>
        <v>0</v>
      </c>
      <c r="N1096" s="106">
        <v>0</v>
      </c>
      <c r="O1096" s="106">
        <v>0</v>
      </c>
      <c r="P1096" s="106">
        <f t="shared" si="107"/>
        <v>0</v>
      </c>
    </row>
    <row r="1097" ht="36" customHeight="1" spans="1:16">
      <c r="A1097" s="111">
        <v>21606</v>
      </c>
      <c r="B1097" s="18" t="s">
        <v>978</v>
      </c>
      <c r="C1097" s="19">
        <v>15</v>
      </c>
      <c r="D1097" s="19">
        <f>SUM(D1098:D1102)</f>
        <v>0</v>
      </c>
      <c r="E1097" s="19"/>
      <c r="F1097" s="112" t="str">
        <f t="shared" si="102"/>
        <v>是</v>
      </c>
      <c r="G1097" s="106" t="str">
        <f t="shared" si="103"/>
        <v>款</v>
      </c>
      <c r="H1097" s="105">
        <f>SUM(H1098:H1102)</f>
        <v>0</v>
      </c>
      <c r="I1097" s="121">
        <v>0</v>
      </c>
      <c r="J1097" s="106">
        <v>0</v>
      </c>
      <c r="K1097" s="120">
        <f t="shared" si="104"/>
        <v>0</v>
      </c>
      <c r="L1097" s="107">
        <f t="shared" si="105"/>
        <v>0</v>
      </c>
      <c r="M1097" s="106">
        <f t="shared" si="106"/>
        <v>0</v>
      </c>
      <c r="N1097" s="106">
        <v>0</v>
      </c>
      <c r="O1097" s="106">
        <v>0</v>
      </c>
      <c r="P1097" s="106">
        <f t="shared" si="107"/>
        <v>0</v>
      </c>
    </row>
    <row r="1098" s="103" customFormat="1" ht="36" customHeight="1" spans="1:16">
      <c r="A1098" s="114">
        <v>2160601</v>
      </c>
      <c r="B1098" s="23" t="s">
        <v>163</v>
      </c>
      <c r="C1098" s="24">
        <v>0</v>
      </c>
      <c r="D1098" s="19">
        <v>0</v>
      </c>
      <c r="E1098" s="24"/>
      <c r="F1098" s="112" t="str">
        <f t="shared" si="102"/>
        <v>否</v>
      </c>
      <c r="G1098" s="103" t="str">
        <f t="shared" si="103"/>
        <v>项</v>
      </c>
      <c r="H1098" s="106"/>
      <c r="I1098" s="121">
        <v>0</v>
      </c>
      <c r="J1098" s="106">
        <v>0</v>
      </c>
      <c r="K1098" s="120">
        <f t="shared" si="104"/>
        <v>0</v>
      </c>
      <c r="L1098" s="107">
        <f t="shared" si="105"/>
        <v>0</v>
      </c>
      <c r="M1098" s="106">
        <f t="shared" si="106"/>
        <v>0</v>
      </c>
      <c r="N1098" s="106">
        <v>0</v>
      </c>
      <c r="O1098" s="106">
        <v>0</v>
      </c>
      <c r="P1098" s="106">
        <f t="shared" si="107"/>
        <v>0</v>
      </c>
    </row>
    <row r="1099" s="103" customFormat="1" ht="36" customHeight="1" spans="1:16">
      <c r="A1099" s="114">
        <v>2160602</v>
      </c>
      <c r="B1099" s="23" t="s">
        <v>164</v>
      </c>
      <c r="C1099" s="24">
        <v>0</v>
      </c>
      <c r="D1099" s="19">
        <v>0</v>
      </c>
      <c r="E1099" s="24"/>
      <c r="F1099" s="112" t="str">
        <f t="shared" si="102"/>
        <v>否</v>
      </c>
      <c r="G1099" s="103" t="str">
        <f t="shared" si="103"/>
        <v>项</v>
      </c>
      <c r="H1099" s="126"/>
      <c r="I1099" s="121">
        <v>0</v>
      </c>
      <c r="J1099" s="106">
        <v>0</v>
      </c>
      <c r="K1099" s="120">
        <f t="shared" si="104"/>
        <v>0</v>
      </c>
      <c r="L1099" s="107">
        <f t="shared" si="105"/>
        <v>0</v>
      </c>
      <c r="M1099" s="106">
        <f t="shared" si="106"/>
        <v>0</v>
      </c>
      <c r="N1099" s="106">
        <v>0</v>
      </c>
      <c r="O1099" s="106">
        <v>0</v>
      </c>
      <c r="P1099" s="106">
        <f t="shared" si="107"/>
        <v>0</v>
      </c>
    </row>
    <row r="1100" s="103" customFormat="1" ht="36" customHeight="1" spans="1:16">
      <c r="A1100" s="114">
        <v>2160603</v>
      </c>
      <c r="B1100" s="23" t="s">
        <v>165</v>
      </c>
      <c r="C1100" s="24">
        <v>0</v>
      </c>
      <c r="D1100" s="19">
        <v>0</v>
      </c>
      <c r="E1100" s="24"/>
      <c r="F1100" s="112" t="str">
        <f t="shared" si="102"/>
        <v>否</v>
      </c>
      <c r="G1100" s="103" t="str">
        <f t="shared" si="103"/>
        <v>项</v>
      </c>
      <c r="H1100" s="113"/>
      <c r="I1100" s="121">
        <v>0</v>
      </c>
      <c r="J1100" s="106">
        <v>0</v>
      </c>
      <c r="K1100" s="120">
        <f t="shared" si="104"/>
        <v>0</v>
      </c>
      <c r="L1100" s="107">
        <f t="shared" si="105"/>
        <v>0</v>
      </c>
      <c r="M1100" s="106">
        <f t="shared" si="106"/>
        <v>0</v>
      </c>
      <c r="N1100" s="106">
        <v>0</v>
      </c>
      <c r="O1100" s="106">
        <v>0</v>
      </c>
      <c r="P1100" s="106">
        <f t="shared" si="107"/>
        <v>0</v>
      </c>
    </row>
    <row r="1101" s="103" customFormat="1" ht="36" customHeight="1" spans="1:16">
      <c r="A1101" s="114">
        <v>2160607</v>
      </c>
      <c r="B1101" s="23" t="s">
        <v>979</v>
      </c>
      <c r="C1101" s="24">
        <v>0</v>
      </c>
      <c r="D1101" s="19">
        <v>0</v>
      </c>
      <c r="E1101" s="24"/>
      <c r="F1101" s="112" t="str">
        <f t="shared" si="102"/>
        <v>否</v>
      </c>
      <c r="G1101" s="103" t="str">
        <f t="shared" si="103"/>
        <v>项</v>
      </c>
      <c r="H1101" s="106"/>
      <c r="I1101" s="121">
        <v>0</v>
      </c>
      <c r="J1101" s="106">
        <v>0</v>
      </c>
      <c r="K1101" s="120">
        <f t="shared" si="104"/>
        <v>0</v>
      </c>
      <c r="L1101" s="107">
        <f t="shared" si="105"/>
        <v>0</v>
      </c>
      <c r="M1101" s="106">
        <f t="shared" si="106"/>
        <v>0</v>
      </c>
      <c r="N1101" s="106">
        <v>0</v>
      </c>
      <c r="O1101" s="106">
        <v>0</v>
      </c>
      <c r="P1101" s="106">
        <f t="shared" si="107"/>
        <v>0</v>
      </c>
    </row>
    <row r="1102" s="103" customFormat="1" ht="36" customHeight="1" spans="1:16">
      <c r="A1102" s="114">
        <v>2160699</v>
      </c>
      <c r="B1102" s="23" t="s">
        <v>980</v>
      </c>
      <c r="C1102" s="24">
        <v>15</v>
      </c>
      <c r="D1102" s="19">
        <v>0</v>
      </c>
      <c r="E1102" s="24"/>
      <c r="F1102" s="112" t="str">
        <f t="shared" si="102"/>
        <v>是</v>
      </c>
      <c r="G1102" s="103" t="str">
        <f t="shared" si="103"/>
        <v>项</v>
      </c>
      <c r="H1102" s="106"/>
      <c r="I1102" s="121">
        <v>0</v>
      </c>
      <c r="J1102" s="106">
        <v>0</v>
      </c>
      <c r="K1102" s="120">
        <f t="shared" si="104"/>
        <v>0</v>
      </c>
      <c r="L1102" s="107">
        <f t="shared" si="105"/>
        <v>0</v>
      </c>
      <c r="M1102" s="106">
        <f t="shared" si="106"/>
        <v>0</v>
      </c>
      <c r="N1102" s="106">
        <v>0</v>
      </c>
      <c r="O1102" s="106">
        <v>0</v>
      </c>
      <c r="P1102" s="106">
        <f t="shared" si="107"/>
        <v>0</v>
      </c>
    </row>
    <row r="1103" ht="36" customHeight="1" spans="1:16">
      <c r="A1103" s="111">
        <v>21699</v>
      </c>
      <c r="B1103" s="18" t="s">
        <v>981</v>
      </c>
      <c r="C1103" s="19">
        <v>0</v>
      </c>
      <c r="D1103" s="19">
        <f>SUM(D1104:D1105)</f>
        <v>0</v>
      </c>
      <c r="E1103" s="19"/>
      <c r="F1103" s="112" t="str">
        <f t="shared" si="102"/>
        <v>否</v>
      </c>
      <c r="G1103" s="106" t="str">
        <f t="shared" si="103"/>
        <v>款</v>
      </c>
      <c r="H1103" s="105">
        <f>SUM(H1104:H1105)</f>
        <v>0</v>
      </c>
      <c r="I1103" s="121">
        <v>0</v>
      </c>
      <c r="J1103" s="106">
        <v>0</v>
      </c>
      <c r="K1103" s="120">
        <f t="shared" si="104"/>
        <v>0</v>
      </c>
      <c r="L1103" s="107">
        <f t="shared" si="105"/>
        <v>0</v>
      </c>
      <c r="M1103" s="106">
        <f t="shared" si="106"/>
        <v>0</v>
      </c>
      <c r="N1103" s="106">
        <v>0</v>
      </c>
      <c r="O1103" s="106">
        <v>0</v>
      </c>
      <c r="P1103" s="106">
        <f t="shared" si="107"/>
        <v>0</v>
      </c>
    </row>
    <row r="1104" s="103" customFormat="1" ht="36" customHeight="1" spans="1:16">
      <c r="A1104" s="114">
        <v>2169901</v>
      </c>
      <c r="B1104" s="23" t="s">
        <v>982</v>
      </c>
      <c r="C1104" s="24">
        <v>0</v>
      </c>
      <c r="D1104" s="19">
        <v>0</v>
      </c>
      <c r="E1104" s="24"/>
      <c r="F1104" s="112" t="str">
        <f t="shared" si="102"/>
        <v>否</v>
      </c>
      <c r="G1104" s="103" t="str">
        <f t="shared" si="103"/>
        <v>项</v>
      </c>
      <c r="H1104" s="106"/>
      <c r="I1104" s="121">
        <v>0</v>
      </c>
      <c r="J1104" s="106">
        <v>0</v>
      </c>
      <c r="K1104" s="120">
        <f t="shared" si="104"/>
        <v>0</v>
      </c>
      <c r="L1104" s="107">
        <f t="shared" si="105"/>
        <v>0</v>
      </c>
      <c r="M1104" s="106">
        <f t="shared" si="106"/>
        <v>0</v>
      </c>
      <c r="N1104" s="106">
        <v>0</v>
      </c>
      <c r="O1104" s="106">
        <v>0</v>
      </c>
      <c r="P1104" s="106">
        <f t="shared" si="107"/>
        <v>0</v>
      </c>
    </row>
    <row r="1105" s="103" customFormat="1" ht="36" customHeight="1" spans="1:16">
      <c r="A1105" s="114">
        <v>2169999</v>
      </c>
      <c r="B1105" s="23" t="s">
        <v>983</v>
      </c>
      <c r="C1105" s="24">
        <v>0</v>
      </c>
      <c r="D1105" s="19">
        <v>0</v>
      </c>
      <c r="E1105" s="24"/>
      <c r="F1105" s="112" t="str">
        <f t="shared" si="102"/>
        <v>否</v>
      </c>
      <c r="G1105" s="103" t="str">
        <f t="shared" si="103"/>
        <v>项</v>
      </c>
      <c r="H1105" s="106"/>
      <c r="I1105" s="121">
        <v>0</v>
      </c>
      <c r="J1105" s="106">
        <v>0</v>
      </c>
      <c r="K1105" s="120">
        <f t="shared" si="104"/>
        <v>0</v>
      </c>
      <c r="L1105" s="107">
        <f t="shared" si="105"/>
        <v>0</v>
      </c>
      <c r="M1105" s="106">
        <f t="shared" si="106"/>
        <v>0</v>
      </c>
      <c r="N1105" s="106">
        <v>0</v>
      </c>
      <c r="O1105" s="106">
        <v>0</v>
      </c>
      <c r="P1105" s="106">
        <f t="shared" si="107"/>
        <v>0</v>
      </c>
    </row>
    <row r="1106" ht="36" customHeight="1" spans="1:16">
      <c r="A1106" s="111">
        <v>217</v>
      </c>
      <c r="B1106" s="18" t="s">
        <v>116</v>
      </c>
      <c r="C1106" s="19">
        <v>70</v>
      </c>
      <c r="D1106" s="19">
        <f>SUM(D1107,D1114,D1124,D1130,D1133)</f>
        <v>126</v>
      </c>
      <c r="E1106" s="19"/>
      <c r="F1106" s="112" t="str">
        <f t="shared" si="102"/>
        <v>是</v>
      </c>
      <c r="G1106" s="106" t="str">
        <f t="shared" si="103"/>
        <v>类</v>
      </c>
      <c r="H1106" s="105">
        <f>SUM(H1107,H1114,H1124,H1130,H1133)</f>
        <v>0</v>
      </c>
      <c r="I1106" s="121">
        <v>0</v>
      </c>
      <c r="J1106" s="106">
        <v>0</v>
      </c>
      <c r="K1106" s="120">
        <f t="shared" si="104"/>
        <v>0</v>
      </c>
      <c r="L1106" s="107">
        <f t="shared" si="105"/>
        <v>0</v>
      </c>
      <c r="M1106" s="106">
        <f t="shared" si="106"/>
        <v>0</v>
      </c>
      <c r="N1106" s="106">
        <v>0</v>
      </c>
      <c r="O1106" s="106">
        <v>0</v>
      </c>
      <c r="P1106" s="106">
        <f t="shared" si="107"/>
        <v>0</v>
      </c>
    </row>
    <row r="1107" ht="36" customHeight="1" spans="1:16">
      <c r="A1107" s="111">
        <v>21701</v>
      </c>
      <c r="B1107" s="18" t="s">
        <v>984</v>
      </c>
      <c r="C1107" s="19">
        <v>70</v>
      </c>
      <c r="D1107" s="19">
        <f>SUM(D1108:D1113)</f>
        <v>0</v>
      </c>
      <c r="E1107" s="19"/>
      <c r="F1107" s="112" t="str">
        <f t="shared" si="102"/>
        <v>是</v>
      </c>
      <c r="G1107" s="106" t="str">
        <f t="shared" si="103"/>
        <v>款</v>
      </c>
      <c r="H1107" s="113">
        <f>SUM(H1108:H1113)</f>
        <v>0</v>
      </c>
      <c r="I1107" s="121">
        <v>0</v>
      </c>
      <c r="J1107" s="106">
        <v>0</v>
      </c>
      <c r="K1107" s="120">
        <f t="shared" si="104"/>
        <v>0</v>
      </c>
      <c r="L1107" s="107">
        <f t="shared" si="105"/>
        <v>0</v>
      </c>
      <c r="M1107" s="106">
        <f t="shared" si="106"/>
        <v>0</v>
      </c>
      <c r="N1107" s="106">
        <v>0</v>
      </c>
      <c r="O1107" s="106">
        <v>0</v>
      </c>
      <c r="P1107" s="106">
        <f t="shared" si="107"/>
        <v>0</v>
      </c>
    </row>
    <row r="1108" s="103" customFormat="1" ht="36" customHeight="1" spans="1:16">
      <c r="A1108" s="114">
        <v>2170101</v>
      </c>
      <c r="B1108" s="30" t="s">
        <v>163</v>
      </c>
      <c r="C1108" s="24">
        <v>0</v>
      </c>
      <c r="D1108" s="19">
        <v>0</v>
      </c>
      <c r="E1108" s="24"/>
      <c r="F1108" s="112" t="str">
        <f t="shared" si="102"/>
        <v>否</v>
      </c>
      <c r="G1108" s="103" t="str">
        <f t="shared" si="103"/>
        <v>项</v>
      </c>
      <c r="H1108" s="106"/>
      <c r="I1108" s="121">
        <v>0</v>
      </c>
      <c r="J1108" s="106">
        <v>0</v>
      </c>
      <c r="K1108" s="120">
        <f t="shared" si="104"/>
        <v>0</v>
      </c>
      <c r="L1108" s="107">
        <f t="shared" si="105"/>
        <v>0</v>
      </c>
      <c r="M1108" s="106">
        <f t="shared" si="106"/>
        <v>0</v>
      </c>
      <c r="N1108" s="106">
        <v>0</v>
      </c>
      <c r="O1108" s="106">
        <v>0</v>
      </c>
      <c r="P1108" s="106">
        <f t="shared" si="107"/>
        <v>0</v>
      </c>
    </row>
    <row r="1109" s="103" customFormat="1" ht="36" customHeight="1" spans="1:16">
      <c r="A1109" s="114">
        <v>2170102</v>
      </c>
      <c r="B1109" s="23" t="s">
        <v>164</v>
      </c>
      <c r="C1109" s="24">
        <v>0</v>
      </c>
      <c r="D1109" s="19">
        <v>0</v>
      </c>
      <c r="E1109" s="24"/>
      <c r="F1109" s="112" t="str">
        <f t="shared" si="102"/>
        <v>否</v>
      </c>
      <c r="G1109" s="103" t="str">
        <f t="shared" si="103"/>
        <v>项</v>
      </c>
      <c r="H1109" s="106"/>
      <c r="I1109" s="121">
        <v>0</v>
      </c>
      <c r="J1109" s="106">
        <v>0</v>
      </c>
      <c r="K1109" s="120">
        <f t="shared" si="104"/>
        <v>0</v>
      </c>
      <c r="L1109" s="107">
        <f t="shared" si="105"/>
        <v>0</v>
      </c>
      <c r="M1109" s="106">
        <f t="shared" si="106"/>
        <v>0</v>
      </c>
      <c r="N1109" s="106">
        <v>0</v>
      </c>
      <c r="O1109" s="106">
        <v>0</v>
      </c>
      <c r="P1109" s="106">
        <f t="shared" si="107"/>
        <v>0</v>
      </c>
    </row>
    <row r="1110" s="103" customFormat="1" ht="36" customHeight="1" spans="1:16">
      <c r="A1110" s="114">
        <v>2170103</v>
      </c>
      <c r="B1110" s="23" t="s">
        <v>165</v>
      </c>
      <c r="C1110" s="24">
        <v>0</v>
      </c>
      <c r="D1110" s="19">
        <v>0</v>
      </c>
      <c r="E1110" s="24"/>
      <c r="F1110" s="112" t="str">
        <f t="shared" si="102"/>
        <v>否</v>
      </c>
      <c r="G1110" s="103" t="str">
        <f t="shared" si="103"/>
        <v>项</v>
      </c>
      <c r="H1110" s="106"/>
      <c r="I1110" s="121">
        <v>0</v>
      </c>
      <c r="J1110" s="106">
        <v>0</v>
      </c>
      <c r="K1110" s="120">
        <f t="shared" si="104"/>
        <v>0</v>
      </c>
      <c r="L1110" s="107">
        <f t="shared" si="105"/>
        <v>0</v>
      </c>
      <c r="M1110" s="106">
        <f t="shared" si="106"/>
        <v>0</v>
      </c>
      <c r="N1110" s="106">
        <v>0</v>
      </c>
      <c r="O1110" s="106">
        <v>0</v>
      </c>
      <c r="P1110" s="106">
        <f t="shared" si="107"/>
        <v>0</v>
      </c>
    </row>
    <row r="1111" s="103" customFormat="1" ht="36" customHeight="1" spans="1:16">
      <c r="A1111" s="114">
        <v>2170104</v>
      </c>
      <c r="B1111" s="23" t="s">
        <v>985</v>
      </c>
      <c r="C1111" s="24">
        <v>0</v>
      </c>
      <c r="D1111" s="19">
        <v>0</v>
      </c>
      <c r="E1111" s="24"/>
      <c r="F1111" s="112" t="str">
        <f t="shared" si="102"/>
        <v>否</v>
      </c>
      <c r="G1111" s="103" t="str">
        <f t="shared" si="103"/>
        <v>项</v>
      </c>
      <c r="H1111" s="106"/>
      <c r="I1111" s="121">
        <v>0</v>
      </c>
      <c r="J1111" s="106">
        <v>0</v>
      </c>
      <c r="K1111" s="120">
        <f t="shared" si="104"/>
        <v>0</v>
      </c>
      <c r="L1111" s="107">
        <f t="shared" si="105"/>
        <v>0</v>
      </c>
      <c r="M1111" s="106">
        <f t="shared" si="106"/>
        <v>0</v>
      </c>
      <c r="N1111" s="106">
        <v>0</v>
      </c>
      <c r="O1111" s="106">
        <v>0</v>
      </c>
      <c r="P1111" s="106">
        <f t="shared" si="107"/>
        <v>0</v>
      </c>
    </row>
    <row r="1112" s="103" customFormat="1" ht="36" customHeight="1" spans="1:16">
      <c r="A1112" s="114">
        <v>2170150</v>
      </c>
      <c r="B1112" s="23" t="s">
        <v>172</v>
      </c>
      <c r="C1112" s="24">
        <v>0</v>
      </c>
      <c r="D1112" s="19">
        <v>0</v>
      </c>
      <c r="E1112" s="24"/>
      <c r="F1112" s="112" t="str">
        <f t="shared" si="102"/>
        <v>否</v>
      </c>
      <c r="G1112" s="103" t="str">
        <f t="shared" si="103"/>
        <v>项</v>
      </c>
      <c r="H1112" s="106"/>
      <c r="I1112" s="121">
        <v>0</v>
      </c>
      <c r="J1112" s="106">
        <v>0</v>
      </c>
      <c r="K1112" s="120">
        <f t="shared" si="104"/>
        <v>0</v>
      </c>
      <c r="L1112" s="107">
        <f t="shared" si="105"/>
        <v>0</v>
      </c>
      <c r="M1112" s="106">
        <f t="shared" si="106"/>
        <v>0</v>
      </c>
      <c r="N1112" s="106">
        <v>0</v>
      </c>
      <c r="O1112" s="106">
        <v>0</v>
      </c>
      <c r="P1112" s="106">
        <f t="shared" si="107"/>
        <v>0</v>
      </c>
    </row>
    <row r="1113" s="103" customFormat="1" ht="36" customHeight="1" spans="1:16">
      <c r="A1113" s="114">
        <v>2170199</v>
      </c>
      <c r="B1113" s="23" t="s">
        <v>986</v>
      </c>
      <c r="C1113" s="24">
        <v>70</v>
      </c>
      <c r="D1113" s="19">
        <v>0</v>
      </c>
      <c r="E1113" s="24"/>
      <c r="F1113" s="112" t="str">
        <f t="shared" si="102"/>
        <v>是</v>
      </c>
      <c r="G1113" s="103" t="str">
        <f t="shared" si="103"/>
        <v>项</v>
      </c>
      <c r="H1113" s="106"/>
      <c r="I1113" s="121">
        <v>0</v>
      </c>
      <c r="J1113" s="106">
        <v>0</v>
      </c>
      <c r="K1113" s="120">
        <f t="shared" si="104"/>
        <v>0</v>
      </c>
      <c r="L1113" s="107">
        <f t="shared" si="105"/>
        <v>0</v>
      </c>
      <c r="M1113" s="106">
        <f t="shared" si="106"/>
        <v>0</v>
      </c>
      <c r="N1113" s="106">
        <v>0</v>
      </c>
      <c r="O1113" s="106">
        <v>0</v>
      </c>
      <c r="P1113" s="106">
        <f t="shared" si="107"/>
        <v>0</v>
      </c>
    </row>
    <row r="1114" ht="36" customHeight="1" spans="1:16">
      <c r="A1114" s="111">
        <v>21702</v>
      </c>
      <c r="B1114" s="18" t="s">
        <v>987</v>
      </c>
      <c r="C1114" s="19">
        <v>0</v>
      </c>
      <c r="D1114" s="19">
        <f>SUM(D1115:D1123)</f>
        <v>0</v>
      </c>
      <c r="E1114" s="19"/>
      <c r="F1114" s="112" t="str">
        <f t="shared" si="102"/>
        <v>否</v>
      </c>
      <c r="G1114" s="106" t="str">
        <f t="shared" si="103"/>
        <v>款</v>
      </c>
      <c r="H1114" s="105">
        <f>SUM(H1115:H1123)</f>
        <v>0</v>
      </c>
      <c r="I1114" s="121">
        <v>0</v>
      </c>
      <c r="J1114" s="106">
        <v>0</v>
      </c>
      <c r="K1114" s="120">
        <f t="shared" si="104"/>
        <v>0</v>
      </c>
      <c r="L1114" s="107">
        <f t="shared" si="105"/>
        <v>0</v>
      </c>
      <c r="M1114" s="106">
        <f t="shared" si="106"/>
        <v>0</v>
      </c>
      <c r="N1114" s="106">
        <v>0</v>
      </c>
      <c r="O1114" s="106">
        <v>0</v>
      </c>
      <c r="P1114" s="106">
        <f t="shared" si="107"/>
        <v>0</v>
      </c>
    </row>
    <row r="1115" s="103" customFormat="1" ht="36" customHeight="1" spans="1:16">
      <c r="A1115" s="114">
        <v>2170201</v>
      </c>
      <c r="B1115" s="23" t="s">
        <v>988</v>
      </c>
      <c r="C1115" s="24">
        <v>0</v>
      </c>
      <c r="D1115" s="19">
        <v>0</v>
      </c>
      <c r="E1115" s="24"/>
      <c r="F1115" s="112" t="str">
        <f t="shared" si="102"/>
        <v>否</v>
      </c>
      <c r="G1115" s="103" t="str">
        <f t="shared" si="103"/>
        <v>项</v>
      </c>
      <c r="H1115" s="106"/>
      <c r="I1115" s="121">
        <v>0</v>
      </c>
      <c r="J1115" s="106">
        <v>0</v>
      </c>
      <c r="K1115" s="120">
        <f t="shared" si="104"/>
        <v>0</v>
      </c>
      <c r="L1115" s="107">
        <f t="shared" si="105"/>
        <v>0</v>
      </c>
      <c r="M1115" s="106">
        <f t="shared" si="106"/>
        <v>0</v>
      </c>
      <c r="N1115" s="106">
        <v>0</v>
      </c>
      <c r="O1115" s="106">
        <v>0</v>
      </c>
      <c r="P1115" s="106">
        <f t="shared" si="107"/>
        <v>0</v>
      </c>
    </row>
    <row r="1116" s="103" customFormat="1" ht="36" customHeight="1" spans="1:16">
      <c r="A1116" s="114">
        <v>2170202</v>
      </c>
      <c r="B1116" s="23" t="s">
        <v>989</v>
      </c>
      <c r="C1116" s="24">
        <v>0</v>
      </c>
      <c r="D1116" s="19">
        <v>0</v>
      </c>
      <c r="E1116" s="24"/>
      <c r="F1116" s="112" t="str">
        <f t="shared" si="102"/>
        <v>否</v>
      </c>
      <c r="G1116" s="103" t="str">
        <f t="shared" si="103"/>
        <v>项</v>
      </c>
      <c r="H1116" s="106"/>
      <c r="I1116" s="121">
        <v>0</v>
      </c>
      <c r="J1116" s="106">
        <v>0</v>
      </c>
      <c r="K1116" s="120">
        <f t="shared" si="104"/>
        <v>0</v>
      </c>
      <c r="L1116" s="107">
        <f t="shared" si="105"/>
        <v>0</v>
      </c>
      <c r="M1116" s="106">
        <f t="shared" si="106"/>
        <v>0</v>
      </c>
      <c r="N1116" s="106">
        <v>0</v>
      </c>
      <c r="O1116" s="106">
        <v>0</v>
      </c>
      <c r="P1116" s="106">
        <f t="shared" si="107"/>
        <v>0</v>
      </c>
    </row>
    <row r="1117" s="103" customFormat="1" ht="36" customHeight="1" spans="1:16">
      <c r="A1117" s="114">
        <v>2170203</v>
      </c>
      <c r="B1117" s="23" t="s">
        <v>990</v>
      </c>
      <c r="C1117" s="24">
        <v>0</v>
      </c>
      <c r="D1117" s="19">
        <v>0</v>
      </c>
      <c r="E1117" s="24"/>
      <c r="F1117" s="112" t="str">
        <f t="shared" si="102"/>
        <v>否</v>
      </c>
      <c r="G1117" s="103" t="str">
        <f t="shared" si="103"/>
        <v>项</v>
      </c>
      <c r="H1117" s="113"/>
      <c r="I1117" s="121">
        <v>0</v>
      </c>
      <c r="J1117" s="106">
        <v>0</v>
      </c>
      <c r="K1117" s="120">
        <f t="shared" si="104"/>
        <v>0</v>
      </c>
      <c r="L1117" s="107">
        <f t="shared" si="105"/>
        <v>0</v>
      </c>
      <c r="M1117" s="106">
        <f t="shared" si="106"/>
        <v>0</v>
      </c>
      <c r="N1117" s="106">
        <v>0</v>
      </c>
      <c r="O1117" s="106">
        <v>0</v>
      </c>
      <c r="P1117" s="106">
        <f t="shared" si="107"/>
        <v>0</v>
      </c>
    </row>
    <row r="1118" s="103" customFormat="1" ht="36" customHeight="1" spans="1:16">
      <c r="A1118" s="114">
        <v>2170204</v>
      </c>
      <c r="B1118" s="23" t="s">
        <v>991</v>
      </c>
      <c r="C1118" s="24">
        <v>0</v>
      </c>
      <c r="D1118" s="19">
        <v>0</v>
      </c>
      <c r="E1118" s="24"/>
      <c r="F1118" s="112" t="str">
        <f t="shared" si="102"/>
        <v>否</v>
      </c>
      <c r="G1118" s="103" t="str">
        <f t="shared" si="103"/>
        <v>项</v>
      </c>
      <c r="H1118" s="106"/>
      <c r="I1118" s="121">
        <v>0</v>
      </c>
      <c r="J1118" s="106">
        <v>0</v>
      </c>
      <c r="K1118" s="120">
        <f t="shared" si="104"/>
        <v>0</v>
      </c>
      <c r="L1118" s="107">
        <f t="shared" si="105"/>
        <v>0</v>
      </c>
      <c r="M1118" s="106">
        <f t="shared" si="106"/>
        <v>0</v>
      </c>
      <c r="N1118" s="106">
        <v>0</v>
      </c>
      <c r="O1118" s="106">
        <v>0</v>
      </c>
      <c r="P1118" s="106">
        <f t="shared" si="107"/>
        <v>0</v>
      </c>
    </row>
    <row r="1119" s="103" customFormat="1" ht="36" customHeight="1" spans="1:16">
      <c r="A1119" s="114">
        <v>2170205</v>
      </c>
      <c r="B1119" s="23" t="s">
        <v>992</v>
      </c>
      <c r="C1119" s="24">
        <v>0</v>
      </c>
      <c r="D1119" s="19">
        <v>0</v>
      </c>
      <c r="E1119" s="24"/>
      <c r="F1119" s="112" t="str">
        <f t="shared" si="102"/>
        <v>否</v>
      </c>
      <c r="G1119" s="103" t="str">
        <f t="shared" si="103"/>
        <v>项</v>
      </c>
      <c r="H1119" s="106"/>
      <c r="I1119" s="121">
        <v>0</v>
      </c>
      <c r="J1119" s="106">
        <v>0</v>
      </c>
      <c r="K1119" s="120">
        <f t="shared" si="104"/>
        <v>0</v>
      </c>
      <c r="L1119" s="107">
        <f t="shared" si="105"/>
        <v>0</v>
      </c>
      <c r="M1119" s="106">
        <f t="shared" si="106"/>
        <v>0</v>
      </c>
      <c r="N1119" s="106">
        <v>0</v>
      </c>
      <c r="O1119" s="106">
        <v>0</v>
      </c>
      <c r="P1119" s="106">
        <f t="shared" si="107"/>
        <v>0</v>
      </c>
    </row>
    <row r="1120" s="103" customFormat="1" ht="36" customHeight="1" spans="1:16">
      <c r="A1120" s="114">
        <v>2170206</v>
      </c>
      <c r="B1120" s="23" t="s">
        <v>993</v>
      </c>
      <c r="C1120" s="24">
        <v>0</v>
      </c>
      <c r="D1120" s="19">
        <v>0</v>
      </c>
      <c r="E1120" s="24"/>
      <c r="F1120" s="112" t="str">
        <f t="shared" si="102"/>
        <v>否</v>
      </c>
      <c r="G1120" s="103" t="str">
        <f t="shared" si="103"/>
        <v>项</v>
      </c>
      <c r="H1120" s="106"/>
      <c r="I1120" s="121">
        <v>0</v>
      </c>
      <c r="J1120" s="106">
        <v>0</v>
      </c>
      <c r="K1120" s="120">
        <f t="shared" si="104"/>
        <v>0</v>
      </c>
      <c r="L1120" s="107">
        <f t="shared" si="105"/>
        <v>0</v>
      </c>
      <c r="M1120" s="106">
        <f t="shared" si="106"/>
        <v>0</v>
      </c>
      <c r="N1120" s="106">
        <v>0</v>
      </c>
      <c r="O1120" s="106">
        <v>0</v>
      </c>
      <c r="P1120" s="106">
        <f t="shared" si="107"/>
        <v>0</v>
      </c>
    </row>
    <row r="1121" s="103" customFormat="1" ht="36" customHeight="1" spans="1:16">
      <c r="A1121" s="114">
        <v>2170207</v>
      </c>
      <c r="B1121" s="23" t="s">
        <v>994</v>
      </c>
      <c r="C1121" s="24">
        <v>0</v>
      </c>
      <c r="D1121" s="19">
        <v>0</v>
      </c>
      <c r="E1121" s="24"/>
      <c r="F1121" s="112" t="str">
        <f t="shared" si="102"/>
        <v>否</v>
      </c>
      <c r="G1121" s="103" t="str">
        <f t="shared" si="103"/>
        <v>项</v>
      </c>
      <c r="H1121" s="106"/>
      <c r="I1121" s="121">
        <v>0</v>
      </c>
      <c r="J1121" s="106">
        <v>0</v>
      </c>
      <c r="K1121" s="120">
        <f t="shared" si="104"/>
        <v>0</v>
      </c>
      <c r="L1121" s="107">
        <f t="shared" si="105"/>
        <v>0</v>
      </c>
      <c r="M1121" s="106">
        <f t="shared" si="106"/>
        <v>0</v>
      </c>
      <c r="N1121" s="106">
        <v>0</v>
      </c>
      <c r="O1121" s="106">
        <v>0</v>
      </c>
      <c r="P1121" s="106">
        <f t="shared" si="107"/>
        <v>0</v>
      </c>
    </row>
    <row r="1122" s="103" customFormat="1" ht="36" customHeight="1" spans="1:16">
      <c r="A1122" s="114">
        <v>2170208</v>
      </c>
      <c r="B1122" s="23" t="s">
        <v>995</v>
      </c>
      <c r="C1122" s="24">
        <v>0</v>
      </c>
      <c r="D1122" s="19">
        <v>0</v>
      </c>
      <c r="E1122" s="24"/>
      <c r="F1122" s="112" t="str">
        <f t="shared" si="102"/>
        <v>否</v>
      </c>
      <c r="G1122" s="103" t="str">
        <f t="shared" si="103"/>
        <v>项</v>
      </c>
      <c r="H1122" s="106"/>
      <c r="I1122" s="121">
        <v>0</v>
      </c>
      <c r="J1122" s="106">
        <v>0</v>
      </c>
      <c r="K1122" s="120">
        <f t="shared" si="104"/>
        <v>0</v>
      </c>
      <c r="L1122" s="107">
        <f t="shared" si="105"/>
        <v>0</v>
      </c>
      <c r="M1122" s="106">
        <f t="shared" si="106"/>
        <v>0</v>
      </c>
      <c r="N1122" s="106">
        <v>0</v>
      </c>
      <c r="O1122" s="106">
        <v>0</v>
      </c>
      <c r="P1122" s="106">
        <f t="shared" si="107"/>
        <v>0</v>
      </c>
    </row>
    <row r="1123" s="103" customFormat="1" ht="36" customHeight="1" spans="1:16">
      <c r="A1123" s="114">
        <v>2170299</v>
      </c>
      <c r="B1123" s="23" t="s">
        <v>996</v>
      </c>
      <c r="C1123" s="24">
        <v>0</v>
      </c>
      <c r="D1123" s="19">
        <v>0</v>
      </c>
      <c r="E1123" s="24"/>
      <c r="F1123" s="112" t="str">
        <f t="shared" si="102"/>
        <v>否</v>
      </c>
      <c r="G1123" s="103" t="str">
        <f t="shared" si="103"/>
        <v>项</v>
      </c>
      <c r="H1123" s="113"/>
      <c r="I1123" s="121">
        <v>0</v>
      </c>
      <c r="J1123" s="106">
        <v>0</v>
      </c>
      <c r="K1123" s="120">
        <f t="shared" si="104"/>
        <v>0</v>
      </c>
      <c r="L1123" s="107">
        <f t="shared" si="105"/>
        <v>0</v>
      </c>
      <c r="M1123" s="106">
        <f t="shared" si="106"/>
        <v>0</v>
      </c>
      <c r="N1123" s="106">
        <v>0</v>
      </c>
      <c r="O1123" s="106">
        <v>0</v>
      </c>
      <c r="P1123" s="106">
        <f t="shared" si="107"/>
        <v>0</v>
      </c>
    </row>
    <row r="1124" ht="36" customHeight="1" spans="1:16">
      <c r="A1124" s="111">
        <v>21703</v>
      </c>
      <c r="B1124" s="18" t="s">
        <v>997</v>
      </c>
      <c r="C1124" s="19">
        <v>0</v>
      </c>
      <c r="D1124" s="19">
        <f>SUM(D1125:D1129)</f>
        <v>0</v>
      </c>
      <c r="E1124" s="19"/>
      <c r="F1124" s="112" t="str">
        <f t="shared" si="102"/>
        <v>否</v>
      </c>
      <c r="G1124" s="106" t="str">
        <f t="shared" si="103"/>
        <v>款</v>
      </c>
      <c r="H1124" s="105">
        <f>SUM(H1125:H1129)</f>
        <v>0</v>
      </c>
      <c r="I1124" s="121">
        <v>0</v>
      </c>
      <c r="J1124" s="106">
        <v>0</v>
      </c>
      <c r="K1124" s="120">
        <f t="shared" si="104"/>
        <v>0</v>
      </c>
      <c r="L1124" s="107">
        <f t="shared" si="105"/>
        <v>0</v>
      </c>
      <c r="M1124" s="106">
        <f t="shared" si="106"/>
        <v>0</v>
      </c>
      <c r="N1124" s="106">
        <v>0</v>
      </c>
      <c r="O1124" s="106">
        <v>0</v>
      </c>
      <c r="P1124" s="106">
        <f t="shared" si="107"/>
        <v>0</v>
      </c>
    </row>
    <row r="1125" s="103" customFormat="1" ht="36" customHeight="1" spans="1:16">
      <c r="A1125" s="114">
        <v>2170301</v>
      </c>
      <c r="B1125" s="23" t="s">
        <v>998</v>
      </c>
      <c r="C1125" s="24">
        <v>0</v>
      </c>
      <c r="D1125" s="19">
        <v>0</v>
      </c>
      <c r="E1125" s="24"/>
      <c r="F1125" s="112" t="str">
        <f t="shared" si="102"/>
        <v>否</v>
      </c>
      <c r="G1125" s="103" t="str">
        <f t="shared" si="103"/>
        <v>项</v>
      </c>
      <c r="H1125" s="106"/>
      <c r="I1125" s="121">
        <v>0</v>
      </c>
      <c r="J1125" s="106">
        <v>0</v>
      </c>
      <c r="K1125" s="120">
        <f t="shared" si="104"/>
        <v>0</v>
      </c>
      <c r="L1125" s="107">
        <f t="shared" si="105"/>
        <v>0</v>
      </c>
      <c r="M1125" s="106">
        <f t="shared" si="106"/>
        <v>0</v>
      </c>
      <c r="N1125" s="106">
        <v>0</v>
      </c>
      <c r="O1125" s="106">
        <v>0</v>
      </c>
      <c r="P1125" s="106">
        <f t="shared" si="107"/>
        <v>0</v>
      </c>
    </row>
    <row r="1126" s="103" customFormat="1" ht="36" customHeight="1" spans="1:16">
      <c r="A1126" s="114">
        <v>2170302</v>
      </c>
      <c r="B1126" s="23" t="s">
        <v>999</v>
      </c>
      <c r="C1126" s="24">
        <v>0</v>
      </c>
      <c r="D1126" s="19">
        <v>0</v>
      </c>
      <c r="E1126" s="24"/>
      <c r="F1126" s="112" t="str">
        <f t="shared" si="102"/>
        <v>否</v>
      </c>
      <c r="G1126" s="103" t="str">
        <f t="shared" si="103"/>
        <v>项</v>
      </c>
      <c r="H1126" s="126"/>
      <c r="I1126" s="121">
        <v>0</v>
      </c>
      <c r="J1126" s="106">
        <v>0</v>
      </c>
      <c r="K1126" s="120">
        <f t="shared" si="104"/>
        <v>0</v>
      </c>
      <c r="L1126" s="107">
        <f t="shared" si="105"/>
        <v>0</v>
      </c>
      <c r="M1126" s="106">
        <f t="shared" si="106"/>
        <v>0</v>
      </c>
      <c r="N1126" s="106">
        <v>0</v>
      </c>
      <c r="O1126" s="106">
        <v>0</v>
      </c>
      <c r="P1126" s="106">
        <f t="shared" si="107"/>
        <v>0</v>
      </c>
    </row>
    <row r="1127" s="103" customFormat="1" ht="36" customHeight="1" spans="1:16">
      <c r="A1127" s="114">
        <v>2170303</v>
      </c>
      <c r="B1127" s="23" t="s">
        <v>1000</v>
      </c>
      <c r="C1127" s="24">
        <v>0</v>
      </c>
      <c r="D1127" s="19">
        <v>0</v>
      </c>
      <c r="E1127" s="24"/>
      <c r="F1127" s="112" t="str">
        <f t="shared" si="102"/>
        <v>否</v>
      </c>
      <c r="G1127" s="103" t="str">
        <f t="shared" si="103"/>
        <v>项</v>
      </c>
      <c r="H1127" s="105"/>
      <c r="I1127" s="121">
        <v>0</v>
      </c>
      <c r="J1127" s="106">
        <v>0</v>
      </c>
      <c r="K1127" s="120">
        <f t="shared" si="104"/>
        <v>0</v>
      </c>
      <c r="L1127" s="107">
        <f t="shared" si="105"/>
        <v>0</v>
      </c>
      <c r="M1127" s="106">
        <f t="shared" si="106"/>
        <v>0</v>
      </c>
      <c r="N1127" s="106">
        <v>0</v>
      </c>
      <c r="O1127" s="106">
        <v>0</v>
      </c>
      <c r="P1127" s="106">
        <f t="shared" si="107"/>
        <v>0</v>
      </c>
    </row>
    <row r="1128" s="103" customFormat="1" ht="36" customHeight="1" spans="1:16">
      <c r="A1128" s="114">
        <v>2170304</v>
      </c>
      <c r="B1128" s="23" t="s">
        <v>1001</v>
      </c>
      <c r="C1128" s="24">
        <v>0</v>
      </c>
      <c r="D1128" s="19">
        <v>0</v>
      </c>
      <c r="E1128" s="24"/>
      <c r="F1128" s="112" t="str">
        <f t="shared" si="102"/>
        <v>否</v>
      </c>
      <c r="G1128" s="103" t="str">
        <f t="shared" si="103"/>
        <v>项</v>
      </c>
      <c r="H1128" s="105"/>
      <c r="I1128" s="121">
        <v>0</v>
      </c>
      <c r="J1128" s="106">
        <v>0</v>
      </c>
      <c r="K1128" s="120">
        <f t="shared" si="104"/>
        <v>0</v>
      </c>
      <c r="L1128" s="107">
        <f t="shared" si="105"/>
        <v>0</v>
      </c>
      <c r="M1128" s="106">
        <f t="shared" si="106"/>
        <v>0</v>
      </c>
      <c r="N1128" s="106">
        <v>0</v>
      </c>
      <c r="O1128" s="106">
        <v>0</v>
      </c>
      <c r="P1128" s="106">
        <f t="shared" si="107"/>
        <v>0</v>
      </c>
    </row>
    <row r="1129" s="103" customFormat="1" ht="36" customHeight="1" spans="1:16">
      <c r="A1129" s="114">
        <v>2170399</v>
      </c>
      <c r="B1129" s="23" t="s">
        <v>1002</v>
      </c>
      <c r="C1129" s="24">
        <v>0</v>
      </c>
      <c r="D1129" s="19">
        <v>0</v>
      </c>
      <c r="E1129" s="24"/>
      <c r="F1129" s="112" t="str">
        <f t="shared" si="102"/>
        <v>否</v>
      </c>
      <c r="G1129" s="103" t="str">
        <f t="shared" si="103"/>
        <v>项</v>
      </c>
      <c r="H1129" s="105"/>
      <c r="I1129" s="121">
        <v>0</v>
      </c>
      <c r="J1129" s="106">
        <v>0</v>
      </c>
      <c r="K1129" s="120">
        <f t="shared" si="104"/>
        <v>0</v>
      </c>
      <c r="L1129" s="107">
        <f t="shared" si="105"/>
        <v>0</v>
      </c>
      <c r="M1129" s="106">
        <f t="shared" si="106"/>
        <v>0</v>
      </c>
      <c r="N1129" s="106">
        <v>0</v>
      </c>
      <c r="O1129" s="106">
        <v>0</v>
      </c>
      <c r="P1129" s="106">
        <f t="shared" si="107"/>
        <v>0</v>
      </c>
    </row>
    <row r="1130" ht="36" customHeight="1" spans="1:16">
      <c r="A1130" s="111">
        <v>21704</v>
      </c>
      <c r="B1130" s="18" t="s">
        <v>1003</v>
      </c>
      <c r="C1130" s="19">
        <v>0</v>
      </c>
      <c r="D1130" s="19">
        <f>SUM(D1131:D1132)</f>
        <v>0</v>
      </c>
      <c r="E1130" s="19"/>
      <c r="F1130" s="112" t="str">
        <f t="shared" si="102"/>
        <v>否</v>
      </c>
      <c r="G1130" s="106" t="str">
        <f t="shared" si="103"/>
        <v>款</v>
      </c>
      <c r="H1130" s="105">
        <f>SUM(H1131:H1132)</f>
        <v>0</v>
      </c>
      <c r="I1130" s="121">
        <v>0</v>
      </c>
      <c r="J1130" s="106">
        <v>0</v>
      </c>
      <c r="K1130" s="120">
        <f t="shared" si="104"/>
        <v>0</v>
      </c>
      <c r="L1130" s="107">
        <f t="shared" si="105"/>
        <v>0</v>
      </c>
      <c r="M1130" s="106">
        <f t="shared" si="106"/>
        <v>0</v>
      </c>
      <c r="N1130" s="106">
        <v>0</v>
      </c>
      <c r="O1130" s="106">
        <v>0</v>
      </c>
      <c r="P1130" s="106">
        <f t="shared" si="107"/>
        <v>0</v>
      </c>
    </row>
    <row r="1131" s="103" customFormat="1" ht="36" customHeight="1" spans="1:16">
      <c r="A1131" s="114">
        <v>2170401</v>
      </c>
      <c r="B1131" s="23" t="s">
        <v>1004</v>
      </c>
      <c r="C1131" s="24">
        <v>0</v>
      </c>
      <c r="D1131" s="19">
        <v>0</v>
      </c>
      <c r="E1131" s="24"/>
      <c r="F1131" s="112" t="str">
        <f t="shared" si="102"/>
        <v>否</v>
      </c>
      <c r="G1131" s="103" t="str">
        <f t="shared" si="103"/>
        <v>项</v>
      </c>
      <c r="H1131" s="105"/>
      <c r="I1131" s="121">
        <v>0</v>
      </c>
      <c r="J1131" s="106">
        <v>0</v>
      </c>
      <c r="K1131" s="120">
        <f t="shared" si="104"/>
        <v>0</v>
      </c>
      <c r="L1131" s="107">
        <f t="shared" si="105"/>
        <v>0</v>
      </c>
      <c r="M1131" s="106">
        <f t="shared" si="106"/>
        <v>0</v>
      </c>
      <c r="N1131" s="106">
        <v>0</v>
      </c>
      <c r="O1131" s="106">
        <v>0</v>
      </c>
      <c r="P1131" s="106">
        <f t="shared" si="107"/>
        <v>0</v>
      </c>
    </row>
    <row r="1132" s="103" customFormat="1" ht="36" customHeight="1" spans="1:16">
      <c r="A1132" s="114">
        <v>2170499</v>
      </c>
      <c r="B1132" s="23" t="s">
        <v>1005</v>
      </c>
      <c r="C1132" s="24">
        <v>0</v>
      </c>
      <c r="D1132" s="19">
        <v>0</v>
      </c>
      <c r="E1132" s="24"/>
      <c r="F1132" s="112" t="str">
        <f t="shared" si="102"/>
        <v>否</v>
      </c>
      <c r="G1132" s="103" t="str">
        <f t="shared" si="103"/>
        <v>项</v>
      </c>
      <c r="H1132" s="105"/>
      <c r="I1132" s="121">
        <v>0</v>
      </c>
      <c r="J1132" s="106">
        <v>0</v>
      </c>
      <c r="K1132" s="120">
        <f t="shared" si="104"/>
        <v>0</v>
      </c>
      <c r="L1132" s="107">
        <f t="shared" si="105"/>
        <v>0</v>
      </c>
      <c r="M1132" s="106">
        <f t="shared" si="106"/>
        <v>0</v>
      </c>
      <c r="N1132" s="106">
        <v>0</v>
      </c>
      <c r="O1132" s="106">
        <v>0</v>
      </c>
      <c r="P1132" s="106">
        <f t="shared" si="107"/>
        <v>0</v>
      </c>
    </row>
    <row r="1133" ht="36" customHeight="1" spans="1:16">
      <c r="A1133" s="111">
        <v>21799</v>
      </c>
      <c r="B1133" s="18" t="s">
        <v>1006</v>
      </c>
      <c r="C1133" s="19">
        <v>0</v>
      </c>
      <c r="D1133" s="19">
        <f>SUM(D1134:D1135)</f>
        <v>126</v>
      </c>
      <c r="E1133" s="19"/>
      <c r="F1133" s="112" t="str">
        <f t="shared" si="102"/>
        <v>否</v>
      </c>
      <c r="G1133" s="106" t="str">
        <f t="shared" si="103"/>
        <v>款</v>
      </c>
      <c r="H1133" s="105">
        <f>SUM(H1134:H1135)</f>
        <v>0</v>
      </c>
      <c r="I1133" s="121">
        <v>0</v>
      </c>
      <c r="J1133" s="106">
        <v>0</v>
      </c>
      <c r="K1133" s="120">
        <f t="shared" si="104"/>
        <v>0</v>
      </c>
      <c r="L1133" s="107">
        <f t="shared" si="105"/>
        <v>0</v>
      </c>
      <c r="M1133" s="106">
        <f t="shared" si="106"/>
        <v>0</v>
      </c>
      <c r="N1133" s="106">
        <v>0</v>
      </c>
      <c r="O1133" s="106">
        <v>0</v>
      </c>
      <c r="P1133" s="106">
        <f t="shared" si="107"/>
        <v>0</v>
      </c>
    </row>
    <row r="1134" s="103" customFormat="1" ht="36" customHeight="1" spans="1:16">
      <c r="A1134" s="114">
        <v>2179902</v>
      </c>
      <c r="B1134" s="23" t="s">
        <v>1007</v>
      </c>
      <c r="C1134" s="24">
        <v>0</v>
      </c>
      <c r="D1134" s="19">
        <v>0</v>
      </c>
      <c r="E1134" s="24"/>
      <c r="F1134" s="112" t="str">
        <f t="shared" si="102"/>
        <v>否</v>
      </c>
      <c r="G1134" s="103" t="str">
        <f t="shared" si="103"/>
        <v>项</v>
      </c>
      <c r="H1134" s="105"/>
      <c r="I1134" s="121">
        <v>0</v>
      </c>
      <c r="J1134" s="106">
        <v>0</v>
      </c>
      <c r="K1134" s="120">
        <f t="shared" si="104"/>
        <v>0</v>
      </c>
      <c r="L1134" s="107">
        <f t="shared" si="105"/>
        <v>0</v>
      </c>
      <c r="M1134" s="106">
        <f t="shared" si="106"/>
        <v>0</v>
      </c>
      <c r="N1134" s="106">
        <v>0</v>
      </c>
      <c r="O1134" s="106">
        <v>0</v>
      </c>
      <c r="P1134" s="106">
        <f t="shared" si="107"/>
        <v>0</v>
      </c>
    </row>
    <row r="1135" s="103" customFormat="1" ht="36" customHeight="1" spans="1:16">
      <c r="A1135" s="114">
        <v>2179999</v>
      </c>
      <c r="B1135" s="23" t="s">
        <v>1008</v>
      </c>
      <c r="C1135" s="24">
        <v>0</v>
      </c>
      <c r="D1135" s="19">
        <v>126</v>
      </c>
      <c r="E1135" s="24"/>
      <c r="F1135" s="112" t="str">
        <f t="shared" si="102"/>
        <v>否</v>
      </c>
      <c r="G1135" s="103" t="str">
        <f t="shared" si="103"/>
        <v>项</v>
      </c>
      <c r="H1135" s="113"/>
      <c r="I1135" s="121">
        <v>0</v>
      </c>
      <c r="J1135" s="106">
        <v>0</v>
      </c>
      <c r="K1135" s="120">
        <f t="shared" si="104"/>
        <v>0</v>
      </c>
      <c r="L1135" s="107">
        <f t="shared" si="105"/>
        <v>0</v>
      </c>
      <c r="M1135" s="106">
        <f t="shared" si="106"/>
        <v>125.59</v>
      </c>
      <c r="N1135" s="106">
        <v>0</v>
      </c>
      <c r="O1135" s="106">
        <v>125.59</v>
      </c>
      <c r="P1135" s="106">
        <f t="shared" si="107"/>
        <v>126</v>
      </c>
    </row>
    <row r="1136" ht="36" customHeight="1" spans="1:16">
      <c r="A1136" s="122">
        <v>219</v>
      </c>
      <c r="B1136" s="18" t="s">
        <v>118</v>
      </c>
      <c r="C1136" s="19">
        <v>0</v>
      </c>
      <c r="D1136" s="19">
        <f>SUM(D1137:D1145)</f>
        <v>0</v>
      </c>
      <c r="E1136" s="19"/>
      <c r="F1136" s="112" t="str">
        <f t="shared" si="102"/>
        <v>是</v>
      </c>
      <c r="G1136" s="106" t="str">
        <f t="shared" si="103"/>
        <v>类</v>
      </c>
      <c r="H1136" s="126">
        <f>SUM(H1137:H1145)</f>
        <v>0</v>
      </c>
      <c r="I1136" s="121">
        <v>0</v>
      </c>
      <c r="J1136" s="106">
        <v>0</v>
      </c>
      <c r="K1136" s="120">
        <f t="shared" si="104"/>
        <v>0</v>
      </c>
      <c r="L1136" s="107">
        <f t="shared" si="105"/>
        <v>0</v>
      </c>
      <c r="M1136" s="106">
        <f t="shared" si="106"/>
        <v>0</v>
      </c>
      <c r="N1136" s="106">
        <v>0</v>
      </c>
      <c r="O1136" s="106">
        <v>0</v>
      </c>
      <c r="P1136" s="106">
        <f t="shared" si="107"/>
        <v>0</v>
      </c>
    </row>
    <row r="1137" s="103" customFormat="1" ht="36" customHeight="1" spans="1:16">
      <c r="A1137" s="114">
        <v>21901</v>
      </c>
      <c r="B1137" s="23" t="s">
        <v>1009</v>
      </c>
      <c r="C1137" s="24">
        <v>0</v>
      </c>
      <c r="D1137" s="19">
        <v>0</v>
      </c>
      <c r="E1137" s="24"/>
      <c r="F1137" s="112" t="str">
        <f t="shared" si="102"/>
        <v>否</v>
      </c>
      <c r="G1137" s="103" t="str">
        <f t="shared" si="103"/>
        <v>款</v>
      </c>
      <c r="H1137" s="113">
        <v>0</v>
      </c>
      <c r="I1137" s="121">
        <v>0</v>
      </c>
      <c r="J1137" s="106">
        <v>0</v>
      </c>
      <c r="K1137" s="120">
        <f t="shared" si="104"/>
        <v>0</v>
      </c>
      <c r="L1137" s="107">
        <f t="shared" si="105"/>
        <v>0</v>
      </c>
      <c r="M1137" s="106">
        <f t="shared" si="106"/>
        <v>0</v>
      </c>
      <c r="N1137" s="106">
        <v>0</v>
      </c>
      <c r="O1137" s="106">
        <v>0</v>
      </c>
      <c r="P1137" s="106">
        <f t="shared" si="107"/>
        <v>0</v>
      </c>
    </row>
    <row r="1138" s="103" customFormat="1" ht="36" customHeight="1" spans="1:16">
      <c r="A1138" s="114">
        <v>21902</v>
      </c>
      <c r="B1138" s="23" t="s">
        <v>1010</v>
      </c>
      <c r="C1138" s="24">
        <v>0</v>
      </c>
      <c r="D1138" s="19">
        <v>0</v>
      </c>
      <c r="E1138" s="24"/>
      <c r="F1138" s="112" t="str">
        <f t="shared" si="102"/>
        <v>否</v>
      </c>
      <c r="G1138" s="103" t="str">
        <f t="shared" si="103"/>
        <v>款</v>
      </c>
      <c r="H1138" s="105">
        <v>0</v>
      </c>
      <c r="I1138" s="121">
        <v>0</v>
      </c>
      <c r="J1138" s="106">
        <v>0</v>
      </c>
      <c r="K1138" s="120">
        <f t="shared" si="104"/>
        <v>0</v>
      </c>
      <c r="L1138" s="107">
        <f t="shared" si="105"/>
        <v>0</v>
      </c>
      <c r="M1138" s="106">
        <f t="shared" si="106"/>
        <v>0</v>
      </c>
      <c r="N1138" s="106">
        <v>0</v>
      </c>
      <c r="O1138" s="106">
        <v>0</v>
      </c>
      <c r="P1138" s="106">
        <f t="shared" si="107"/>
        <v>0</v>
      </c>
    </row>
    <row r="1139" s="103" customFormat="1" ht="36" customHeight="1" spans="1:16">
      <c r="A1139" s="114">
        <v>21903</v>
      </c>
      <c r="B1139" s="23" t="s">
        <v>1011</v>
      </c>
      <c r="C1139" s="24">
        <v>0</v>
      </c>
      <c r="D1139" s="19">
        <v>0</v>
      </c>
      <c r="E1139" s="24"/>
      <c r="F1139" s="112" t="str">
        <f t="shared" si="102"/>
        <v>否</v>
      </c>
      <c r="G1139" s="103" t="str">
        <f t="shared" si="103"/>
        <v>款</v>
      </c>
      <c r="H1139" s="105">
        <v>0</v>
      </c>
      <c r="I1139" s="121">
        <v>0</v>
      </c>
      <c r="J1139" s="106">
        <v>0</v>
      </c>
      <c r="K1139" s="120">
        <f t="shared" si="104"/>
        <v>0</v>
      </c>
      <c r="L1139" s="107">
        <f t="shared" si="105"/>
        <v>0</v>
      </c>
      <c r="M1139" s="106">
        <f t="shared" si="106"/>
        <v>0</v>
      </c>
      <c r="N1139" s="106">
        <v>0</v>
      </c>
      <c r="O1139" s="106">
        <v>0</v>
      </c>
      <c r="P1139" s="106">
        <f t="shared" si="107"/>
        <v>0</v>
      </c>
    </row>
    <row r="1140" s="103" customFormat="1" ht="36" customHeight="1" spans="1:16">
      <c r="A1140" s="114">
        <v>21904</v>
      </c>
      <c r="B1140" s="23" t="s">
        <v>1012</v>
      </c>
      <c r="C1140" s="24">
        <v>0</v>
      </c>
      <c r="D1140" s="19">
        <v>0</v>
      </c>
      <c r="E1140" s="24"/>
      <c r="F1140" s="112" t="str">
        <f t="shared" si="102"/>
        <v>否</v>
      </c>
      <c r="G1140" s="103" t="str">
        <f t="shared" si="103"/>
        <v>款</v>
      </c>
      <c r="H1140" s="105">
        <v>0</v>
      </c>
      <c r="I1140" s="121">
        <v>0</v>
      </c>
      <c r="J1140" s="106">
        <v>0</v>
      </c>
      <c r="K1140" s="120">
        <f t="shared" si="104"/>
        <v>0</v>
      </c>
      <c r="L1140" s="107">
        <f t="shared" si="105"/>
        <v>0</v>
      </c>
      <c r="M1140" s="106">
        <f t="shared" si="106"/>
        <v>0</v>
      </c>
      <c r="N1140" s="106">
        <v>0</v>
      </c>
      <c r="O1140" s="106">
        <v>0</v>
      </c>
      <c r="P1140" s="106">
        <f t="shared" si="107"/>
        <v>0</v>
      </c>
    </row>
    <row r="1141" s="103" customFormat="1" ht="36" customHeight="1" spans="1:16">
      <c r="A1141" s="114">
        <v>21905</v>
      </c>
      <c r="B1141" s="23" t="s">
        <v>1013</v>
      </c>
      <c r="C1141" s="24">
        <v>0</v>
      </c>
      <c r="D1141" s="19">
        <v>0</v>
      </c>
      <c r="E1141" s="24"/>
      <c r="F1141" s="112" t="str">
        <f t="shared" si="102"/>
        <v>否</v>
      </c>
      <c r="G1141" s="103" t="str">
        <f t="shared" si="103"/>
        <v>款</v>
      </c>
      <c r="H1141" s="105">
        <v>0</v>
      </c>
      <c r="I1141" s="121">
        <v>0</v>
      </c>
      <c r="J1141" s="106">
        <v>0</v>
      </c>
      <c r="K1141" s="120">
        <f t="shared" si="104"/>
        <v>0</v>
      </c>
      <c r="L1141" s="107">
        <f t="shared" si="105"/>
        <v>0</v>
      </c>
      <c r="M1141" s="106">
        <f t="shared" si="106"/>
        <v>0</v>
      </c>
      <c r="N1141" s="106">
        <v>0</v>
      </c>
      <c r="O1141" s="106">
        <v>0</v>
      </c>
      <c r="P1141" s="106">
        <f t="shared" si="107"/>
        <v>0</v>
      </c>
    </row>
    <row r="1142" s="103" customFormat="1" ht="36" customHeight="1" spans="1:16">
      <c r="A1142" s="114">
        <v>21906</v>
      </c>
      <c r="B1142" s="23" t="s">
        <v>779</v>
      </c>
      <c r="C1142" s="24">
        <v>0</v>
      </c>
      <c r="D1142" s="19">
        <v>0</v>
      </c>
      <c r="E1142" s="24"/>
      <c r="F1142" s="112" t="str">
        <f t="shared" si="102"/>
        <v>否</v>
      </c>
      <c r="G1142" s="103" t="str">
        <f t="shared" si="103"/>
        <v>款</v>
      </c>
      <c r="H1142" s="105">
        <v>0</v>
      </c>
      <c r="I1142" s="121">
        <v>0</v>
      </c>
      <c r="J1142" s="106">
        <v>0</v>
      </c>
      <c r="K1142" s="120">
        <f t="shared" si="104"/>
        <v>0</v>
      </c>
      <c r="L1142" s="107">
        <f t="shared" si="105"/>
        <v>0</v>
      </c>
      <c r="M1142" s="106">
        <f t="shared" si="106"/>
        <v>0</v>
      </c>
      <c r="N1142" s="106">
        <v>0</v>
      </c>
      <c r="O1142" s="106">
        <v>0</v>
      </c>
      <c r="P1142" s="106">
        <f t="shared" si="107"/>
        <v>0</v>
      </c>
    </row>
    <row r="1143" s="103" customFormat="1" ht="36" customHeight="1" spans="1:16">
      <c r="A1143" s="114">
        <v>21907</v>
      </c>
      <c r="B1143" s="23" t="s">
        <v>1014</v>
      </c>
      <c r="C1143" s="24">
        <v>0</v>
      </c>
      <c r="D1143" s="19">
        <v>0</v>
      </c>
      <c r="E1143" s="24"/>
      <c r="F1143" s="112" t="str">
        <f t="shared" si="102"/>
        <v>否</v>
      </c>
      <c r="G1143" s="103" t="str">
        <f t="shared" si="103"/>
        <v>款</v>
      </c>
      <c r="H1143" s="105">
        <v>0</v>
      </c>
      <c r="I1143" s="121">
        <v>0</v>
      </c>
      <c r="J1143" s="106">
        <v>0</v>
      </c>
      <c r="K1143" s="120">
        <f t="shared" si="104"/>
        <v>0</v>
      </c>
      <c r="L1143" s="107">
        <f t="shared" si="105"/>
        <v>0</v>
      </c>
      <c r="M1143" s="106">
        <f t="shared" si="106"/>
        <v>0</v>
      </c>
      <c r="N1143" s="106">
        <v>0</v>
      </c>
      <c r="O1143" s="106">
        <v>0</v>
      </c>
      <c r="P1143" s="106">
        <f t="shared" si="107"/>
        <v>0</v>
      </c>
    </row>
    <row r="1144" s="103" customFormat="1" ht="36" customHeight="1" spans="1:16">
      <c r="A1144" s="114">
        <v>21908</v>
      </c>
      <c r="B1144" s="23" t="s">
        <v>1015</v>
      </c>
      <c r="C1144" s="24">
        <v>0</v>
      </c>
      <c r="D1144" s="19">
        <v>0</v>
      </c>
      <c r="E1144" s="24"/>
      <c r="F1144" s="112" t="str">
        <f t="shared" si="102"/>
        <v>否</v>
      </c>
      <c r="G1144" s="103" t="str">
        <f t="shared" si="103"/>
        <v>款</v>
      </c>
      <c r="H1144" s="105">
        <v>0</v>
      </c>
      <c r="I1144" s="121">
        <v>0</v>
      </c>
      <c r="J1144" s="106">
        <v>0</v>
      </c>
      <c r="K1144" s="120">
        <f t="shared" si="104"/>
        <v>0</v>
      </c>
      <c r="L1144" s="107">
        <f t="shared" si="105"/>
        <v>0</v>
      </c>
      <c r="M1144" s="106">
        <f t="shared" si="106"/>
        <v>0</v>
      </c>
      <c r="N1144" s="106">
        <v>0</v>
      </c>
      <c r="O1144" s="106">
        <v>0</v>
      </c>
      <c r="P1144" s="106">
        <f t="shared" si="107"/>
        <v>0</v>
      </c>
    </row>
    <row r="1145" s="103" customFormat="1" ht="36" customHeight="1" spans="1:16">
      <c r="A1145" s="114">
        <v>21999</v>
      </c>
      <c r="B1145" s="23" t="s">
        <v>1016</v>
      </c>
      <c r="C1145" s="24">
        <v>0</v>
      </c>
      <c r="D1145" s="19">
        <v>0</v>
      </c>
      <c r="E1145" s="24"/>
      <c r="F1145" s="112" t="str">
        <f t="shared" si="102"/>
        <v>否</v>
      </c>
      <c r="G1145" s="103" t="str">
        <f t="shared" si="103"/>
        <v>款</v>
      </c>
      <c r="H1145" s="105">
        <v>0</v>
      </c>
      <c r="I1145" s="121">
        <v>0</v>
      </c>
      <c r="J1145" s="106">
        <v>0</v>
      </c>
      <c r="K1145" s="120">
        <f t="shared" si="104"/>
        <v>0</v>
      </c>
      <c r="L1145" s="107">
        <f t="shared" si="105"/>
        <v>0</v>
      </c>
      <c r="M1145" s="106">
        <f t="shared" si="106"/>
        <v>0</v>
      </c>
      <c r="N1145" s="106">
        <v>0</v>
      </c>
      <c r="O1145" s="106">
        <v>0</v>
      </c>
      <c r="P1145" s="106">
        <f t="shared" si="107"/>
        <v>0</v>
      </c>
    </row>
    <row r="1146" ht="36" customHeight="1" spans="1:16">
      <c r="A1146" s="122">
        <v>220</v>
      </c>
      <c r="B1146" s="18" t="s">
        <v>120</v>
      </c>
      <c r="C1146" s="19">
        <v>3141</v>
      </c>
      <c r="D1146" s="19">
        <f>SUM(D1147,D1174,D1189)</f>
        <v>456</v>
      </c>
      <c r="E1146" s="19"/>
      <c r="F1146" s="112" t="str">
        <f t="shared" si="102"/>
        <v>是</v>
      </c>
      <c r="G1146" s="106" t="str">
        <f t="shared" si="103"/>
        <v>类</v>
      </c>
      <c r="H1146" s="105">
        <f>SUM(H1147,H1174,H1189)</f>
        <v>0</v>
      </c>
      <c r="I1146" s="121">
        <v>0</v>
      </c>
      <c r="J1146" s="106">
        <v>0</v>
      </c>
      <c r="K1146" s="120">
        <f t="shared" si="104"/>
        <v>0</v>
      </c>
      <c r="L1146" s="107">
        <f t="shared" si="105"/>
        <v>0</v>
      </c>
      <c r="M1146" s="106">
        <f t="shared" si="106"/>
        <v>0</v>
      </c>
      <c r="N1146" s="106">
        <v>0</v>
      </c>
      <c r="O1146" s="106">
        <v>0</v>
      </c>
      <c r="P1146" s="106">
        <f t="shared" si="107"/>
        <v>0</v>
      </c>
    </row>
    <row r="1147" ht="36" customHeight="1" spans="1:16">
      <c r="A1147" s="122">
        <v>22001</v>
      </c>
      <c r="B1147" s="18" t="s">
        <v>1017</v>
      </c>
      <c r="C1147" s="19">
        <v>2698</v>
      </c>
      <c r="D1147" s="19">
        <f>SUM(D1148:D1173)</f>
        <v>471</v>
      </c>
      <c r="E1147" s="19"/>
      <c r="F1147" s="112" t="str">
        <f t="shared" si="102"/>
        <v>是</v>
      </c>
      <c r="G1147" s="106" t="str">
        <f t="shared" si="103"/>
        <v>款</v>
      </c>
      <c r="H1147" s="105">
        <f>SUM(H1148:H1173)</f>
        <v>0</v>
      </c>
      <c r="I1147" s="121">
        <v>0</v>
      </c>
      <c r="J1147" s="106">
        <v>0</v>
      </c>
      <c r="K1147" s="120">
        <f t="shared" si="104"/>
        <v>0</v>
      </c>
      <c r="L1147" s="107">
        <f t="shared" si="105"/>
        <v>0</v>
      </c>
      <c r="M1147" s="106">
        <f t="shared" si="106"/>
        <v>0</v>
      </c>
      <c r="N1147" s="106">
        <v>0</v>
      </c>
      <c r="O1147" s="106">
        <v>0</v>
      </c>
      <c r="P1147" s="106">
        <f t="shared" si="107"/>
        <v>0</v>
      </c>
    </row>
    <row r="1148" s="103" customFormat="1" ht="36" customHeight="1" spans="1:16">
      <c r="A1148" s="114">
        <v>2200101</v>
      </c>
      <c r="B1148" s="23" t="s">
        <v>163</v>
      </c>
      <c r="C1148" s="24">
        <v>1342</v>
      </c>
      <c r="D1148" s="19">
        <v>41</v>
      </c>
      <c r="E1148" s="24"/>
      <c r="F1148" s="112" t="str">
        <f t="shared" si="102"/>
        <v>是</v>
      </c>
      <c r="G1148" s="103" t="str">
        <f t="shared" si="103"/>
        <v>项</v>
      </c>
      <c r="H1148" s="106"/>
      <c r="I1148" s="121">
        <v>412257.51</v>
      </c>
      <c r="J1148" s="106">
        <v>0</v>
      </c>
      <c r="K1148" s="120">
        <f t="shared" si="104"/>
        <v>412257.51</v>
      </c>
      <c r="L1148" s="107">
        <f t="shared" si="105"/>
        <v>41</v>
      </c>
      <c r="M1148" s="106">
        <f t="shared" si="106"/>
        <v>0</v>
      </c>
      <c r="N1148" s="106">
        <v>0</v>
      </c>
      <c r="O1148" s="106">
        <v>0</v>
      </c>
      <c r="P1148" s="106">
        <f t="shared" si="107"/>
        <v>0</v>
      </c>
    </row>
    <row r="1149" s="103" customFormat="1" ht="36" customHeight="1" spans="1:16">
      <c r="A1149" s="114">
        <v>2200102</v>
      </c>
      <c r="B1149" s="23" t="s">
        <v>164</v>
      </c>
      <c r="C1149" s="24">
        <v>129</v>
      </c>
      <c r="D1149" s="19">
        <v>0</v>
      </c>
      <c r="E1149" s="24"/>
      <c r="F1149" s="112" t="str">
        <f t="shared" si="102"/>
        <v>是</v>
      </c>
      <c r="G1149" s="103" t="str">
        <f t="shared" si="103"/>
        <v>项</v>
      </c>
      <c r="H1149" s="106"/>
      <c r="I1149" s="121">
        <v>0</v>
      </c>
      <c r="J1149" s="106">
        <v>0</v>
      </c>
      <c r="K1149" s="120">
        <f t="shared" si="104"/>
        <v>0</v>
      </c>
      <c r="L1149" s="107">
        <f t="shared" si="105"/>
        <v>0</v>
      </c>
      <c r="M1149" s="106">
        <f t="shared" si="106"/>
        <v>0</v>
      </c>
      <c r="N1149" s="106">
        <v>0</v>
      </c>
      <c r="O1149" s="106">
        <v>0</v>
      </c>
      <c r="P1149" s="106">
        <f t="shared" si="107"/>
        <v>0</v>
      </c>
    </row>
    <row r="1150" s="103" customFormat="1" ht="36" customHeight="1" spans="1:16">
      <c r="A1150" s="114">
        <v>2200103</v>
      </c>
      <c r="B1150" s="23" t="s">
        <v>165</v>
      </c>
      <c r="C1150" s="24">
        <v>0</v>
      </c>
      <c r="D1150" s="19">
        <v>0</v>
      </c>
      <c r="E1150" s="24"/>
      <c r="F1150" s="112" t="str">
        <f t="shared" si="102"/>
        <v>否</v>
      </c>
      <c r="G1150" s="103" t="str">
        <f t="shared" si="103"/>
        <v>项</v>
      </c>
      <c r="H1150" s="106"/>
      <c r="I1150" s="121">
        <v>0</v>
      </c>
      <c r="J1150" s="106">
        <v>0</v>
      </c>
      <c r="K1150" s="120">
        <f t="shared" si="104"/>
        <v>0</v>
      </c>
      <c r="L1150" s="107">
        <f t="shared" si="105"/>
        <v>0</v>
      </c>
      <c r="M1150" s="106">
        <f t="shared" si="106"/>
        <v>0</v>
      </c>
      <c r="N1150" s="106">
        <v>0</v>
      </c>
      <c r="O1150" s="106">
        <v>0</v>
      </c>
      <c r="P1150" s="106">
        <f t="shared" si="107"/>
        <v>0</v>
      </c>
    </row>
    <row r="1151" s="103" customFormat="1" ht="36" customHeight="1" spans="1:16">
      <c r="A1151" s="114">
        <v>2200104</v>
      </c>
      <c r="B1151" s="23" t="s">
        <v>1018</v>
      </c>
      <c r="C1151" s="24">
        <v>530</v>
      </c>
      <c r="D1151" s="19">
        <v>0</v>
      </c>
      <c r="E1151" s="24"/>
      <c r="F1151" s="112" t="str">
        <f t="shared" si="102"/>
        <v>是</v>
      </c>
      <c r="G1151" s="103" t="str">
        <f t="shared" si="103"/>
        <v>项</v>
      </c>
      <c r="H1151" s="106"/>
      <c r="I1151" s="121">
        <v>0</v>
      </c>
      <c r="J1151" s="106">
        <v>0</v>
      </c>
      <c r="K1151" s="120">
        <f t="shared" si="104"/>
        <v>0</v>
      </c>
      <c r="L1151" s="107">
        <f t="shared" si="105"/>
        <v>0</v>
      </c>
      <c r="M1151" s="106">
        <f t="shared" si="106"/>
        <v>0</v>
      </c>
      <c r="N1151" s="106">
        <v>0</v>
      </c>
      <c r="O1151" s="106">
        <v>0</v>
      </c>
      <c r="P1151" s="106">
        <f t="shared" si="107"/>
        <v>0</v>
      </c>
    </row>
    <row r="1152" s="103" customFormat="1" ht="36" customHeight="1" spans="1:16">
      <c r="A1152" s="114">
        <v>2200106</v>
      </c>
      <c r="B1152" s="23" t="s">
        <v>1019</v>
      </c>
      <c r="C1152" s="24">
        <v>0</v>
      </c>
      <c r="D1152" s="19">
        <v>430</v>
      </c>
      <c r="E1152" s="24"/>
      <c r="F1152" s="112" t="str">
        <f t="shared" si="102"/>
        <v>否</v>
      </c>
      <c r="G1152" s="103" t="str">
        <f t="shared" si="103"/>
        <v>项</v>
      </c>
      <c r="H1152" s="106"/>
      <c r="I1152" s="121">
        <v>0</v>
      </c>
      <c r="J1152" s="106">
        <v>0</v>
      </c>
      <c r="K1152" s="120">
        <f t="shared" si="104"/>
        <v>0</v>
      </c>
      <c r="L1152" s="107">
        <f t="shared" si="105"/>
        <v>0</v>
      </c>
      <c r="M1152" s="106">
        <f t="shared" si="106"/>
        <v>430.28</v>
      </c>
      <c r="N1152" s="106">
        <v>430.28</v>
      </c>
      <c r="O1152" s="106">
        <v>0</v>
      </c>
      <c r="P1152" s="106">
        <f t="shared" si="107"/>
        <v>430</v>
      </c>
    </row>
    <row r="1153" s="103" customFormat="1" ht="36" customHeight="1" spans="1:16">
      <c r="A1153" s="114">
        <v>2200107</v>
      </c>
      <c r="B1153" s="23" t="s">
        <v>1020</v>
      </c>
      <c r="C1153" s="24">
        <v>0</v>
      </c>
      <c r="D1153" s="19">
        <v>0</v>
      </c>
      <c r="E1153" s="24"/>
      <c r="F1153" s="112" t="str">
        <f t="shared" si="102"/>
        <v>否</v>
      </c>
      <c r="G1153" s="103" t="str">
        <f t="shared" si="103"/>
        <v>项</v>
      </c>
      <c r="H1153" s="106"/>
      <c r="I1153" s="121">
        <v>0</v>
      </c>
      <c r="J1153" s="106">
        <v>0</v>
      </c>
      <c r="K1153" s="120">
        <f t="shared" si="104"/>
        <v>0</v>
      </c>
      <c r="L1153" s="107">
        <f t="shared" si="105"/>
        <v>0</v>
      </c>
      <c r="M1153" s="106">
        <f t="shared" si="106"/>
        <v>0</v>
      </c>
      <c r="N1153" s="106">
        <v>0</v>
      </c>
      <c r="O1153" s="106">
        <v>0</v>
      </c>
      <c r="P1153" s="106">
        <f t="shared" si="107"/>
        <v>0</v>
      </c>
    </row>
    <row r="1154" s="103" customFormat="1" ht="36" customHeight="1" spans="1:16">
      <c r="A1154" s="114">
        <v>2200108</v>
      </c>
      <c r="B1154" s="23" t="s">
        <v>1021</v>
      </c>
      <c r="C1154" s="24">
        <v>70</v>
      </c>
      <c r="D1154" s="19">
        <v>0</v>
      </c>
      <c r="E1154" s="24"/>
      <c r="F1154" s="112" t="str">
        <f t="shared" si="102"/>
        <v>是</v>
      </c>
      <c r="G1154" s="103" t="str">
        <f t="shared" si="103"/>
        <v>项</v>
      </c>
      <c r="H1154" s="106"/>
      <c r="I1154" s="121">
        <v>0</v>
      </c>
      <c r="J1154" s="106">
        <v>0</v>
      </c>
      <c r="K1154" s="120">
        <f t="shared" si="104"/>
        <v>0</v>
      </c>
      <c r="L1154" s="107">
        <f t="shared" si="105"/>
        <v>0</v>
      </c>
      <c r="M1154" s="106">
        <f t="shared" si="106"/>
        <v>0</v>
      </c>
      <c r="N1154" s="106">
        <v>0</v>
      </c>
      <c r="O1154" s="106">
        <v>0</v>
      </c>
      <c r="P1154" s="106">
        <f t="shared" si="107"/>
        <v>0</v>
      </c>
    </row>
    <row r="1155" s="103" customFormat="1" ht="36" customHeight="1" spans="1:16">
      <c r="A1155" s="114">
        <v>2200109</v>
      </c>
      <c r="B1155" s="23" t="s">
        <v>1022</v>
      </c>
      <c r="C1155" s="24">
        <v>40</v>
      </c>
      <c r="D1155" s="19">
        <v>0</v>
      </c>
      <c r="E1155" s="24"/>
      <c r="F1155" s="112" t="str">
        <f t="shared" si="102"/>
        <v>是</v>
      </c>
      <c r="G1155" s="103" t="str">
        <f t="shared" si="103"/>
        <v>项</v>
      </c>
      <c r="H1155" s="106"/>
      <c r="I1155" s="121">
        <v>0</v>
      </c>
      <c r="J1155" s="106">
        <v>0</v>
      </c>
      <c r="K1155" s="120">
        <f t="shared" si="104"/>
        <v>0</v>
      </c>
      <c r="L1155" s="107">
        <f t="shared" si="105"/>
        <v>0</v>
      </c>
      <c r="M1155" s="106">
        <f t="shared" si="106"/>
        <v>0</v>
      </c>
      <c r="N1155" s="106">
        <v>0</v>
      </c>
      <c r="O1155" s="106">
        <v>0</v>
      </c>
      <c r="P1155" s="106">
        <f t="shared" si="107"/>
        <v>0</v>
      </c>
    </row>
    <row r="1156" s="103" customFormat="1" ht="36" customHeight="1" spans="1:16">
      <c r="A1156" s="114">
        <v>2200112</v>
      </c>
      <c r="B1156" s="23" t="s">
        <v>1023</v>
      </c>
      <c r="C1156" s="24">
        <v>0</v>
      </c>
      <c r="D1156" s="19">
        <v>0</v>
      </c>
      <c r="E1156" s="24"/>
      <c r="F1156" s="112" t="str">
        <f t="shared" ref="F1156:F1219" si="108">IF(LEN(A1156)=3,"是",IF(B1156&lt;&gt;"",IF(SUM(C1156:C1156)&lt;&gt;0,"是","否"),"是"))</f>
        <v>否</v>
      </c>
      <c r="G1156" s="103" t="str">
        <f t="shared" si="103"/>
        <v>项</v>
      </c>
      <c r="H1156" s="106"/>
      <c r="I1156" s="121">
        <v>0</v>
      </c>
      <c r="J1156" s="106">
        <v>0</v>
      </c>
      <c r="K1156" s="120">
        <f t="shared" si="104"/>
        <v>0</v>
      </c>
      <c r="L1156" s="107">
        <f t="shared" si="105"/>
        <v>0</v>
      </c>
      <c r="M1156" s="106">
        <f t="shared" si="106"/>
        <v>0</v>
      </c>
      <c r="N1156" s="106">
        <v>0</v>
      </c>
      <c r="O1156" s="106">
        <v>0</v>
      </c>
      <c r="P1156" s="106">
        <f t="shared" si="107"/>
        <v>0</v>
      </c>
    </row>
    <row r="1157" s="103" customFormat="1" ht="36" customHeight="1" spans="1:16">
      <c r="A1157" s="114">
        <v>2200113</v>
      </c>
      <c r="B1157" s="23" t="s">
        <v>1024</v>
      </c>
      <c r="C1157" s="24">
        <v>0</v>
      </c>
      <c r="D1157" s="19">
        <v>0</v>
      </c>
      <c r="E1157" s="24"/>
      <c r="F1157" s="112" t="str">
        <f t="shared" si="108"/>
        <v>否</v>
      </c>
      <c r="G1157" s="103" t="str">
        <f t="shared" ref="G1157:G1220" si="109">IF(LEN(A1157)=3,"类",IF(LEN(A1157)=5,"款","项"))</f>
        <v>项</v>
      </c>
      <c r="H1157" s="106"/>
      <c r="I1157" s="121">
        <v>0</v>
      </c>
      <c r="J1157" s="106">
        <v>0</v>
      </c>
      <c r="K1157" s="120">
        <f t="shared" ref="K1157:K1220" si="110">SUM(I1157:J1157)</f>
        <v>0</v>
      </c>
      <c r="L1157" s="107">
        <f t="shared" ref="L1157:L1220" si="111">ROUND(K1157/10000,0)</f>
        <v>0</v>
      </c>
      <c r="M1157" s="106">
        <f t="shared" ref="M1157:M1220" si="112">SUM(N1157:O1157)</f>
        <v>0</v>
      </c>
      <c r="N1157" s="106">
        <v>0</v>
      </c>
      <c r="O1157" s="106">
        <v>0</v>
      </c>
      <c r="P1157" s="106">
        <f t="shared" ref="P1157:P1220" si="113">ROUND(M1157,0)</f>
        <v>0</v>
      </c>
    </row>
    <row r="1158" s="103" customFormat="1" ht="36" customHeight="1" spans="1:16">
      <c r="A1158" s="114">
        <v>2200114</v>
      </c>
      <c r="B1158" s="23" t="s">
        <v>1025</v>
      </c>
      <c r="C1158" s="24">
        <v>587</v>
      </c>
      <c r="D1158" s="19">
        <v>0</v>
      </c>
      <c r="E1158" s="24"/>
      <c r="F1158" s="112" t="str">
        <f t="shared" si="108"/>
        <v>是</v>
      </c>
      <c r="G1158" s="103" t="str">
        <f t="shared" si="109"/>
        <v>项</v>
      </c>
      <c r="H1158" s="106"/>
      <c r="I1158" s="121">
        <v>0</v>
      </c>
      <c r="J1158" s="106">
        <v>0</v>
      </c>
      <c r="K1158" s="120">
        <f t="shared" si="110"/>
        <v>0</v>
      </c>
      <c r="L1158" s="107">
        <f t="shared" si="111"/>
        <v>0</v>
      </c>
      <c r="M1158" s="106">
        <f t="shared" si="112"/>
        <v>0</v>
      </c>
      <c r="N1158" s="106">
        <v>0</v>
      </c>
      <c r="O1158" s="106">
        <v>0</v>
      </c>
      <c r="P1158" s="106">
        <f t="shared" si="113"/>
        <v>0</v>
      </c>
    </row>
    <row r="1159" s="103" customFormat="1" ht="36" customHeight="1" spans="1:16">
      <c r="A1159" s="114">
        <v>2200115</v>
      </c>
      <c r="B1159" s="23" t="s">
        <v>1026</v>
      </c>
      <c r="C1159" s="24">
        <v>0</v>
      </c>
      <c r="D1159" s="19">
        <v>0</v>
      </c>
      <c r="E1159" s="24"/>
      <c r="F1159" s="112" t="str">
        <f t="shared" si="108"/>
        <v>否</v>
      </c>
      <c r="G1159" s="103" t="str">
        <f t="shared" si="109"/>
        <v>项</v>
      </c>
      <c r="H1159" s="106"/>
      <c r="I1159" s="121">
        <v>0</v>
      </c>
      <c r="J1159" s="106">
        <v>0</v>
      </c>
      <c r="K1159" s="120">
        <f t="shared" si="110"/>
        <v>0</v>
      </c>
      <c r="L1159" s="107">
        <f t="shared" si="111"/>
        <v>0</v>
      </c>
      <c r="M1159" s="106">
        <f t="shared" si="112"/>
        <v>0</v>
      </c>
      <c r="N1159" s="106">
        <v>0</v>
      </c>
      <c r="O1159" s="106">
        <v>0</v>
      </c>
      <c r="P1159" s="106">
        <f t="shared" si="113"/>
        <v>0</v>
      </c>
    </row>
    <row r="1160" s="103" customFormat="1" ht="36" customHeight="1" spans="1:16">
      <c r="A1160" s="114">
        <v>2200116</v>
      </c>
      <c r="B1160" s="23" t="s">
        <v>1027</v>
      </c>
      <c r="C1160" s="24">
        <v>0</v>
      </c>
      <c r="D1160" s="19">
        <v>0</v>
      </c>
      <c r="E1160" s="24"/>
      <c r="F1160" s="112" t="str">
        <f t="shared" si="108"/>
        <v>否</v>
      </c>
      <c r="G1160" s="103" t="str">
        <f t="shared" si="109"/>
        <v>项</v>
      </c>
      <c r="H1160" s="106"/>
      <c r="I1160" s="121">
        <v>0</v>
      </c>
      <c r="J1160" s="106">
        <v>0</v>
      </c>
      <c r="K1160" s="120">
        <f t="shared" si="110"/>
        <v>0</v>
      </c>
      <c r="L1160" s="107">
        <f t="shared" si="111"/>
        <v>0</v>
      </c>
      <c r="M1160" s="106">
        <f t="shared" si="112"/>
        <v>0</v>
      </c>
      <c r="N1160" s="106">
        <v>0</v>
      </c>
      <c r="O1160" s="106">
        <v>0</v>
      </c>
      <c r="P1160" s="106">
        <f t="shared" si="113"/>
        <v>0</v>
      </c>
    </row>
    <row r="1161" s="103" customFormat="1" ht="36" customHeight="1" spans="1:16">
      <c r="A1161" s="114">
        <v>2200119</v>
      </c>
      <c r="B1161" s="23" t="s">
        <v>1028</v>
      </c>
      <c r="C1161" s="24">
        <v>0</v>
      </c>
      <c r="D1161" s="19">
        <v>0</v>
      </c>
      <c r="E1161" s="24"/>
      <c r="F1161" s="112" t="str">
        <f t="shared" si="108"/>
        <v>否</v>
      </c>
      <c r="G1161" s="103" t="str">
        <f t="shared" si="109"/>
        <v>项</v>
      </c>
      <c r="H1161" s="106"/>
      <c r="I1161" s="121">
        <v>0</v>
      </c>
      <c r="J1161" s="106">
        <v>0</v>
      </c>
      <c r="K1161" s="120">
        <f t="shared" si="110"/>
        <v>0</v>
      </c>
      <c r="L1161" s="107">
        <f t="shared" si="111"/>
        <v>0</v>
      </c>
      <c r="M1161" s="106">
        <f t="shared" si="112"/>
        <v>0</v>
      </c>
      <c r="N1161" s="106">
        <v>0</v>
      </c>
      <c r="O1161" s="106">
        <v>0</v>
      </c>
      <c r="P1161" s="106">
        <f t="shared" si="113"/>
        <v>0</v>
      </c>
    </row>
    <row r="1162" s="103" customFormat="1" ht="36" customHeight="1" spans="1:16">
      <c r="A1162" s="114">
        <v>2200120</v>
      </c>
      <c r="B1162" s="23" t="s">
        <v>1029</v>
      </c>
      <c r="C1162" s="24">
        <v>0</v>
      </c>
      <c r="D1162" s="19">
        <v>0</v>
      </c>
      <c r="E1162" s="24"/>
      <c r="F1162" s="112" t="str">
        <f t="shared" si="108"/>
        <v>否</v>
      </c>
      <c r="G1162" s="103" t="str">
        <f t="shared" si="109"/>
        <v>项</v>
      </c>
      <c r="H1162" s="106"/>
      <c r="I1162" s="121">
        <v>0</v>
      </c>
      <c r="J1162" s="106">
        <v>0</v>
      </c>
      <c r="K1162" s="120">
        <f t="shared" si="110"/>
        <v>0</v>
      </c>
      <c r="L1162" s="107">
        <f t="shared" si="111"/>
        <v>0</v>
      </c>
      <c r="M1162" s="106">
        <f t="shared" si="112"/>
        <v>0</v>
      </c>
      <c r="N1162" s="106">
        <v>0</v>
      </c>
      <c r="O1162" s="106">
        <v>0</v>
      </c>
      <c r="P1162" s="106">
        <f t="shared" si="113"/>
        <v>0</v>
      </c>
    </row>
    <row r="1163" s="103" customFormat="1" ht="36" customHeight="1" spans="1:16">
      <c r="A1163" s="114">
        <v>2200121</v>
      </c>
      <c r="B1163" s="23" t="s">
        <v>1030</v>
      </c>
      <c r="C1163" s="24">
        <v>0</v>
      </c>
      <c r="D1163" s="19">
        <v>0</v>
      </c>
      <c r="E1163" s="24"/>
      <c r="F1163" s="112" t="str">
        <f t="shared" si="108"/>
        <v>否</v>
      </c>
      <c r="G1163" s="103" t="str">
        <f t="shared" si="109"/>
        <v>项</v>
      </c>
      <c r="H1163" s="106"/>
      <c r="I1163" s="121">
        <v>0</v>
      </c>
      <c r="J1163" s="106">
        <v>0</v>
      </c>
      <c r="K1163" s="120">
        <f t="shared" si="110"/>
        <v>0</v>
      </c>
      <c r="L1163" s="107">
        <f t="shared" si="111"/>
        <v>0</v>
      </c>
      <c r="M1163" s="106">
        <f t="shared" si="112"/>
        <v>0</v>
      </c>
      <c r="N1163" s="106">
        <v>0</v>
      </c>
      <c r="O1163" s="106">
        <v>0</v>
      </c>
      <c r="P1163" s="106">
        <f t="shared" si="113"/>
        <v>0</v>
      </c>
    </row>
    <row r="1164" s="103" customFormat="1" ht="36" customHeight="1" spans="1:16">
      <c r="A1164" s="114">
        <v>2200122</v>
      </c>
      <c r="B1164" s="23" t="s">
        <v>1031</v>
      </c>
      <c r="C1164" s="24">
        <v>0</v>
      </c>
      <c r="D1164" s="19">
        <v>0</v>
      </c>
      <c r="E1164" s="24"/>
      <c r="F1164" s="112" t="str">
        <f t="shared" si="108"/>
        <v>否</v>
      </c>
      <c r="G1164" s="103" t="str">
        <f t="shared" si="109"/>
        <v>项</v>
      </c>
      <c r="H1164" s="113"/>
      <c r="I1164" s="121">
        <v>0</v>
      </c>
      <c r="J1164" s="106">
        <v>0</v>
      </c>
      <c r="K1164" s="120">
        <f t="shared" si="110"/>
        <v>0</v>
      </c>
      <c r="L1164" s="107">
        <f t="shared" si="111"/>
        <v>0</v>
      </c>
      <c r="M1164" s="106">
        <f t="shared" si="112"/>
        <v>0</v>
      </c>
      <c r="N1164" s="106">
        <v>0</v>
      </c>
      <c r="O1164" s="106">
        <v>0</v>
      </c>
      <c r="P1164" s="106">
        <f t="shared" si="113"/>
        <v>0</v>
      </c>
    </row>
    <row r="1165" s="103" customFormat="1" ht="36" customHeight="1" spans="1:16">
      <c r="A1165" s="114">
        <v>2200123</v>
      </c>
      <c r="B1165" s="23" t="s">
        <v>1032</v>
      </c>
      <c r="C1165" s="24">
        <v>0</v>
      </c>
      <c r="D1165" s="19">
        <v>0</v>
      </c>
      <c r="E1165" s="24"/>
      <c r="F1165" s="112" t="str">
        <f t="shared" si="108"/>
        <v>否</v>
      </c>
      <c r="G1165" s="103" t="str">
        <f t="shared" si="109"/>
        <v>项</v>
      </c>
      <c r="H1165" s="106"/>
      <c r="I1165" s="121">
        <v>0</v>
      </c>
      <c r="J1165" s="106">
        <v>0</v>
      </c>
      <c r="K1165" s="120">
        <f t="shared" si="110"/>
        <v>0</v>
      </c>
      <c r="L1165" s="107">
        <f t="shared" si="111"/>
        <v>0</v>
      </c>
      <c r="M1165" s="106">
        <f t="shared" si="112"/>
        <v>0</v>
      </c>
      <c r="N1165" s="106">
        <v>0</v>
      </c>
      <c r="O1165" s="106">
        <v>0</v>
      </c>
      <c r="P1165" s="106">
        <f t="shared" si="113"/>
        <v>0</v>
      </c>
    </row>
    <row r="1166" s="103" customFormat="1" ht="36" customHeight="1" spans="1:16">
      <c r="A1166" s="114">
        <v>2200124</v>
      </c>
      <c r="B1166" s="23" t="s">
        <v>1033</v>
      </c>
      <c r="C1166" s="24">
        <v>0</v>
      </c>
      <c r="D1166" s="19">
        <v>0</v>
      </c>
      <c r="E1166" s="24"/>
      <c r="F1166" s="112" t="str">
        <f t="shared" si="108"/>
        <v>否</v>
      </c>
      <c r="G1166" s="103" t="str">
        <f t="shared" si="109"/>
        <v>项</v>
      </c>
      <c r="H1166" s="106"/>
      <c r="I1166" s="121">
        <v>0</v>
      </c>
      <c r="J1166" s="106">
        <v>0</v>
      </c>
      <c r="K1166" s="120">
        <f t="shared" si="110"/>
        <v>0</v>
      </c>
      <c r="L1166" s="107">
        <f t="shared" si="111"/>
        <v>0</v>
      </c>
      <c r="M1166" s="106">
        <f t="shared" si="112"/>
        <v>0</v>
      </c>
      <c r="N1166" s="106">
        <v>0</v>
      </c>
      <c r="O1166" s="106">
        <v>0</v>
      </c>
      <c r="P1166" s="106">
        <f t="shared" si="113"/>
        <v>0</v>
      </c>
    </row>
    <row r="1167" s="103" customFormat="1" ht="36" customHeight="1" spans="1:16">
      <c r="A1167" s="114">
        <v>2200125</v>
      </c>
      <c r="B1167" s="23" t="s">
        <v>1034</v>
      </c>
      <c r="C1167" s="24">
        <v>0</v>
      </c>
      <c r="D1167" s="19">
        <v>0</v>
      </c>
      <c r="E1167" s="24"/>
      <c r="F1167" s="112" t="str">
        <f t="shared" si="108"/>
        <v>否</v>
      </c>
      <c r="G1167" s="103" t="str">
        <f t="shared" si="109"/>
        <v>项</v>
      </c>
      <c r="H1167" s="106"/>
      <c r="I1167" s="121">
        <v>0</v>
      </c>
      <c r="J1167" s="106">
        <v>0</v>
      </c>
      <c r="K1167" s="120">
        <f t="shared" si="110"/>
        <v>0</v>
      </c>
      <c r="L1167" s="107">
        <f t="shared" si="111"/>
        <v>0</v>
      </c>
      <c r="M1167" s="106">
        <f t="shared" si="112"/>
        <v>0</v>
      </c>
      <c r="N1167" s="106">
        <v>0</v>
      </c>
      <c r="O1167" s="106">
        <v>0</v>
      </c>
      <c r="P1167" s="106">
        <f t="shared" si="113"/>
        <v>0</v>
      </c>
    </row>
    <row r="1168" s="103" customFormat="1" ht="36" customHeight="1" spans="1:16">
      <c r="A1168" s="114">
        <v>2200126</v>
      </c>
      <c r="B1168" s="23" t="s">
        <v>1035</v>
      </c>
      <c r="C1168" s="24">
        <v>0</v>
      </c>
      <c r="D1168" s="19">
        <v>0</v>
      </c>
      <c r="E1168" s="24"/>
      <c r="F1168" s="112" t="str">
        <f t="shared" si="108"/>
        <v>否</v>
      </c>
      <c r="G1168" s="103" t="str">
        <f t="shared" si="109"/>
        <v>项</v>
      </c>
      <c r="H1168" s="106"/>
      <c r="I1168" s="121">
        <v>0</v>
      </c>
      <c r="J1168" s="106">
        <v>0</v>
      </c>
      <c r="K1168" s="120">
        <f t="shared" si="110"/>
        <v>0</v>
      </c>
      <c r="L1168" s="107">
        <f t="shared" si="111"/>
        <v>0</v>
      </c>
      <c r="M1168" s="106">
        <f t="shared" si="112"/>
        <v>0</v>
      </c>
      <c r="N1168" s="106">
        <v>0</v>
      </c>
      <c r="O1168" s="106">
        <v>0</v>
      </c>
      <c r="P1168" s="106">
        <f t="shared" si="113"/>
        <v>0</v>
      </c>
    </row>
    <row r="1169" s="103" customFormat="1" ht="36" customHeight="1" spans="1:16">
      <c r="A1169" s="114">
        <v>2200127</v>
      </c>
      <c r="B1169" s="23" t="s">
        <v>1036</v>
      </c>
      <c r="C1169" s="24">
        <v>0</v>
      </c>
      <c r="D1169" s="19">
        <v>0</v>
      </c>
      <c r="E1169" s="24"/>
      <c r="F1169" s="112" t="str">
        <f t="shared" si="108"/>
        <v>否</v>
      </c>
      <c r="G1169" s="103" t="str">
        <f t="shared" si="109"/>
        <v>项</v>
      </c>
      <c r="H1169" s="106"/>
      <c r="I1169" s="121">
        <v>0</v>
      </c>
      <c r="J1169" s="106">
        <v>0</v>
      </c>
      <c r="K1169" s="120">
        <f t="shared" si="110"/>
        <v>0</v>
      </c>
      <c r="L1169" s="107">
        <f t="shared" si="111"/>
        <v>0</v>
      </c>
      <c r="M1169" s="106">
        <f t="shared" si="112"/>
        <v>0</v>
      </c>
      <c r="N1169" s="106">
        <v>0</v>
      </c>
      <c r="O1169" s="106">
        <v>0</v>
      </c>
      <c r="P1169" s="106">
        <f t="shared" si="113"/>
        <v>0</v>
      </c>
    </row>
    <row r="1170" s="103" customFormat="1" ht="36" customHeight="1" spans="1:16">
      <c r="A1170" s="114">
        <v>2200128</v>
      </c>
      <c r="B1170" s="23" t="s">
        <v>1037</v>
      </c>
      <c r="C1170" s="24">
        <v>0</v>
      </c>
      <c r="D1170" s="19">
        <v>0</v>
      </c>
      <c r="E1170" s="24"/>
      <c r="F1170" s="112" t="str">
        <f t="shared" si="108"/>
        <v>否</v>
      </c>
      <c r="G1170" s="103" t="str">
        <f t="shared" si="109"/>
        <v>项</v>
      </c>
      <c r="H1170" s="106"/>
      <c r="I1170" s="121">
        <v>0</v>
      </c>
      <c r="J1170" s="106">
        <v>0</v>
      </c>
      <c r="K1170" s="120">
        <f t="shared" si="110"/>
        <v>0</v>
      </c>
      <c r="L1170" s="107">
        <f t="shared" si="111"/>
        <v>0</v>
      </c>
      <c r="M1170" s="106">
        <f t="shared" si="112"/>
        <v>0</v>
      </c>
      <c r="N1170" s="106">
        <v>0</v>
      </c>
      <c r="O1170" s="106">
        <v>0</v>
      </c>
      <c r="P1170" s="106">
        <f t="shared" si="113"/>
        <v>0</v>
      </c>
    </row>
    <row r="1171" s="103" customFormat="1" ht="36" customHeight="1" spans="1:16">
      <c r="A1171" s="114">
        <v>2200129</v>
      </c>
      <c r="B1171" s="23" t="s">
        <v>1038</v>
      </c>
      <c r="C1171" s="24">
        <v>0</v>
      </c>
      <c r="D1171" s="19">
        <v>0</v>
      </c>
      <c r="E1171" s="24"/>
      <c r="F1171" s="112" t="str">
        <f t="shared" si="108"/>
        <v>否</v>
      </c>
      <c r="G1171" s="103" t="str">
        <f t="shared" si="109"/>
        <v>项</v>
      </c>
      <c r="H1171" s="106"/>
      <c r="I1171" s="121">
        <v>0</v>
      </c>
      <c r="J1171" s="106">
        <v>0</v>
      </c>
      <c r="K1171" s="120">
        <f t="shared" si="110"/>
        <v>0</v>
      </c>
      <c r="L1171" s="107">
        <f t="shared" si="111"/>
        <v>0</v>
      </c>
      <c r="M1171" s="106">
        <f t="shared" si="112"/>
        <v>0</v>
      </c>
      <c r="N1171" s="106">
        <v>0</v>
      </c>
      <c r="O1171" s="106">
        <v>0</v>
      </c>
      <c r="P1171" s="106">
        <f t="shared" si="113"/>
        <v>0</v>
      </c>
    </row>
    <row r="1172" s="103" customFormat="1" ht="36" customHeight="1" spans="1:16">
      <c r="A1172" s="114">
        <v>2200150</v>
      </c>
      <c r="B1172" s="23" t="s">
        <v>172</v>
      </c>
      <c r="C1172" s="24">
        <v>0</v>
      </c>
      <c r="D1172" s="19">
        <v>0</v>
      </c>
      <c r="E1172" s="24"/>
      <c r="F1172" s="112" t="str">
        <f t="shared" si="108"/>
        <v>否</v>
      </c>
      <c r="G1172" s="103" t="str">
        <f t="shared" si="109"/>
        <v>项</v>
      </c>
      <c r="H1172" s="106"/>
      <c r="I1172" s="121">
        <v>0</v>
      </c>
      <c r="J1172" s="106">
        <v>0</v>
      </c>
      <c r="K1172" s="120">
        <f t="shared" si="110"/>
        <v>0</v>
      </c>
      <c r="L1172" s="107">
        <f t="shared" si="111"/>
        <v>0</v>
      </c>
      <c r="M1172" s="106">
        <f t="shared" si="112"/>
        <v>0</v>
      </c>
      <c r="N1172" s="106">
        <v>0</v>
      </c>
      <c r="O1172" s="106">
        <v>0</v>
      </c>
      <c r="P1172" s="106">
        <f t="shared" si="113"/>
        <v>0</v>
      </c>
    </row>
    <row r="1173" s="103" customFormat="1" ht="36" customHeight="1" spans="1:16">
      <c r="A1173" s="114">
        <v>2200199</v>
      </c>
      <c r="B1173" s="23" t="s">
        <v>1039</v>
      </c>
      <c r="C1173" s="24">
        <v>0</v>
      </c>
      <c r="D1173" s="19">
        <v>0</v>
      </c>
      <c r="E1173" s="24"/>
      <c r="F1173" s="112" t="str">
        <f t="shared" si="108"/>
        <v>否</v>
      </c>
      <c r="G1173" s="103" t="str">
        <f t="shared" si="109"/>
        <v>项</v>
      </c>
      <c r="H1173" s="106"/>
      <c r="I1173" s="121">
        <v>0</v>
      </c>
      <c r="J1173" s="106">
        <v>0</v>
      </c>
      <c r="K1173" s="120">
        <f t="shared" si="110"/>
        <v>0</v>
      </c>
      <c r="L1173" s="107">
        <f t="shared" si="111"/>
        <v>0</v>
      </c>
      <c r="M1173" s="106">
        <f t="shared" si="112"/>
        <v>0</v>
      </c>
      <c r="N1173" s="106">
        <v>0</v>
      </c>
      <c r="O1173" s="106">
        <v>0</v>
      </c>
      <c r="P1173" s="106">
        <f t="shared" si="113"/>
        <v>0</v>
      </c>
    </row>
    <row r="1174" ht="36" customHeight="1" spans="1:16">
      <c r="A1174" s="114">
        <v>22005</v>
      </c>
      <c r="B1174" s="18" t="s">
        <v>1040</v>
      </c>
      <c r="C1174" s="19">
        <v>443</v>
      </c>
      <c r="D1174" s="19">
        <f>SUM(D1175:D1188)</f>
        <v>-15</v>
      </c>
      <c r="E1174" s="19"/>
      <c r="F1174" s="112" t="str">
        <f t="shared" si="108"/>
        <v>是</v>
      </c>
      <c r="G1174" s="106" t="str">
        <f t="shared" si="109"/>
        <v>款</v>
      </c>
      <c r="H1174" s="105">
        <f>SUM(H1175:H1188)</f>
        <v>0</v>
      </c>
      <c r="I1174" s="121">
        <v>0</v>
      </c>
      <c r="J1174" s="106">
        <v>0</v>
      </c>
      <c r="K1174" s="120">
        <f t="shared" si="110"/>
        <v>0</v>
      </c>
      <c r="L1174" s="107">
        <f t="shared" si="111"/>
        <v>0</v>
      </c>
      <c r="M1174" s="106">
        <f t="shared" si="112"/>
        <v>0</v>
      </c>
      <c r="N1174" s="106">
        <v>0</v>
      </c>
      <c r="O1174" s="106">
        <v>0</v>
      </c>
      <c r="P1174" s="106">
        <f t="shared" si="113"/>
        <v>0</v>
      </c>
    </row>
    <row r="1175" s="103" customFormat="1" ht="36" customHeight="1" spans="1:16">
      <c r="A1175" s="114">
        <v>2200501</v>
      </c>
      <c r="B1175" s="23" t="s">
        <v>163</v>
      </c>
      <c r="C1175" s="24">
        <v>353</v>
      </c>
      <c r="D1175" s="19">
        <v>-15</v>
      </c>
      <c r="E1175" s="24"/>
      <c r="F1175" s="112" t="str">
        <f t="shared" si="108"/>
        <v>是</v>
      </c>
      <c r="G1175" s="103" t="str">
        <f t="shared" si="109"/>
        <v>项</v>
      </c>
      <c r="H1175" s="106"/>
      <c r="I1175" s="121">
        <v>-147127.13</v>
      </c>
      <c r="J1175" s="106">
        <v>0</v>
      </c>
      <c r="K1175" s="120">
        <f t="shared" si="110"/>
        <v>-147127.13</v>
      </c>
      <c r="L1175" s="107">
        <f t="shared" si="111"/>
        <v>-15</v>
      </c>
      <c r="M1175" s="106">
        <f t="shared" si="112"/>
        <v>0</v>
      </c>
      <c r="N1175" s="106">
        <v>0</v>
      </c>
      <c r="O1175" s="106">
        <v>0</v>
      </c>
      <c r="P1175" s="106">
        <f t="shared" si="113"/>
        <v>0</v>
      </c>
    </row>
    <row r="1176" s="103" customFormat="1" ht="36" customHeight="1" spans="1:16">
      <c r="A1176" s="114">
        <v>2200502</v>
      </c>
      <c r="B1176" s="23" t="s">
        <v>164</v>
      </c>
      <c r="C1176" s="24">
        <v>0</v>
      </c>
      <c r="D1176" s="19">
        <v>0</v>
      </c>
      <c r="E1176" s="24"/>
      <c r="F1176" s="112" t="str">
        <f t="shared" si="108"/>
        <v>否</v>
      </c>
      <c r="G1176" s="103" t="str">
        <f t="shared" si="109"/>
        <v>项</v>
      </c>
      <c r="H1176" s="106"/>
      <c r="I1176" s="121">
        <v>0</v>
      </c>
      <c r="J1176" s="106">
        <v>0</v>
      </c>
      <c r="K1176" s="120">
        <f t="shared" si="110"/>
        <v>0</v>
      </c>
      <c r="L1176" s="107">
        <f t="shared" si="111"/>
        <v>0</v>
      </c>
      <c r="M1176" s="106">
        <f t="shared" si="112"/>
        <v>0</v>
      </c>
      <c r="N1176" s="106">
        <v>0</v>
      </c>
      <c r="O1176" s="106">
        <v>0</v>
      </c>
      <c r="P1176" s="106">
        <f t="shared" si="113"/>
        <v>0</v>
      </c>
    </row>
    <row r="1177" s="103" customFormat="1" ht="36" customHeight="1" spans="1:16">
      <c r="A1177" s="114">
        <v>2200503</v>
      </c>
      <c r="B1177" s="23" t="s">
        <v>165</v>
      </c>
      <c r="C1177" s="24">
        <v>0</v>
      </c>
      <c r="D1177" s="19">
        <v>0</v>
      </c>
      <c r="E1177" s="24"/>
      <c r="F1177" s="112" t="str">
        <f t="shared" si="108"/>
        <v>否</v>
      </c>
      <c r="G1177" s="103" t="str">
        <f t="shared" si="109"/>
        <v>项</v>
      </c>
      <c r="H1177" s="106"/>
      <c r="I1177" s="121">
        <v>0</v>
      </c>
      <c r="J1177" s="106">
        <v>0</v>
      </c>
      <c r="K1177" s="120">
        <f t="shared" si="110"/>
        <v>0</v>
      </c>
      <c r="L1177" s="107">
        <f t="shared" si="111"/>
        <v>0</v>
      </c>
      <c r="M1177" s="106">
        <f t="shared" si="112"/>
        <v>0</v>
      </c>
      <c r="N1177" s="106">
        <v>0</v>
      </c>
      <c r="O1177" s="106">
        <v>0</v>
      </c>
      <c r="P1177" s="106">
        <f t="shared" si="113"/>
        <v>0</v>
      </c>
    </row>
    <row r="1178" s="103" customFormat="1" ht="36" customHeight="1" spans="1:16">
      <c r="A1178" s="114">
        <v>2200504</v>
      </c>
      <c r="B1178" s="23" t="s">
        <v>1041</v>
      </c>
      <c r="C1178" s="24">
        <v>0</v>
      </c>
      <c r="D1178" s="19">
        <v>0</v>
      </c>
      <c r="E1178" s="24"/>
      <c r="F1178" s="112" t="str">
        <f t="shared" si="108"/>
        <v>否</v>
      </c>
      <c r="G1178" s="103" t="str">
        <f t="shared" si="109"/>
        <v>项</v>
      </c>
      <c r="H1178" s="106"/>
      <c r="I1178" s="121">
        <v>0</v>
      </c>
      <c r="J1178" s="106">
        <v>0</v>
      </c>
      <c r="K1178" s="120">
        <f t="shared" si="110"/>
        <v>0</v>
      </c>
      <c r="L1178" s="107">
        <f t="shared" si="111"/>
        <v>0</v>
      </c>
      <c r="M1178" s="106">
        <f t="shared" si="112"/>
        <v>0</v>
      </c>
      <c r="N1178" s="106">
        <v>0</v>
      </c>
      <c r="O1178" s="106">
        <v>0</v>
      </c>
      <c r="P1178" s="106">
        <f t="shared" si="113"/>
        <v>0</v>
      </c>
    </row>
    <row r="1179" s="103" customFormat="1" ht="36" customHeight="1" spans="1:16">
      <c r="A1179" s="114">
        <v>2200506</v>
      </c>
      <c r="B1179" s="23" t="s">
        <v>1042</v>
      </c>
      <c r="C1179" s="24">
        <v>0</v>
      </c>
      <c r="D1179" s="19">
        <v>0</v>
      </c>
      <c r="E1179" s="24"/>
      <c r="F1179" s="112" t="str">
        <f t="shared" si="108"/>
        <v>否</v>
      </c>
      <c r="G1179" s="103" t="str">
        <f t="shared" si="109"/>
        <v>项</v>
      </c>
      <c r="H1179" s="113"/>
      <c r="I1179" s="121">
        <v>0</v>
      </c>
      <c r="J1179" s="106">
        <v>0</v>
      </c>
      <c r="K1179" s="120">
        <f t="shared" si="110"/>
        <v>0</v>
      </c>
      <c r="L1179" s="107">
        <f t="shared" si="111"/>
        <v>0</v>
      </c>
      <c r="M1179" s="106">
        <f t="shared" si="112"/>
        <v>0</v>
      </c>
      <c r="N1179" s="106">
        <v>0</v>
      </c>
      <c r="O1179" s="106">
        <v>0</v>
      </c>
      <c r="P1179" s="106">
        <f t="shared" si="113"/>
        <v>0</v>
      </c>
    </row>
    <row r="1180" s="103" customFormat="1" ht="36" customHeight="1" spans="1:16">
      <c r="A1180" s="114">
        <v>2200507</v>
      </c>
      <c r="B1180" s="23" t="s">
        <v>1043</v>
      </c>
      <c r="C1180" s="24">
        <v>0</v>
      </c>
      <c r="D1180" s="19">
        <v>0</v>
      </c>
      <c r="E1180" s="24"/>
      <c r="F1180" s="112" t="str">
        <f t="shared" si="108"/>
        <v>否</v>
      </c>
      <c r="G1180" s="103" t="str">
        <f t="shared" si="109"/>
        <v>项</v>
      </c>
      <c r="H1180" s="106"/>
      <c r="I1180" s="121">
        <v>0</v>
      </c>
      <c r="J1180" s="106">
        <v>0</v>
      </c>
      <c r="K1180" s="120">
        <f t="shared" si="110"/>
        <v>0</v>
      </c>
      <c r="L1180" s="107">
        <f t="shared" si="111"/>
        <v>0</v>
      </c>
      <c r="M1180" s="106">
        <f t="shared" si="112"/>
        <v>0</v>
      </c>
      <c r="N1180" s="106">
        <v>0</v>
      </c>
      <c r="O1180" s="106">
        <v>0</v>
      </c>
      <c r="P1180" s="106">
        <f t="shared" si="113"/>
        <v>0</v>
      </c>
    </row>
    <row r="1181" s="103" customFormat="1" ht="36" customHeight="1" spans="1:16">
      <c r="A1181" s="114">
        <v>2200508</v>
      </c>
      <c r="B1181" s="23" t="s">
        <v>1044</v>
      </c>
      <c r="C1181" s="24">
        <v>0</v>
      </c>
      <c r="D1181" s="19">
        <v>0</v>
      </c>
      <c r="E1181" s="24"/>
      <c r="F1181" s="112" t="str">
        <f t="shared" si="108"/>
        <v>否</v>
      </c>
      <c r="G1181" s="103" t="str">
        <f t="shared" si="109"/>
        <v>项</v>
      </c>
      <c r="H1181" s="126"/>
      <c r="I1181" s="121">
        <v>0</v>
      </c>
      <c r="J1181" s="106">
        <v>0</v>
      </c>
      <c r="K1181" s="120">
        <f t="shared" si="110"/>
        <v>0</v>
      </c>
      <c r="L1181" s="107">
        <f t="shared" si="111"/>
        <v>0</v>
      </c>
      <c r="M1181" s="106">
        <f t="shared" si="112"/>
        <v>0</v>
      </c>
      <c r="N1181" s="106">
        <v>0</v>
      </c>
      <c r="O1181" s="106">
        <v>0</v>
      </c>
      <c r="P1181" s="106">
        <f t="shared" si="113"/>
        <v>0</v>
      </c>
    </row>
    <row r="1182" s="103" customFormat="1" ht="36" customHeight="1" spans="1:16">
      <c r="A1182" s="114">
        <v>2200509</v>
      </c>
      <c r="B1182" s="23" t="s">
        <v>1045</v>
      </c>
      <c r="C1182" s="24">
        <v>55</v>
      </c>
      <c r="D1182" s="19">
        <v>0</v>
      </c>
      <c r="E1182" s="24"/>
      <c r="F1182" s="112" t="str">
        <f t="shared" si="108"/>
        <v>是</v>
      </c>
      <c r="G1182" s="103" t="str">
        <f t="shared" si="109"/>
        <v>项</v>
      </c>
      <c r="H1182" s="113"/>
      <c r="I1182" s="121">
        <v>0</v>
      </c>
      <c r="J1182" s="106">
        <v>0</v>
      </c>
      <c r="K1182" s="120">
        <f t="shared" si="110"/>
        <v>0</v>
      </c>
      <c r="L1182" s="107">
        <f t="shared" si="111"/>
        <v>0</v>
      </c>
      <c r="M1182" s="106">
        <f t="shared" si="112"/>
        <v>0</v>
      </c>
      <c r="N1182" s="106">
        <v>0</v>
      </c>
      <c r="O1182" s="106">
        <v>0</v>
      </c>
      <c r="P1182" s="106">
        <f t="shared" si="113"/>
        <v>0</v>
      </c>
    </row>
    <row r="1183" s="103" customFormat="1" ht="36" customHeight="1" spans="1:16">
      <c r="A1183" s="114">
        <v>2200510</v>
      </c>
      <c r="B1183" s="23" t="s">
        <v>1046</v>
      </c>
      <c r="C1183" s="24">
        <v>35</v>
      </c>
      <c r="D1183" s="19">
        <v>0</v>
      </c>
      <c r="E1183" s="24"/>
      <c r="F1183" s="112" t="str">
        <f t="shared" si="108"/>
        <v>是</v>
      </c>
      <c r="G1183" s="103" t="str">
        <f t="shared" si="109"/>
        <v>项</v>
      </c>
      <c r="H1183" s="106"/>
      <c r="I1183" s="121">
        <v>0</v>
      </c>
      <c r="J1183" s="106">
        <v>0</v>
      </c>
      <c r="K1183" s="120">
        <f t="shared" si="110"/>
        <v>0</v>
      </c>
      <c r="L1183" s="107">
        <f t="shared" si="111"/>
        <v>0</v>
      </c>
      <c r="M1183" s="106">
        <f t="shared" si="112"/>
        <v>0</v>
      </c>
      <c r="N1183" s="106">
        <v>0</v>
      </c>
      <c r="O1183" s="106">
        <v>0</v>
      </c>
      <c r="P1183" s="106">
        <f t="shared" si="113"/>
        <v>0</v>
      </c>
    </row>
    <row r="1184" s="103" customFormat="1" ht="36" customHeight="1" spans="1:16">
      <c r="A1184" s="114">
        <v>2200511</v>
      </c>
      <c r="B1184" s="23" t="s">
        <v>1047</v>
      </c>
      <c r="C1184" s="24">
        <v>0</v>
      </c>
      <c r="D1184" s="19">
        <v>0</v>
      </c>
      <c r="E1184" s="24"/>
      <c r="F1184" s="112" t="str">
        <f t="shared" si="108"/>
        <v>否</v>
      </c>
      <c r="G1184" s="103" t="str">
        <f t="shared" si="109"/>
        <v>项</v>
      </c>
      <c r="H1184" s="106"/>
      <c r="I1184" s="121">
        <v>0</v>
      </c>
      <c r="J1184" s="106">
        <v>0</v>
      </c>
      <c r="K1184" s="120">
        <f t="shared" si="110"/>
        <v>0</v>
      </c>
      <c r="L1184" s="107">
        <f t="shared" si="111"/>
        <v>0</v>
      </c>
      <c r="M1184" s="106">
        <f t="shared" si="112"/>
        <v>0</v>
      </c>
      <c r="N1184" s="106">
        <v>0</v>
      </c>
      <c r="O1184" s="106">
        <v>0</v>
      </c>
      <c r="P1184" s="106">
        <f t="shared" si="113"/>
        <v>0</v>
      </c>
    </row>
    <row r="1185" s="103" customFormat="1" ht="36" customHeight="1" spans="1:16">
      <c r="A1185" s="114">
        <v>2200512</v>
      </c>
      <c r="B1185" s="23" t="s">
        <v>1048</v>
      </c>
      <c r="C1185" s="24">
        <v>0</v>
      </c>
      <c r="D1185" s="19">
        <v>0</v>
      </c>
      <c r="E1185" s="24"/>
      <c r="F1185" s="112" t="str">
        <f t="shared" si="108"/>
        <v>否</v>
      </c>
      <c r="G1185" s="103" t="str">
        <f t="shared" si="109"/>
        <v>项</v>
      </c>
      <c r="H1185" s="106"/>
      <c r="I1185" s="121">
        <v>0</v>
      </c>
      <c r="J1185" s="106">
        <v>0</v>
      </c>
      <c r="K1185" s="120">
        <f t="shared" si="110"/>
        <v>0</v>
      </c>
      <c r="L1185" s="107">
        <f t="shared" si="111"/>
        <v>0</v>
      </c>
      <c r="M1185" s="106">
        <f t="shared" si="112"/>
        <v>0</v>
      </c>
      <c r="N1185" s="106">
        <v>0</v>
      </c>
      <c r="O1185" s="106">
        <v>0</v>
      </c>
      <c r="P1185" s="106">
        <f t="shared" si="113"/>
        <v>0</v>
      </c>
    </row>
    <row r="1186" s="103" customFormat="1" ht="36" customHeight="1" spans="1:16">
      <c r="A1186" s="114">
        <v>2200513</v>
      </c>
      <c r="B1186" s="23" t="s">
        <v>1049</v>
      </c>
      <c r="C1186" s="24">
        <v>0</v>
      </c>
      <c r="D1186" s="19">
        <v>0</v>
      </c>
      <c r="E1186" s="24"/>
      <c r="F1186" s="112" t="str">
        <f t="shared" si="108"/>
        <v>否</v>
      </c>
      <c r="G1186" s="103" t="str">
        <f t="shared" si="109"/>
        <v>项</v>
      </c>
      <c r="H1186" s="106"/>
      <c r="I1186" s="121">
        <v>0</v>
      </c>
      <c r="J1186" s="106">
        <v>0</v>
      </c>
      <c r="K1186" s="120">
        <f t="shared" si="110"/>
        <v>0</v>
      </c>
      <c r="L1186" s="107">
        <f t="shared" si="111"/>
        <v>0</v>
      </c>
      <c r="M1186" s="106">
        <f t="shared" si="112"/>
        <v>0</v>
      </c>
      <c r="N1186" s="106">
        <v>0</v>
      </c>
      <c r="O1186" s="106">
        <v>0</v>
      </c>
      <c r="P1186" s="106">
        <f t="shared" si="113"/>
        <v>0</v>
      </c>
    </row>
    <row r="1187" s="103" customFormat="1" ht="36" customHeight="1" spans="1:16">
      <c r="A1187" s="114">
        <v>2200514</v>
      </c>
      <c r="B1187" s="23" t="s">
        <v>1050</v>
      </c>
      <c r="C1187" s="24">
        <v>0</v>
      </c>
      <c r="D1187" s="19">
        <v>0</v>
      </c>
      <c r="E1187" s="24"/>
      <c r="F1187" s="112" t="str">
        <f t="shared" si="108"/>
        <v>否</v>
      </c>
      <c r="G1187" s="103" t="str">
        <f t="shared" si="109"/>
        <v>项</v>
      </c>
      <c r="H1187" s="106"/>
      <c r="I1187" s="121">
        <v>0</v>
      </c>
      <c r="J1187" s="106">
        <v>0</v>
      </c>
      <c r="K1187" s="120">
        <f t="shared" si="110"/>
        <v>0</v>
      </c>
      <c r="L1187" s="107">
        <f t="shared" si="111"/>
        <v>0</v>
      </c>
      <c r="M1187" s="106">
        <f t="shared" si="112"/>
        <v>0</v>
      </c>
      <c r="N1187" s="106">
        <v>0</v>
      </c>
      <c r="O1187" s="106">
        <v>0</v>
      </c>
      <c r="P1187" s="106">
        <f t="shared" si="113"/>
        <v>0</v>
      </c>
    </row>
    <row r="1188" s="103" customFormat="1" ht="36" customHeight="1" spans="1:16">
      <c r="A1188" s="114">
        <v>2200599</v>
      </c>
      <c r="B1188" s="23" t="s">
        <v>1051</v>
      </c>
      <c r="C1188" s="24">
        <v>0</v>
      </c>
      <c r="D1188" s="19">
        <v>0</v>
      </c>
      <c r="E1188" s="24"/>
      <c r="F1188" s="112" t="str">
        <f t="shared" si="108"/>
        <v>否</v>
      </c>
      <c r="G1188" s="103" t="str">
        <f t="shared" si="109"/>
        <v>项</v>
      </c>
      <c r="H1188" s="106"/>
      <c r="I1188" s="121">
        <v>0</v>
      </c>
      <c r="J1188" s="106">
        <v>0</v>
      </c>
      <c r="K1188" s="120">
        <f t="shared" si="110"/>
        <v>0</v>
      </c>
      <c r="L1188" s="107">
        <f t="shared" si="111"/>
        <v>0</v>
      </c>
      <c r="M1188" s="106">
        <f t="shared" si="112"/>
        <v>0</v>
      </c>
      <c r="N1188" s="106">
        <v>0</v>
      </c>
      <c r="O1188" s="106">
        <v>0</v>
      </c>
      <c r="P1188" s="106">
        <f t="shared" si="113"/>
        <v>0</v>
      </c>
    </row>
    <row r="1189" ht="36" customHeight="1" spans="1:16">
      <c r="A1189" s="114">
        <v>22099</v>
      </c>
      <c r="B1189" s="18" t="s">
        <v>1052</v>
      </c>
      <c r="C1189" s="19">
        <v>0</v>
      </c>
      <c r="D1189" s="19">
        <f>SUM(D1190)</f>
        <v>0</v>
      </c>
      <c r="E1189" s="19"/>
      <c r="F1189" s="112" t="str">
        <f t="shared" si="108"/>
        <v>否</v>
      </c>
      <c r="G1189" s="106" t="str">
        <f t="shared" si="109"/>
        <v>款</v>
      </c>
      <c r="H1189" s="105">
        <f>SUM(H1190)</f>
        <v>0</v>
      </c>
      <c r="I1189" s="121">
        <v>0</v>
      </c>
      <c r="J1189" s="106">
        <v>0</v>
      </c>
      <c r="K1189" s="120">
        <f t="shared" si="110"/>
        <v>0</v>
      </c>
      <c r="L1189" s="107">
        <f t="shared" si="111"/>
        <v>0</v>
      </c>
      <c r="M1189" s="106">
        <f t="shared" si="112"/>
        <v>0</v>
      </c>
      <c r="N1189" s="106">
        <v>0</v>
      </c>
      <c r="O1189" s="106">
        <v>0</v>
      </c>
      <c r="P1189" s="106">
        <f t="shared" si="113"/>
        <v>0</v>
      </c>
    </row>
    <row r="1190" s="103" customFormat="1" ht="36" customHeight="1" spans="1:16">
      <c r="A1190" s="114">
        <v>2209999</v>
      </c>
      <c r="B1190" s="23" t="s">
        <v>1053</v>
      </c>
      <c r="C1190" s="24">
        <v>0</v>
      </c>
      <c r="D1190" s="19">
        <v>0</v>
      </c>
      <c r="E1190" s="24"/>
      <c r="F1190" s="112" t="str">
        <f t="shared" si="108"/>
        <v>否</v>
      </c>
      <c r="G1190" s="103" t="str">
        <f t="shared" si="109"/>
        <v>项</v>
      </c>
      <c r="H1190" s="106"/>
      <c r="I1190" s="121">
        <v>0</v>
      </c>
      <c r="J1190" s="106">
        <v>0</v>
      </c>
      <c r="K1190" s="120">
        <f t="shared" si="110"/>
        <v>0</v>
      </c>
      <c r="L1190" s="107">
        <f t="shared" si="111"/>
        <v>0</v>
      </c>
      <c r="M1190" s="106">
        <f t="shared" si="112"/>
        <v>0</v>
      </c>
      <c r="N1190" s="106">
        <v>0</v>
      </c>
      <c r="O1190" s="106">
        <v>0</v>
      </c>
      <c r="P1190" s="106">
        <f t="shared" si="113"/>
        <v>0</v>
      </c>
    </row>
    <row r="1191" ht="36" customHeight="1" spans="1:16">
      <c r="A1191" s="111">
        <v>221</v>
      </c>
      <c r="B1191" s="18" t="s">
        <v>122</v>
      </c>
      <c r="C1191" s="19">
        <v>8682</v>
      </c>
      <c r="D1191" s="19">
        <f>SUM(D1192,D1203,D1207)</f>
        <v>1368</v>
      </c>
      <c r="E1191" s="19"/>
      <c r="F1191" s="112" t="str">
        <f t="shared" si="108"/>
        <v>是</v>
      </c>
      <c r="G1191" s="106" t="str">
        <f t="shared" si="109"/>
        <v>类</v>
      </c>
      <c r="H1191" s="105">
        <f>SUM(H1192,H1203,H1207)</f>
        <v>0</v>
      </c>
      <c r="I1191" s="121">
        <v>0</v>
      </c>
      <c r="J1191" s="106">
        <v>0</v>
      </c>
      <c r="K1191" s="120">
        <f t="shared" si="110"/>
        <v>0</v>
      </c>
      <c r="L1191" s="107">
        <f t="shared" si="111"/>
        <v>0</v>
      </c>
      <c r="M1191" s="106">
        <f t="shared" si="112"/>
        <v>0</v>
      </c>
      <c r="N1191" s="106">
        <v>0</v>
      </c>
      <c r="O1191" s="106">
        <v>0</v>
      </c>
      <c r="P1191" s="106">
        <f t="shared" si="113"/>
        <v>0</v>
      </c>
    </row>
    <row r="1192" ht="36" customHeight="1" spans="1:16">
      <c r="A1192" s="111">
        <v>22101</v>
      </c>
      <c r="B1192" s="18" t="s">
        <v>1054</v>
      </c>
      <c r="C1192" s="19">
        <v>0</v>
      </c>
      <c r="D1192" s="19">
        <f>SUM(D1193:D1202)</f>
        <v>0</v>
      </c>
      <c r="E1192" s="19"/>
      <c r="F1192" s="112" t="str">
        <f t="shared" si="108"/>
        <v>否</v>
      </c>
      <c r="G1192" s="106" t="str">
        <f t="shared" si="109"/>
        <v>款</v>
      </c>
      <c r="H1192" s="105">
        <f>SUM(H1193:H1202)</f>
        <v>0</v>
      </c>
      <c r="I1192" s="121">
        <v>0</v>
      </c>
      <c r="J1192" s="106">
        <v>0</v>
      </c>
      <c r="K1192" s="120">
        <f t="shared" si="110"/>
        <v>0</v>
      </c>
      <c r="L1192" s="107">
        <f t="shared" si="111"/>
        <v>0</v>
      </c>
      <c r="M1192" s="106">
        <f t="shared" si="112"/>
        <v>0</v>
      </c>
      <c r="N1192" s="106">
        <v>0</v>
      </c>
      <c r="O1192" s="106">
        <v>0</v>
      </c>
      <c r="P1192" s="106">
        <f t="shared" si="113"/>
        <v>0</v>
      </c>
    </row>
    <row r="1193" s="103" customFormat="1" ht="36" customHeight="1" spans="1:16">
      <c r="A1193" s="114">
        <v>2210101</v>
      </c>
      <c r="B1193" s="23" t="s">
        <v>1055</v>
      </c>
      <c r="C1193" s="24">
        <v>0</v>
      </c>
      <c r="D1193" s="19">
        <v>0</v>
      </c>
      <c r="E1193" s="24"/>
      <c r="F1193" s="112" t="str">
        <f t="shared" si="108"/>
        <v>否</v>
      </c>
      <c r="G1193" s="103" t="str">
        <f t="shared" si="109"/>
        <v>项</v>
      </c>
      <c r="H1193" s="113"/>
      <c r="I1193" s="121">
        <v>0</v>
      </c>
      <c r="J1193" s="106">
        <v>0</v>
      </c>
      <c r="K1193" s="120">
        <f t="shared" si="110"/>
        <v>0</v>
      </c>
      <c r="L1193" s="107">
        <f t="shared" si="111"/>
        <v>0</v>
      </c>
      <c r="M1193" s="106">
        <f t="shared" si="112"/>
        <v>0</v>
      </c>
      <c r="N1193" s="106">
        <v>0</v>
      </c>
      <c r="O1193" s="106">
        <v>0</v>
      </c>
      <c r="P1193" s="106">
        <f t="shared" si="113"/>
        <v>0</v>
      </c>
    </row>
    <row r="1194" s="103" customFormat="1" ht="36" customHeight="1" spans="1:16">
      <c r="A1194" s="114">
        <v>2210102</v>
      </c>
      <c r="B1194" s="23" t="s">
        <v>1056</v>
      </c>
      <c r="C1194" s="24">
        <v>0</v>
      </c>
      <c r="D1194" s="19">
        <v>0</v>
      </c>
      <c r="E1194" s="24"/>
      <c r="F1194" s="112" t="str">
        <f t="shared" si="108"/>
        <v>否</v>
      </c>
      <c r="G1194" s="103" t="str">
        <f t="shared" si="109"/>
        <v>项</v>
      </c>
      <c r="H1194" s="106"/>
      <c r="I1194" s="121">
        <v>0</v>
      </c>
      <c r="J1194" s="106">
        <v>0</v>
      </c>
      <c r="K1194" s="120">
        <f t="shared" si="110"/>
        <v>0</v>
      </c>
      <c r="L1194" s="107">
        <f t="shared" si="111"/>
        <v>0</v>
      </c>
      <c r="M1194" s="106">
        <f t="shared" si="112"/>
        <v>0</v>
      </c>
      <c r="N1194" s="106">
        <v>0</v>
      </c>
      <c r="O1194" s="106">
        <v>0</v>
      </c>
      <c r="P1194" s="106">
        <f t="shared" si="113"/>
        <v>0</v>
      </c>
    </row>
    <row r="1195" s="103" customFormat="1" ht="36" customHeight="1" spans="1:16">
      <c r="A1195" s="114">
        <v>2210103</v>
      </c>
      <c r="B1195" s="23" t="s">
        <v>1057</v>
      </c>
      <c r="C1195" s="24">
        <v>0</v>
      </c>
      <c r="D1195" s="19">
        <v>0</v>
      </c>
      <c r="E1195" s="24"/>
      <c r="F1195" s="112" t="str">
        <f t="shared" si="108"/>
        <v>否</v>
      </c>
      <c r="G1195" s="103" t="str">
        <f t="shared" si="109"/>
        <v>项</v>
      </c>
      <c r="H1195" s="106"/>
      <c r="I1195" s="121">
        <v>0</v>
      </c>
      <c r="J1195" s="106">
        <v>0</v>
      </c>
      <c r="K1195" s="120">
        <f t="shared" si="110"/>
        <v>0</v>
      </c>
      <c r="L1195" s="107">
        <f t="shared" si="111"/>
        <v>0</v>
      </c>
      <c r="M1195" s="106">
        <f t="shared" si="112"/>
        <v>0</v>
      </c>
      <c r="N1195" s="106">
        <v>0</v>
      </c>
      <c r="O1195" s="106">
        <v>0</v>
      </c>
      <c r="P1195" s="106">
        <f t="shared" si="113"/>
        <v>0</v>
      </c>
    </row>
    <row r="1196" s="103" customFormat="1" ht="36" customHeight="1" spans="1:16">
      <c r="A1196" s="114">
        <v>2210104</v>
      </c>
      <c r="B1196" s="23" t="s">
        <v>1058</v>
      </c>
      <c r="C1196" s="24">
        <v>0</v>
      </c>
      <c r="D1196" s="19">
        <v>0</v>
      </c>
      <c r="E1196" s="24"/>
      <c r="F1196" s="112" t="str">
        <f t="shared" si="108"/>
        <v>否</v>
      </c>
      <c r="G1196" s="103" t="str">
        <f t="shared" si="109"/>
        <v>项</v>
      </c>
      <c r="H1196" s="106"/>
      <c r="I1196" s="121">
        <v>0</v>
      </c>
      <c r="J1196" s="106">
        <v>0</v>
      </c>
      <c r="K1196" s="120">
        <f t="shared" si="110"/>
        <v>0</v>
      </c>
      <c r="L1196" s="107">
        <f t="shared" si="111"/>
        <v>0</v>
      </c>
      <c r="M1196" s="106">
        <f t="shared" si="112"/>
        <v>0</v>
      </c>
      <c r="N1196" s="106">
        <v>0</v>
      </c>
      <c r="O1196" s="106">
        <v>0</v>
      </c>
      <c r="P1196" s="106">
        <f t="shared" si="113"/>
        <v>0</v>
      </c>
    </row>
    <row r="1197" s="103" customFormat="1" ht="36" customHeight="1" spans="1:16">
      <c r="A1197" s="114">
        <v>2210105</v>
      </c>
      <c r="B1197" s="23" t="s">
        <v>1059</v>
      </c>
      <c r="C1197" s="24">
        <v>0</v>
      </c>
      <c r="D1197" s="19">
        <v>0</v>
      </c>
      <c r="E1197" s="24"/>
      <c r="F1197" s="112" t="str">
        <f t="shared" si="108"/>
        <v>否</v>
      </c>
      <c r="G1197" s="103" t="str">
        <f t="shared" si="109"/>
        <v>项</v>
      </c>
      <c r="H1197" s="113"/>
      <c r="I1197" s="121">
        <v>0</v>
      </c>
      <c r="J1197" s="106">
        <v>0</v>
      </c>
      <c r="K1197" s="120">
        <f t="shared" si="110"/>
        <v>0</v>
      </c>
      <c r="L1197" s="107">
        <f t="shared" si="111"/>
        <v>0</v>
      </c>
      <c r="M1197" s="106">
        <f t="shared" si="112"/>
        <v>0</v>
      </c>
      <c r="N1197" s="106">
        <v>0</v>
      </c>
      <c r="O1197" s="106">
        <v>0</v>
      </c>
      <c r="P1197" s="106">
        <f t="shared" si="113"/>
        <v>0</v>
      </c>
    </row>
    <row r="1198" s="103" customFormat="1" ht="36" customHeight="1" spans="1:16">
      <c r="A1198" s="114">
        <v>2210106</v>
      </c>
      <c r="B1198" s="23" t="s">
        <v>1060</v>
      </c>
      <c r="C1198" s="24">
        <v>0</v>
      </c>
      <c r="D1198" s="19">
        <v>0</v>
      </c>
      <c r="E1198" s="24"/>
      <c r="F1198" s="112" t="str">
        <f t="shared" si="108"/>
        <v>否</v>
      </c>
      <c r="G1198" s="103" t="str">
        <f t="shared" si="109"/>
        <v>项</v>
      </c>
      <c r="H1198" s="106"/>
      <c r="I1198" s="121">
        <v>0</v>
      </c>
      <c r="J1198" s="106">
        <v>0</v>
      </c>
      <c r="K1198" s="120">
        <f t="shared" si="110"/>
        <v>0</v>
      </c>
      <c r="L1198" s="107">
        <f t="shared" si="111"/>
        <v>0</v>
      </c>
      <c r="M1198" s="106">
        <f t="shared" si="112"/>
        <v>0</v>
      </c>
      <c r="N1198" s="106">
        <v>0</v>
      </c>
      <c r="O1198" s="106">
        <v>0</v>
      </c>
      <c r="P1198" s="106">
        <f t="shared" si="113"/>
        <v>0</v>
      </c>
    </row>
    <row r="1199" s="103" customFormat="1" ht="36" customHeight="1" spans="1:16">
      <c r="A1199" s="114">
        <v>2210107</v>
      </c>
      <c r="B1199" s="23" t="s">
        <v>1061</v>
      </c>
      <c r="C1199" s="24">
        <v>0</v>
      </c>
      <c r="D1199" s="19">
        <v>0</v>
      </c>
      <c r="E1199" s="24"/>
      <c r="F1199" s="112" t="str">
        <f t="shared" si="108"/>
        <v>否</v>
      </c>
      <c r="G1199" s="103" t="str">
        <f t="shared" si="109"/>
        <v>项</v>
      </c>
      <c r="H1199" s="106"/>
      <c r="I1199" s="121">
        <v>0</v>
      </c>
      <c r="J1199" s="106">
        <v>0</v>
      </c>
      <c r="K1199" s="120">
        <f t="shared" si="110"/>
        <v>0</v>
      </c>
      <c r="L1199" s="107">
        <f t="shared" si="111"/>
        <v>0</v>
      </c>
      <c r="M1199" s="106">
        <f t="shared" si="112"/>
        <v>0</v>
      </c>
      <c r="N1199" s="106">
        <v>0</v>
      </c>
      <c r="O1199" s="106">
        <v>0</v>
      </c>
      <c r="P1199" s="106">
        <f t="shared" si="113"/>
        <v>0</v>
      </c>
    </row>
    <row r="1200" s="103" customFormat="1" ht="36" customHeight="1" spans="1:16">
      <c r="A1200" s="114">
        <v>2210108</v>
      </c>
      <c r="B1200" s="23" t="s">
        <v>1062</v>
      </c>
      <c r="C1200" s="24">
        <v>0</v>
      </c>
      <c r="D1200" s="19">
        <v>0</v>
      </c>
      <c r="E1200" s="24"/>
      <c r="F1200" s="112" t="str">
        <f t="shared" si="108"/>
        <v>否</v>
      </c>
      <c r="G1200" s="103" t="str">
        <f t="shared" si="109"/>
        <v>项</v>
      </c>
      <c r="H1200" s="106"/>
      <c r="I1200" s="121">
        <v>0</v>
      </c>
      <c r="J1200" s="106">
        <v>0</v>
      </c>
      <c r="K1200" s="120">
        <f t="shared" si="110"/>
        <v>0</v>
      </c>
      <c r="L1200" s="107">
        <f t="shared" si="111"/>
        <v>0</v>
      </c>
      <c r="M1200" s="106">
        <f t="shared" si="112"/>
        <v>0</v>
      </c>
      <c r="N1200" s="106">
        <v>0</v>
      </c>
      <c r="O1200" s="106">
        <v>0</v>
      </c>
      <c r="P1200" s="106">
        <f t="shared" si="113"/>
        <v>0</v>
      </c>
    </row>
    <row r="1201" s="103" customFormat="1" ht="36" customHeight="1" spans="1:16">
      <c r="A1201" s="114">
        <v>2210109</v>
      </c>
      <c r="B1201" s="23" t="s">
        <v>1063</v>
      </c>
      <c r="C1201" s="24">
        <v>0</v>
      </c>
      <c r="D1201" s="19">
        <v>0</v>
      </c>
      <c r="E1201" s="24"/>
      <c r="F1201" s="112" t="str">
        <f t="shared" si="108"/>
        <v>否</v>
      </c>
      <c r="G1201" s="103" t="str">
        <f t="shared" si="109"/>
        <v>项</v>
      </c>
      <c r="H1201" s="126"/>
      <c r="I1201" s="121">
        <v>0</v>
      </c>
      <c r="J1201" s="106">
        <v>0</v>
      </c>
      <c r="K1201" s="120">
        <f t="shared" si="110"/>
        <v>0</v>
      </c>
      <c r="L1201" s="107">
        <f t="shared" si="111"/>
        <v>0</v>
      </c>
      <c r="M1201" s="106">
        <f t="shared" si="112"/>
        <v>0</v>
      </c>
      <c r="N1201" s="106">
        <v>0</v>
      </c>
      <c r="O1201" s="106">
        <v>0</v>
      </c>
      <c r="P1201" s="106">
        <f t="shared" si="113"/>
        <v>0</v>
      </c>
    </row>
    <row r="1202" s="103" customFormat="1" ht="36" customHeight="1" spans="1:16">
      <c r="A1202" s="114">
        <v>2210199</v>
      </c>
      <c r="B1202" s="23" t="s">
        <v>1064</v>
      </c>
      <c r="C1202" s="24">
        <v>0</v>
      </c>
      <c r="D1202" s="19">
        <v>0</v>
      </c>
      <c r="E1202" s="24"/>
      <c r="F1202" s="112" t="str">
        <f t="shared" si="108"/>
        <v>否</v>
      </c>
      <c r="G1202" s="103" t="str">
        <f t="shared" si="109"/>
        <v>项</v>
      </c>
      <c r="H1202" s="113"/>
      <c r="I1202" s="121">
        <v>0</v>
      </c>
      <c r="J1202" s="106">
        <v>0</v>
      </c>
      <c r="K1202" s="120">
        <f t="shared" si="110"/>
        <v>0</v>
      </c>
      <c r="L1202" s="107">
        <f t="shared" si="111"/>
        <v>0</v>
      </c>
      <c r="M1202" s="106">
        <f t="shared" si="112"/>
        <v>0</v>
      </c>
      <c r="N1202" s="106">
        <v>0</v>
      </c>
      <c r="O1202" s="106">
        <v>0</v>
      </c>
      <c r="P1202" s="106">
        <f t="shared" si="113"/>
        <v>0</v>
      </c>
    </row>
    <row r="1203" ht="36" customHeight="1" spans="1:16">
      <c r="A1203" s="111">
        <v>22102</v>
      </c>
      <c r="B1203" s="18" t="s">
        <v>1065</v>
      </c>
      <c r="C1203" s="19">
        <v>7881</v>
      </c>
      <c r="D1203" s="19">
        <f>SUM(D1204:D1206)</f>
        <v>1324</v>
      </c>
      <c r="E1203" s="19"/>
      <c r="F1203" s="112" t="str">
        <f t="shared" si="108"/>
        <v>是</v>
      </c>
      <c r="G1203" s="106" t="str">
        <f t="shared" si="109"/>
        <v>款</v>
      </c>
      <c r="H1203" s="105">
        <f>SUM(H1204:H1206)</f>
        <v>0</v>
      </c>
      <c r="I1203" s="121">
        <v>0</v>
      </c>
      <c r="J1203" s="106">
        <v>0</v>
      </c>
      <c r="K1203" s="120">
        <f t="shared" si="110"/>
        <v>0</v>
      </c>
      <c r="L1203" s="107">
        <f t="shared" si="111"/>
        <v>0</v>
      </c>
      <c r="M1203" s="106">
        <f t="shared" si="112"/>
        <v>0</v>
      </c>
      <c r="N1203" s="106">
        <v>0</v>
      </c>
      <c r="O1203" s="106">
        <v>0</v>
      </c>
      <c r="P1203" s="106">
        <f t="shared" si="113"/>
        <v>0</v>
      </c>
    </row>
    <row r="1204" s="103" customFormat="1" ht="36" customHeight="1" spans="1:16">
      <c r="A1204" s="114">
        <v>2210201</v>
      </c>
      <c r="B1204" s="23" t="s">
        <v>1066</v>
      </c>
      <c r="C1204" s="24">
        <v>7881</v>
      </c>
      <c r="D1204" s="19">
        <v>1324</v>
      </c>
      <c r="E1204" s="24"/>
      <c r="F1204" s="112" t="str">
        <f t="shared" si="108"/>
        <v>是</v>
      </c>
      <c r="G1204" s="103" t="str">
        <f t="shared" si="109"/>
        <v>项</v>
      </c>
      <c r="H1204" s="106"/>
      <c r="I1204" s="121">
        <v>0</v>
      </c>
      <c r="J1204" s="106">
        <v>13240275.27</v>
      </c>
      <c r="K1204" s="120">
        <f t="shared" si="110"/>
        <v>13240275.27</v>
      </c>
      <c r="L1204" s="107">
        <f t="shared" si="111"/>
        <v>1324</v>
      </c>
      <c r="M1204" s="106">
        <f t="shared" si="112"/>
        <v>0</v>
      </c>
      <c r="N1204" s="106">
        <v>0</v>
      </c>
      <c r="O1204" s="106">
        <v>0</v>
      </c>
      <c r="P1204" s="106">
        <f t="shared" si="113"/>
        <v>0</v>
      </c>
    </row>
    <row r="1205" s="103" customFormat="1" ht="36" customHeight="1" spans="1:16">
      <c r="A1205" s="114">
        <v>2210202</v>
      </c>
      <c r="B1205" s="23" t="s">
        <v>1067</v>
      </c>
      <c r="C1205" s="24">
        <v>0</v>
      </c>
      <c r="D1205" s="19">
        <v>0</v>
      </c>
      <c r="E1205" s="24"/>
      <c r="F1205" s="112" t="str">
        <f t="shared" si="108"/>
        <v>否</v>
      </c>
      <c r="G1205" s="103" t="str">
        <f t="shared" si="109"/>
        <v>项</v>
      </c>
      <c r="H1205" s="106"/>
      <c r="I1205" s="121">
        <v>0</v>
      </c>
      <c r="J1205" s="106">
        <v>0</v>
      </c>
      <c r="K1205" s="120">
        <f t="shared" si="110"/>
        <v>0</v>
      </c>
      <c r="L1205" s="107">
        <f t="shared" si="111"/>
        <v>0</v>
      </c>
      <c r="M1205" s="106">
        <f t="shared" si="112"/>
        <v>0</v>
      </c>
      <c r="N1205" s="106">
        <v>0</v>
      </c>
      <c r="O1205" s="106">
        <v>0</v>
      </c>
      <c r="P1205" s="106">
        <f t="shared" si="113"/>
        <v>0</v>
      </c>
    </row>
    <row r="1206" s="103" customFormat="1" ht="36" customHeight="1" spans="1:16">
      <c r="A1206" s="114">
        <v>2210203</v>
      </c>
      <c r="B1206" s="23" t="s">
        <v>1068</v>
      </c>
      <c r="C1206" s="24">
        <v>0</v>
      </c>
      <c r="D1206" s="19">
        <v>0</v>
      </c>
      <c r="E1206" s="24"/>
      <c r="F1206" s="112" t="str">
        <f t="shared" si="108"/>
        <v>否</v>
      </c>
      <c r="G1206" s="103" t="str">
        <f t="shared" si="109"/>
        <v>项</v>
      </c>
      <c r="H1206" s="106"/>
      <c r="I1206" s="121">
        <v>0</v>
      </c>
      <c r="J1206" s="106">
        <v>0</v>
      </c>
      <c r="K1206" s="120">
        <f t="shared" si="110"/>
        <v>0</v>
      </c>
      <c r="L1206" s="107">
        <f t="shared" si="111"/>
        <v>0</v>
      </c>
      <c r="M1206" s="106">
        <f t="shared" si="112"/>
        <v>0</v>
      </c>
      <c r="N1206" s="106">
        <v>0</v>
      </c>
      <c r="O1206" s="106">
        <v>0</v>
      </c>
      <c r="P1206" s="106">
        <f t="shared" si="113"/>
        <v>0</v>
      </c>
    </row>
    <row r="1207" ht="36" customHeight="1" spans="1:16">
      <c r="A1207" s="111">
        <v>22103</v>
      </c>
      <c r="B1207" s="18" t="s">
        <v>1069</v>
      </c>
      <c r="C1207" s="19">
        <v>801</v>
      </c>
      <c r="D1207" s="19">
        <f>SUM(D1208:D1210)</f>
        <v>44</v>
      </c>
      <c r="E1207" s="19"/>
      <c r="F1207" s="112" t="str">
        <f t="shared" si="108"/>
        <v>是</v>
      </c>
      <c r="G1207" s="106" t="str">
        <f t="shared" si="109"/>
        <v>款</v>
      </c>
      <c r="H1207" s="105">
        <f>SUM(H1208:H1210)</f>
        <v>0</v>
      </c>
      <c r="I1207" s="121">
        <v>0</v>
      </c>
      <c r="J1207" s="106">
        <v>0</v>
      </c>
      <c r="K1207" s="120">
        <f t="shared" si="110"/>
        <v>0</v>
      </c>
      <c r="L1207" s="107">
        <f t="shared" si="111"/>
        <v>0</v>
      </c>
      <c r="M1207" s="106">
        <f t="shared" si="112"/>
        <v>0</v>
      </c>
      <c r="N1207" s="106">
        <v>0</v>
      </c>
      <c r="O1207" s="106">
        <v>0</v>
      </c>
      <c r="P1207" s="106">
        <f t="shared" si="113"/>
        <v>0</v>
      </c>
    </row>
    <row r="1208" s="103" customFormat="1" ht="36" customHeight="1" spans="1:16">
      <c r="A1208" s="114">
        <v>2210301</v>
      </c>
      <c r="B1208" s="23" t="s">
        <v>1070</v>
      </c>
      <c r="C1208" s="24">
        <v>0</v>
      </c>
      <c r="D1208" s="19">
        <v>0</v>
      </c>
      <c r="E1208" s="24"/>
      <c r="F1208" s="112" t="str">
        <f t="shared" si="108"/>
        <v>否</v>
      </c>
      <c r="G1208" s="103" t="str">
        <f t="shared" si="109"/>
        <v>项</v>
      </c>
      <c r="H1208" s="106"/>
      <c r="I1208" s="121">
        <v>0</v>
      </c>
      <c r="J1208" s="106">
        <v>0</v>
      </c>
      <c r="K1208" s="120">
        <f t="shared" si="110"/>
        <v>0</v>
      </c>
      <c r="L1208" s="107">
        <f t="shared" si="111"/>
        <v>0</v>
      </c>
      <c r="M1208" s="106">
        <f t="shared" si="112"/>
        <v>0</v>
      </c>
      <c r="N1208" s="106">
        <v>0</v>
      </c>
      <c r="O1208" s="106">
        <v>0</v>
      </c>
      <c r="P1208" s="106">
        <f t="shared" si="113"/>
        <v>0</v>
      </c>
    </row>
    <row r="1209" s="103" customFormat="1" ht="36" customHeight="1" spans="1:16">
      <c r="A1209" s="114">
        <v>2210302</v>
      </c>
      <c r="B1209" s="23" t="s">
        <v>1071</v>
      </c>
      <c r="C1209" s="24">
        <v>801</v>
      </c>
      <c r="D1209" s="19">
        <v>44</v>
      </c>
      <c r="E1209" s="24"/>
      <c r="F1209" s="112" t="str">
        <f t="shared" si="108"/>
        <v>是</v>
      </c>
      <c r="G1209" s="103" t="str">
        <f t="shared" si="109"/>
        <v>项</v>
      </c>
      <c r="H1209" s="106"/>
      <c r="I1209" s="121">
        <v>436083.18</v>
      </c>
      <c r="J1209" s="106">
        <v>0</v>
      </c>
      <c r="K1209" s="120">
        <f t="shared" si="110"/>
        <v>436083.18</v>
      </c>
      <c r="L1209" s="107">
        <f t="shared" si="111"/>
        <v>44</v>
      </c>
      <c r="M1209" s="106">
        <f t="shared" si="112"/>
        <v>0</v>
      </c>
      <c r="N1209" s="106">
        <v>0</v>
      </c>
      <c r="O1209" s="106">
        <v>0</v>
      </c>
      <c r="P1209" s="106">
        <f t="shared" si="113"/>
        <v>0</v>
      </c>
    </row>
    <row r="1210" s="103" customFormat="1" ht="36" customHeight="1" spans="1:16">
      <c r="A1210" s="114">
        <v>2210399</v>
      </c>
      <c r="B1210" s="23" t="s">
        <v>1072</v>
      </c>
      <c r="C1210" s="24">
        <v>0</v>
      </c>
      <c r="D1210" s="19">
        <v>0</v>
      </c>
      <c r="E1210" s="24"/>
      <c r="F1210" s="112" t="str">
        <f t="shared" si="108"/>
        <v>否</v>
      </c>
      <c r="G1210" s="103" t="str">
        <f t="shared" si="109"/>
        <v>项</v>
      </c>
      <c r="H1210" s="106"/>
      <c r="I1210" s="121">
        <v>0</v>
      </c>
      <c r="J1210" s="106">
        <v>0</v>
      </c>
      <c r="K1210" s="120">
        <f t="shared" si="110"/>
        <v>0</v>
      </c>
      <c r="L1210" s="107">
        <f t="shared" si="111"/>
        <v>0</v>
      </c>
      <c r="M1210" s="106">
        <f t="shared" si="112"/>
        <v>0</v>
      </c>
      <c r="N1210" s="106">
        <v>0</v>
      </c>
      <c r="O1210" s="106">
        <v>0</v>
      </c>
      <c r="P1210" s="106">
        <f t="shared" si="113"/>
        <v>0</v>
      </c>
    </row>
    <row r="1211" ht="36" customHeight="1" spans="1:16">
      <c r="A1211" s="111">
        <v>222</v>
      </c>
      <c r="B1211" s="18" t="s">
        <v>124</v>
      </c>
      <c r="C1211" s="19">
        <v>2036</v>
      </c>
      <c r="D1211" s="19">
        <f>SUM(D1212,D1230,D1244,D1250,D1256,)</f>
        <v>365</v>
      </c>
      <c r="E1211" s="19"/>
      <c r="F1211" s="112" t="str">
        <f t="shared" si="108"/>
        <v>是</v>
      </c>
      <c r="G1211" s="106" t="str">
        <f t="shared" si="109"/>
        <v>类</v>
      </c>
      <c r="H1211" s="105">
        <f>SUM(H1212,H1230,H1244,H1250,H1256,)</f>
        <v>0</v>
      </c>
      <c r="I1211" s="121">
        <v>0</v>
      </c>
      <c r="J1211" s="106">
        <v>0</v>
      </c>
      <c r="K1211" s="120">
        <f t="shared" si="110"/>
        <v>0</v>
      </c>
      <c r="L1211" s="107">
        <f t="shared" si="111"/>
        <v>0</v>
      </c>
      <c r="M1211" s="106">
        <f t="shared" si="112"/>
        <v>0</v>
      </c>
      <c r="N1211" s="106">
        <v>0</v>
      </c>
      <c r="O1211" s="106">
        <v>0</v>
      </c>
      <c r="P1211" s="106">
        <f t="shared" si="113"/>
        <v>0</v>
      </c>
    </row>
    <row r="1212" ht="36" customHeight="1" spans="1:16">
      <c r="A1212" s="111">
        <v>22201</v>
      </c>
      <c r="B1212" s="18" t="s">
        <v>1073</v>
      </c>
      <c r="C1212" s="19">
        <v>1836</v>
      </c>
      <c r="D1212" s="19">
        <f>SUM(D1213:D1229)</f>
        <v>0</v>
      </c>
      <c r="E1212" s="19"/>
      <c r="F1212" s="112" t="str">
        <f t="shared" si="108"/>
        <v>是</v>
      </c>
      <c r="G1212" s="106" t="str">
        <f t="shared" si="109"/>
        <v>款</v>
      </c>
      <c r="H1212" s="105">
        <f>SUM(H1213:H1229)</f>
        <v>0</v>
      </c>
      <c r="I1212" s="121">
        <v>0</v>
      </c>
      <c r="J1212" s="106">
        <v>0</v>
      </c>
      <c r="K1212" s="120">
        <f t="shared" si="110"/>
        <v>0</v>
      </c>
      <c r="L1212" s="107">
        <f t="shared" si="111"/>
        <v>0</v>
      </c>
      <c r="M1212" s="106">
        <f t="shared" si="112"/>
        <v>0</v>
      </c>
      <c r="N1212" s="106">
        <v>0</v>
      </c>
      <c r="O1212" s="106">
        <v>0</v>
      </c>
      <c r="P1212" s="106">
        <f t="shared" si="113"/>
        <v>0</v>
      </c>
    </row>
    <row r="1213" s="103" customFormat="1" ht="36" customHeight="1" spans="1:16">
      <c r="A1213" s="114">
        <v>2220101</v>
      </c>
      <c r="B1213" s="23" t="s">
        <v>163</v>
      </c>
      <c r="C1213" s="24">
        <v>0</v>
      </c>
      <c r="D1213" s="19">
        <v>0</v>
      </c>
      <c r="E1213" s="24"/>
      <c r="F1213" s="112" t="str">
        <f t="shared" si="108"/>
        <v>否</v>
      </c>
      <c r="G1213" s="103" t="str">
        <f t="shared" si="109"/>
        <v>项</v>
      </c>
      <c r="H1213" s="106"/>
      <c r="I1213" s="121">
        <v>0</v>
      </c>
      <c r="J1213" s="106">
        <v>0</v>
      </c>
      <c r="K1213" s="120">
        <f t="shared" si="110"/>
        <v>0</v>
      </c>
      <c r="L1213" s="107">
        <f t="shared" si="111"/>
        <v>0</v>
      </c>
      <c r="M1213" s="106">
        <f t="shared" si="112"/>
        <v>0</v>
      </c>
      <c r="N1213" s="106">
        <v>0</v>
      </c>
      <c r="O1213" s="106">
        <v>0</v>
      </c>
      <c r="P1213" s="106">
        <f t="shared" si="113"/>
        <v>0</v>
      </c>
    </row>
    <row r="1214" s="103" customFormat="1" ht="36" customHeight="1" spans="1:16">
      <c r="A1214" s="114">
        <v>2220102</v>
      </c>
      <c r="B1214" s="23" t="s">
        <v>164</v>
      </c>
      <c r="C1214" s="24">
        <v>0</v>
      </c>
      <c r="D1214" s="19">
        <v>0</v>
      </c>
      <c r="E1214" s="24"/>
      <c r="F1214" s="112" t="str">
        <f t="shared" si="108"/>
        <v>否</v>
      </c>
      <c r="G1214" s="103" t="str">
        <f t="shared" si="109"/>
        <v>项</v>
      </c>
      <c r="H1214" s="106"/>
      <c r="I1214" s="121">
        <v>0</v>
      </c>
      <c r="J1214" s="106">
        <v>0</v>
      </c>
      <c r="K1214" s="120">
        <f t="shared" si="110"/>
        <v>0</v>
      </c>
      <c r="L1214" s="107">
        <f t="shared" si="111"/>
        <v>0</v>
      </c>
      <c r="M1214" s="106">
        <f t="shared" si="112"/>
        <v>0</v>
      </c>
      <c r="N1214" s="106">
        <v>0</v>
      </c>
      <c r="O1214" s="106">
        <v>0</v>
      </c>
      <c r="P1214" s="106">
        <f t="shared" si="113"/>
        <v>0</v>
      </c>
    </row>
    <row r="1215" s="103" customFormat="1" ht="36" customHeight="1" spans="1:16">
      <c r="A1215" s="114">
        <v>2220103</v>
      </c>
      <c r="B1215" s="23" t="s">
        <v>165</v>
      </c>
      <c r="C1215" s="24">
        <v>0</v>
      </c>
      <c r="D1215" s="19">
        <v>0</v>
      </c>
      <c r="E1215" s="24"/>
      <c r="F1215" s="112" t="str">
        <f t="shared" si="108"/>
        <v>否</v>
      </c>
      <c r="G1215" s="103" t="str">
        <f t="shared" si="109"/>
        <v>项</v>
      </c>
      <c r="H1215" s="106"/>
      <c r="I1215" s="121">
        <v>0</v>
      </c>
      <c r="J1215" s="106">
        <v>0</v>
      </c>
      <c r="K1215" s="120">
        <f t="shared" si="110"/>
        <v>0</v>
      </c>
      <c r="L1215" s="107">
        <f t="shared" si="111"/>
        <v>0</v>
      </c>
      <c r="M1215" s="106">
        <f t="shared" si="112"/>
        <v>0</v>
      </c>
      <c r="N1215" s="106">
        <v>0</v>
      </c>
      <c r="O1215" s="106">
        <v>0</v>
      </c>
      <c r="P1215" s="106">
        <f t="shared" si="113"/>
        <v>0</v>
      </c>
    </row>
    <row r="1216" s="103" customFormat="1" ht="36" customHeight="1" spans="1:16">
      <c r="A1216" s="114">
        <v>2220104</v>
      </c>
      <c r="B1216" s="23" t="s">
        <v>1074</v>
      </c>
      <c r="C1216" s="24">
        <v>0</v>
      </c>
      <c r="D1216" s="19">
        <v>0</v>
      </c>
      <c r="E1216" s="24"/>
      <c r="F1216" s="112" t="str">
        <f t="shared" si="108"/>
        <v>否</v>
      </c>
      <c r="G1216" s="103" t="str">
        <f t="shared" si="109"/>
        <v>项</v>
      </c>
      <c r="H1216" s="106"/>
      <c r="I1216" s="121">
        <v>0</v>
      </c>
      <c r="J1216" s="106">
        <v>0</v>
      </c>
      <c r="K1216" s="120">
        <f t="shared" si="110"/>
        <v>0</v>
      </c>
      <c r="L1216" s="107">
        <f t="shared" si="111"/>
        <v>0</v>
      </c>
      <c r="M1216" s="106">
        <f t="shared" si="112"/>
        <v>0</v>
      </c>
      <c r="N1216" s="106">
        <v>0</v>
      </c>
      <c r="O1216" s="106">
        <v>0</v>
      </c>
      <c r="P1216" s="106">
        <f t="shared" si="113"/>
        <v>0</v>
      </c>
    </row>
    <row r="1217" s="103" customFormat="1" ht="36" customHeight="1" spans="1:16">
      <c r="A1217" s="114">
        <v>2220105</v>
      </c>
      <c r="B1217" s="23" t="s">
        <v>1075</v>
      </c>
      <c r="C1217" s="24">
        <v>0</v>
      </c>
      <c r="D1217" s="19">
        <v>0</v>
      </c>
      <c r="E1217" s="24"/>
      <c r="F1217" s="112" t="str">
        <f t="shared" si="108"/>
        <v>否</v>
      </c>
      <c r="G1217" s="103" t="str">
        <f t="shared" si="109"/>
        <v>项</v>
      </c>
      <c r="H1217" s="106"/>
      <c r="I1217" s="121">
        <v>0</v>
      </c>
      <c r="J1217" s="106">
        <v>0</v>
      </c>
      <c r="K1217" s="120">
        <f t="shared" si="110"/>
        <v>0</v>
      </c>
      <c r="L1217" s="107">
        <f t="shared" si="111"/>
        <v>0</v>
      </c>
      <c r="M1217" s="106">
        <f t="shared" si="112"/>
        <v>0</v>
      </c>
      <c r="N1217" s="106">
        <v>0</v>
      </c>
      <c r="O1217" s="106">
        <v>0</v>
      </c>
      <c r="P1217" s="106">
        <f t="shared" si="113"/>
        <v>0</v>
      </c>
    </row>
    <row r="1218" s="103" customFormat="1" ht="36" customHeight="1" spans="1:16">
      <c r="A1218" s="114">
        <v>2220106</v>
      </c>
      <c r="B1218" s="23" t="s">
        <v>1076</v>
      </c>
      <c r="C1218" s="24">
        <v>0</v>
      </c>
      <c r="D1218" s="19">
        <v>0</v>
      </c>
      <c r="E1218" s="24"/>
      <c r="F1218" s="112" t="str">
        <f t="shared" si="108"/>
        <v>否</v>
      </c>
      <c r="G1218" s="103" t="str">
        <f t="shared" si="109"/>
        <v>项</v>
      </c>
      <c r="H1218" s="106"/>
      <c r="I1218" s="121">
        <v>0</v>
      </c>
      <c r="J1218" s="106">
        <v>0</v>
      </c>
      <c r="K1218" s="120">
        <f t="shared" si="110"/>
        <v>0</v>
      </c>
      <c r="L1218" s="107">
        <f t="shared" si="111"/>
        <v>0</v>
      </c>
      <c r="M1218" s="106">
        <f t="shared" si="112"/>
        <v>0</v>
      </c>
      <c r="N1218" s="106">
        <v>0</v>
      </c>
      <c r="O1218" s="106">
        <v>0</v>
      </c>
      <c r="P1218" s="106">
        <f t="shared" si="113"/>
        <v>0</v>
      </c>
    </row>
    <row r="1219" s="103" customFormat="1" ht="36" customHeight="1" spans="1:16">
      <c r="A1219" s="114">
        <v>2220107</v>
      </c>
      <c r="B1219" s="23" t="s">
        <v>1077</v>
      </c>
      <c r="C1219" s="24">
        <v>0</v>
      </c>
      <c r="D1219" s="19">
        <v>0</v>
      </c>
      <c r="E1219" s="24"/>
      <c r="F1219" s="112" t="str">
        <f t="shared" si="108"/>
        <v>否</v>
      </c>
      <c r="G1219" s="103" t="str">
        <f t="shared" si="109"/>
        <v>项</v>
      </c>
      <c r="H1219" s="106"/>
      <c r="I1219" s="121">
        <v>0</v>
      </c>
      <c r="J1219" s="106">
        <v>0</v>
      </c>
      <c r="K1219" s="120">
        <f t="shared" si="110"/>
        <v>0</v>
      </c>
      <c r="L1219" s="107">
        <f t="shared" si="111"/>
        <v>0</v>
      </c>
      <c r="M1219" s="106">
        <f t="shared" si="112"/>
        <v>0</v>
      </c>
      <c r="N1219" s="106">
        <v>0</v>
      </c>
      <c r="O1219" s="106">
        <v>0</v>
      </c>
      <c r="P1219" s="106">
        <f t="shared" si="113"/>
        <v>0</v>
      </c>
    </row>
    <row r="1220" s="103" customFormat="1" ht="36" customHeight="1" spans="1:16">
      <c r="A1220" s="114">
        <v>2220112</v>
      </c>
      <c r="B1220" s="23" t="s">
        <v>1078</v>
      </c>
      <c r="C1220" s="24">
        <v>0</v>
      </c>
      <c r="D1220" s="19">
        <v>0</v>
      </c>
      <c r="E1220" s="24"/>
      <c r="F1220" s="112" t="str">
        <f t="shared" ref="F1220:F1283" si="114">IF(LEN(A1220)=3,"是",IF(B1220&lt;&gt;"",IF(SUM(C1220:C1220)&lt;&gt;0,"是","否"),"是"))</f>
        <v>否</v>
      </c>
      <c r="G1220" s="103" t="str">
        <f t="shared" si="109"/>
        <v>项</v>
      </c>
      <c r="H1220" s="113"/>
      <c r="I1220" s="121">
        <v>0</v>
      </c>
      <c r="J1220" s="106">
        <v>0</v>
      </c>
      <c r="K1220" s="120">
        <f t="shared" si="110"/>
        <v>0</v>
      </c>
      <c r="L1220" s="107">
        <f t="shared" si="111"/>
        <v>0</v>
      </c>
      <c r="M1220" s="106">
        <f t="shared" si="112"/>
        <v>0</v>
      </c>
      <c r="N1220" s="106">
        <v>0</v>
      </c>
      <c r="O1220" s="106">
        <v>0</v>
      </c>
      <c r="P1220" s="106">
        <f t="shared" si="113"/>
        <v>0</v>
      </c>
    </row>
    <row r="1221" s="103" customFormat="1" ht="36" customHeight="1" spans="1:16">
      <c r="A1221" s="114">
        <v>2220113</v>
      </c>
      <c r="B1221" s="23" t="s">
        <v>1079</v>
      </c>
      <c r="C1221" s="24">
        <v>0</v>
      </c>
      <c r="D1221" s="19">
        <v>0</v>
      </c>
      <c r="E1221" s="24"/>
      <c r="F1221" s="112" t="str">
        <f t="shared" si="114"/>
        <v>否</v>
      </c>
      <c r="G1221" s="103" t="str">
        <f t="shared" ref="G1221:G1284" si="115">IF(LEN(A1221)=3,"类",IF(LEN(A1221)=5,"款","项"))</f>
        <v>项</v>
      </c>
      <c r="H1221" s="106"/>
      <c r="I1221" s="121">
        <v>0</v>
      </c>
      <c r="J1221" s="106">
        <v>0</v>
      </c>
      <c r="K1221" s="120">
        <f t="shared" ref="K1221:K1284" si="116">SUM(I1221:J1221)</f>
        <v>0</v>
      </c>
      <c r="L1221" s="107">
        <f t="shared" ref="L1221:L1284" si="117">ROUND(K1221/10000,0)</f>
        <v>0</v>
      </c>
      <c r="M1221" s="106">
        <f t="shared" ref="M1221:M1284" si="118">SUM(N1221:O1221)</f>
        <v>0</v>
      </c>
      <c r="N1221" s="106">
        <v>0</v>
      </c>
      <c r="O1221" s="106">
        <v>0</v>
      </c>
      <c r="P1221" s="106">
        <f t="shared" ref="P1221:P1284" si="119">ROUND(M1221,0)</f>
        <v>0</v>
      </c>
    </row>
    <row r="1222" s="103" customFormat="1" ht="36" customHeight="1" spans="1:16">
      <c r="A1222" s="114">
        <v>2220114</v>
      </c>
      <c r="B1222" s="23" t="s">
        <v>1080</v>
      </c>
      <c r="C1222" s="24">
        <v>0</v>
      </c>
      <c r="D1222" s="19">
        <v>0</v>
      </c>
      <c r="E1222" s="24"/>
      <c r="F1222" s="112" t="str">
        <f t="shared" si="114"/>
        <v>否</v>
      </c>
      <c r="G1222" s="103" t="str">
        <f t="shared" si="115"/>
        <v>项</v>
      </c>
      <c r="H1222" s="106"/>
      <c r="I1222" s="121">
        <v>0</v>
      </c>
      <c r="J1222" s="106">
        <v>0</v>
      </c>
      <c r="K1222" s="120">
        <f t="shared" si="116"/>
        <v>0</v>
      </c>
      <c r="L1222" s="107">
        <f t="shared" si="117"/>
        <v>0</v>
      </c>
      <c r="M1222" s="106">
        <f t="shared" si="118"/>
        <v>0</v>
      </c>
      <c r="N1222" s="106">
        <v>0</v>
      </c>
      <c r="O1222" s="106">
        <v>0</v>
      </c>
      <c r="P1222" s="106">
        <f t="shared" si="119"/>
        <v>0</v>
      </c>
    </row>
    <row r="1223" s="103" customFormat="1" ht="36" customHeight="1" spans="1:16">
      <c r="A1223" s="114">
        <v>2220115</v>
      </c>
      <c r="B1223" s="23" t="s">
        <v>1081</v>
      </c>
      <c r="C1223" s="24">
        <v>1782</v>
      </c>
      <c r="D1223" s="19">
        <v>0</v>
      </c>
      <c r="E1223" s="24"/>
      <c r="F1223" s="112" t="str">
        <f t="shared" si="114"/>
        <v>是</v>
      </c>
      <c r="G1223" s="103" t="str">
        <f t="shared" si="115"/>
        <v>项</v>
      </c>
      <c r="H1223" s="106"/>
      <c r="I1223" s="121">
        <v>0</v>
      </c>
      <c r="J1223" s="106">
        <v>0</v>
      </c>
      <c r="K1223" s="120">
        <f t="shared" si="116"/>
        <v>0</v>
      </c>
      <c r="L1223" s="107">
        <f t="shared" si="117"/>
        <v>0</v>
      </c>
      <c r="M1223" s="106">
        <f t="shared" si="118"/>
        <v>0</v>
      </c>
      <c r="N1223" s="106">
        <v>0</v>
      </c>
      <c r="O1223" s="106">
        <v>0</v>
      </c>
      <c r="P1223" s="106">
        <f t="shared" si="119"/>
        <v>0</v>
      </c>
    </row>
    <row r="1224" s="103" customFormat="1" ht="36" customHeight="1" spans="1:16">
      <c r="A1224" s="114">
        <v>2220118</v>
      </c>
      <c r="B1224" s="23" t="s">
        <v>1082</v>
      </c>
      <c r="C1224" s="24">
        <v>0</v>
      </c>
      <c r="D1224" s="19">
        <v>0</v>
      </c>
      <c r="E1224" s="24"/>
      <c r="F1224" s="112" t="str">
        <f t="shared" si="114"/>
        <v>否</v>
      </c>
      <c r="G1224" s="103" t="str">
        <f t="shared" si="115"/>
        <v>项</v>
      </c>
      <c r="H1224" s="106"/>
      <c r="I1224" s="121">
        <v>0</v>
      </c>
      <c r="J1224" s="106">
        <v>0</v>
      </c>
      <c r="K1224" s="120">
        <f t="shared" si="116"/>
        <v>0</v>
      </c>
      <c r="L1224" s="107">
        <f t="shared" si="117"/>
        <v>0</v>
      </c>
      <c r="M1224" s="106">
        <f t="shared" si="118"/>
        <v>0</v>
      </c>
      <c r="N1224" s="106">
        <v>0</v>
      </c>
      <c r="O1224" s="106">
        <v>0</v>
      </c>
      <c r="P1224" s="106">
        <f t="shared" si="119"/>
        <v>0</v>
      </c>
    </row>
    <row r="1225" s="103" customFormat="1" ht="36" customHeight="1" spans="1:16">
      <c r="A1225" s="114">
        <v>2220119</v>
      </c>
      <c r="B1225" s="23" t="s">
        <v>1083</v>
      </c>
      <c r="C1225" s="24">
        <v>0</v>
      </c>
      <c r="D1225" s="19">
        <v>0</v>
      </c>
      <c r="E1225" s="24"/>
      <c r="F1225" s="112" t="str">
        <f t="shared" si="114"/>
        <v>否</v>
      </c>
      <c r="G1225" s="103" t="str">
        <f t="shared" si="115"/>
        <v>项</v>
      </c>
      <c r="H1225" s="106"/>
      <c r="I1225" s="121">
        <v>0</v>
      </c>
      <c r="J1225" s="106">
        <v>0</v>
      </c>
      <c r="K1225" s="120">
        <f t="shared" si="116"/>
        <v>0</v>
      </c>
      <c r="L1225" s="107">
        <f t="shared" si="117"/>
        <v>0</v>
      </c>
      <c r="M1225" s="106">
        <f t="shared" si="118"/>
        <v>0</v>
      </c>
      <c r="N1225" s="106">
        <v>0</v>
      </c>
      <c r="O1225" s="106">
        <v>0</v>
      </c>
      <c r="P1225" s="106">
        <f t="shared" si="119"/>
        <v>0</v>
      </c>
    </row>
    <row r="1226" s="103" customFormat="1" ht="36" customHeight="1" spans="1:16">
      <c r="A1226" s="114">
        <v>2220120</v>
      </c>
      <c r="B1226" s="23" t="s">
        <v>1084</v>
      </c>
      <c r="C1226" s="24">
        <v>0</v>
      </c>
      <c r="D1226" s="19">
        <v>0</v>
      </c>
      <c r="E1226" s="24"/>
      <c r="F1226" s="112" t="str">
        <f t="shared" si="114"/>
        <v>否</v>
      </c>
      <c r="G1226" s="103" t="str">
        <f t="shared" si="115"/>
        <v>项</v>
      </c>
      <c r="H1226" s="106"/>
      <c r="I1226" s="121">
        <v>0</v>
      </c>
      <c r="J1226" s="106">
        <v>0</v>
      </c>
      <c r="K1226" s="120">
        <f t="shared" si="116"/>
        <v>0</v>
      </c>
      <c r="L1226" s="107">
        <f t="shared" si="117"/>
        <v>0</v>
      </c>
      <c r="M1226" s="106">
        <f t="shared" si="118"/>
        <v>0</v>
      </c>
      <c r="N1226" s="106">
        <v>0</v>
      </c>
      <c r="O1226" s="106">
        <v>0</v>
      </c>
      <c r="P1226" s="106">
        <f t="shared" si="119"/>
        <v>0</v>
      </c>
    </row>
    <row r="1227" s="103" customFormat="1" ht="36" customHeight="1" spans="1:16">
      <c r="A1227" s="114">
        <v>2220121</v>
      </c>
      <c r="B1227" s="23" t="s">
        <v>1085</v>
      </c>
      <c r="C1227" s="24">
        <v>0</v>
      </c>
      <c r="D1227" s="19">
        <v>0</v>
      </c>
      <c r="E1227" s="24"/>
      <c r="F1227" s="112" t="str">
        <f t="shared" si="114"/>
        <v>否</v>
      </c>
      <c r="G1227" s="103" t="str">
        <f t="shared" si="115"/>
        <v>项</v>
      </c>
      <c r="H1227" s="106"/>
      <c r="I1227" s="121">
        <v>0</v>
      </c>
      <c r="J1227" s="106">
        <v>0</v>
      </c>
      <c r="K1227" s="120">
        <f t="shared" si="116"/>
        <v>0</v>
      </c>
      <c r="L1227" s="107">
        <f t="shared" si="117"/>
        <v>0</v>
      </c>
      <c r="M1227" s="106">
        <f t="shared" si="118"/>
        <v>0</v>
      </c>
      <c r="N1227" s="106">
        <v>0</v>
      </c>
      <c r="O1227" s="106">
        <v>0</v>
      </c>
      <c r="P1227" s="106">
        <f t="shared" si="119"/>
        <v>0</v>
      </c>
    </row>
    <row r="1228" s="103" customFormat="1" ht="36" customHeight="1" spans="1:16">
      <c r="A1228" s="114">
        <v>2220150</v>
      </c>
      <c r="B1228" s="23" t="s">
        <v>172</v>
      </c>
      <c r="C1228" s="24">
        <v>0</v>
      </c>
      <c r="D1228" s="19">
        <v>0</v>
      </c>
      <c r="E1228" s="24"/>
      <c r="F1228" s="112" t="str">
        <f t="shared" si="114"/>
        <v>否</v>
      </c>
      <c r="G1228" s="103" t="str">
        <f t="shared" si="115"/>
        <v>项</v>
      </c>
      <c r="H1228" s="106"/>
      <c r="I1228" s="121">
        <v>0</v>
      </c>
      <c r="J1228" s="106">
        <v>0</v>
      </c>
      <c r="K1228" s="120">
        <f t="shared" si="116"/>
        <v>0</v>
      </c>
      <c r="L1228" s="107">
        <f t="shared" si="117"/>
        <v>0</v>
      </c>
      <c r="M1228" s="106">
        <f t="shared" si="118"/>
        <v>0</v>
      </c>
      <c r="N1228" s="106">
        <v>0</v>
      </c>
      <c r="O1228" s="106">
        <v>0</v>
      </c>
      <c r="P1228" s="106">
        <f t="shared" si="119"/>
        <v>0</v>
      </c>
    </row>
    <row r="1229" s="103" customFormat="1" ht="36" customHeight="1" spans="1:16">
      <c r="A1229" s="114">
        <v>2220199</v>
      </c>
      <c r="B1229" s="23" t="s">
        <v>1086</v>
      </c>
      <c r="C1229" s="24">
        <v>54</v>
      </c>
      <c r="D1229" s="19">
        <v>0</v>
      </c>
      <c r="E1229" s="24"/>
      <c r="F1229" s="112" t="str">
        <f t="shared" si="114"/>
        <v>是</v>
      </c>
      <c r="G1229" s="103" t="str">
        <f t="shared" si="115"/>
        <v>项</v>
      </c>
      <c r="H1229" s="106"/>
      <c r="I1229" s="121">
        <v>0</v>
      </c>
      <c r="J1229" s="106">
        <v>0</v>
      </c>
      <c r="K1229" s="120">
        <f t="shared" si="116"/>
        <v>0</v>
      </c>
      <c r="L1229" s="107">
        <f t="shared" si="117"/>
        <v>0</v>
      </c>
      <c r="M1229" s="106">
        <f t="shared" si="118"/>
        <v>0</v>
      </c>
      <c r="N1229" s="106">
        <v>0</v>
      </c>
      <c r="O1229" s="106">
        <v>0</v>
      </c>
      <c r="P1229" s="106">
        <f t="shared" si="119"/>
        <v>0</v>
      </c>
    </row>
    <row r="1230" ht="36" customHeight="1" spans="1:16">
      <c r="A1230" s="111">
        <v>22202</v>
      </c>
      <c r="B1230" s="18" t="s">
        <v>1087</v>
      </c>
      <c r="C1230" s="19">
        <v>0</v>
      </c>
      <c r="D1230" s="19">
        <f>SUM(D1231:D1243)</f>
        <v>0</v>
      </c>
      <c r="E1230" s="19"/>
      <c r="F1230" s="112" t="str">
        <f t="shared" si="114"/>
        <v>否</v>
      </c>
      <c r="G1230" s="106" t="str">
        <f t="shared" si="115"/>
        <v>款</v>
      </c>
      <c r="H1230" s="105">
        <f>SUM(H1231:H1243)</f>
        <v>0</v>
      </c>
      <c r="I1230" s="121">
        <v>0</v>
      </c>
      <c r="J1230" s="106">
        <v>0</v>
      </c>
      <c r="K1230" s="120">
        <f t="shared" si="116"/>
        <v>0</v>
      </c>
      <c r="L1230" s="107">
        <f t="shared" si="117"/>
        <v>0</v>
      </c>
      <c r="M1230" s="106">
        <f t="shared" si="118"/>
        <v>0</v>
      </c>
      <c r="N1230" s="106">
        <v>0</v>
      </c>
      <c r="O1230" s="106">
        <v>0</v>
      </c>
      <c r="P1230" s="106">
        <f t="shared" si="119"/>
        <v>0</v>
      </c>
    </row>
    <row r="1231" s="103" customFormat="1" ht="36" customHeight="1" spans="1:16">
      <c r="A1231" s="114">
        <v>2220201</v>
      </c>
      <c r="B1231" s="23" t="s">
        <v>163</v>
      </c>
      <c r="C1231" s="24">
        <v>0</v>
      </c>
      <c r="D1231" s="19">
        <v>0</v>
      </c>
      <c r="E1231" s="24"/>
      <c r="F1231" s="112" t="str">
        <f t="shared" si="114"/>
        <v>否</v>
      </c>
      <c r="G1231" s="103" t="str">
        <f t="shared" si="115"/>
        <v>项</v>
      </c>
      <c r="H1231" s="106"/>
      <c r="I1231" s="121">
        <v>0</v>
      </c>
      <c r="J1231" s="106">
        <v>0</v>
      </c>
      <c r="K1231" s="120">
        <f t="shared" si="116"/>
        <v>0</v>
      </c>
      <c r="L1231" s="107">
        <f t="shared" si="117"/>
        <v>0</v>
      </c>
      <c r="M1231" s="106">
        <f t="shared" si="118"/>
        <v>0</v>
      </c>
      <c r="N1231" s="106">
        <v>0</v>
      </c>
      <c r="O1231" s="106">
        <v>0</v>
      </c>
      <c r="P1231" s="106">
        <f t="shared" si="119"/>
        <v>0</v>
      </c>
    </row>
    <row r="1232" s="103" customFormat="1" ht="36" customHeight="1" spans="1:16">
      <c r="A1232" s="114">
        <v>2220202</v>
      </c>
      <c r="B1232" s="23" t="s">
        <v>164</v>
      </c>
      <c r="C1232" s="24">
        <v>0</v>
      </c>
      <c r="D1232" s="19">
        <v>0</v>
      </c>
      <c r="E1232" s="24"/>
      <c r="F1232" s="112" t="str">
        <f t="shared" si="114"/>
        <v>否</v>
      </c>
      <c r="G1232" s="103" t="str">
        <f t="shared" si="115"/>
        <v>项</v>
      </c>
      <c r="H1232" s="106"/>
      <c r="I1232" s="121">
        <v>0</v>
      </c>
      <c r="J1232" s="106">
        <v>0</v>
      </c>
      <c r="K1232" s="120">
        <f t="shared" si="116"/>
        <v>0</v>
      </c>
      <c r="L1232" s="107">
        <f t="shared" si="117"/>
        <v>0</v>
      </c>
      <c r="M1232" s="106">
        <f t="shared" si="118"/>
        <v>0</v>
      </c>
      <c r="N1232" s="106">
        <v>0</v>
      </c>
      <c r="O1232" s="106">
        <v>0</v>
      </c>
      <c r="P1232" s="106">
        <f t="shared" si="119"/>
        <v>0</v>
      </c>
    </row>
    <row r="1233" s="103" customFormat="1" ht="36" customHeight="1" spans="1:16">
      <c r="A1233" s="114">
        <v>2220203</v>
      </c>
      <c r="B1233" s="23" t="s">
        <v>165</v>
      </c>
      <c r="C1233" s="24">
        <v>0</v>
      </c>
      <c r="D1233" s="19">
        <v>0</v>
      </c>
      <c r="E1233" s="24"/>
      <c r="F1233" s="112" t="str">
        <f t="shared" si="114"/>
        <v>否</v>
      </c>
      <c r="G1233" s="103" t="str">
        <f t="shared" si="115"/>
        <v>项</v>
      </c>
      <c r="H1233" s="106"/>
      <c r="I1233" s="121">
        <v>0</v>
      </c>
      <c r="J1233" s="106">
        <v>0</v>
      </c>
      <c r="K1233" s="120">
        <f t="shared" si="116"/>
        <v>0</v>
      </c>
      <c r="L1233" s="107">
        <f t="shared" si="117"/>
        <v>0</v>
      </c>
      <c r="M1233" s="106">
        <f t="shared" si="118"/>
        <v>0</v>
      </c>
      <c r="N1233" s="106">
        <v>0</v>
      </c>
      <c r="O1233" s="106">
        <v>0</v>
      </c>
      <c r="P1233" s="106">
        <f t="shared" si="119"/>
        <v>0</v>
      </c>
    </row>
    <row r="1234" s="103" customFormat="1" ht="36" customHeight="1" spans="1:16">
      <c r="A1234" s="114">
        <v>2220204</v>
      </c>
      <c r="B1234" s="23" t="s">
        <v>1088</v>
      </c>
      <c r="C1234" s="24">
        <v>0</v>
      </c>
      <c r="D1234" s="19">
        <v>0</v>
      </c>
      <c r="E1234" s="24"/>
      <c r="F1234" s="112" t="str">
        <f t="shared" si="114"/>
        <v>否</v>
      </c>
      <c r="G1234" s="103" t="str">
        <f t="shared" si="115"/>
        <v>项</v>
      </c>
      <c r="H1234" s="113"/>
      <c r="I1234" s="121">
        <v>0</v>
      </c>
      <c r="J1234" s="106">
        <v>0</v>
      </c>
      <c r="K1234" s="120">
        <f t="shared" si="116"/>
        <v>0</v>
      </c>
      <c r="L1234" s="107">
        <f t="shared" si="117"/>
        <v>0</v>
      </c>
      <c r="M1234" s="106">
        <f t="shared" si="118"/>
        <v>0</v>
      </c>
      <c r="N1234" s="106">
        <v>0</v>
      </c>
      <c r="O1234" s="106">
        <v>0</v>
      </c>
      <c r="P1234" s="106">
        <f t="shared" si="119"/>
        <v>0</v>
      </c>
    </row>
    <row r="1235" s="103" customFormat="1" ht="36" customHeight="1" spans="1:16">
      <c r="A1235" s="114">
        <v>2220205</v>
      </c>
      <c r="B1235" s="23" t="s">
        <v>1089</v>
      </c>
      <c r="C1235" s="24">
        <v>0</v>
      </c>
      <c r="D1235" s="19">
        <v>0</v>
      </c>
      <c r="E1235" s="24"/>
      <c r="F1235" s="112" t="str">
        <f t="shared" si="114"/>
        <v>否</v>
      </c>
      <c r="G1235" s="103" t="str">
        <f t="shared" si="115"/>
        <v>项</v>
      </c>
      <c r="H1235" s="106"/>
      <c r="I1235" s="121">
        <v>0</v>
      </c>
      <c r="J1235" s="106">
        <v>0</v>
      </c>
      <c r="K1235" s="120">
        <f t="shared" si="116"/>
        <v>0</v>
      </c>
      <c r="L1235" s="107">
        <f t="shared" si="117"/>
        <v>0</v>
      </c>
      <c r="M1235" s="106">
        <f t="shared" si="118"/>
        <v>0</v>
      </c>
      <c r="N1235" s="106">
        <v>0</v>
      </c>
      <c r="O1235" s="106">
        <v>0</v>
      </c>
      <c r="P1235" s="106">
        <f t="shared" si="119"/>
        <v>0</v>
      </c>
    </row>
    <row r="1236" s="103" customFormat="1" ht="36" customHeight="1" spans="1:16">
      <c r="A1236" s="114">
        <v>2220206</v>
      </c>
      <c r="B1236" s="23" t="s">
        <v>1090</v>
      </c>
      <c r="C1236" s="24">
        <v>0</v>
      </c>
      <c r="D1236" s="19">
        <v>0</v>
      </c>
      <c r="E1236" s="24"/>
      <c r="F1236" s="112" t="str">
        <f t="shared" si="114"/>
        <v>否</v>
      </c>
      <c r="G1236" s="103" t="str">
        <f t="shared" si="115"/>
        <v>项</v>
      </c>
      <c r="H1236" s="106"/>
      <c r="I1236" s="121">
        <v>0</v>
      </c>
      <c r="J1236" s="106">
        <v>0</v>
      </c>
      <c r="K1236" s="120">
        <f t="shared" si="116"/>
        <v>0</v>
      </c>
      <c r="L1236" s="107">
        <f t="shared" si="117"/>
        <v>0</v>
      </c>
      <c r="M1236" s="106">
        <f t="shared" si="118"/>
        <v>0</v>
      </c>
      <c r="N1236" s="106">
        <v>0</v>
      </c>
      <c r="O1236" s="106">
        <v>0</v>
      </c>
      <c r="P1236" s="106">
        <f t="shared" si="119"/>
        <v>0</v>
      </c>
    </row>
    <row r="1237" s="103" customFormat="1" ht="36" customHeight="1" spans="1:16">
      <c r="A1237" s="114">
        <v>2220207</v>
      </c>
      <c r="B1237" s="23" t="s">
        <v>1091</v>
      </c>
      <c r="C1237" s="24">
        <v>0</v>
      </c>
      <c r="D1237" s="19">
        <v>0</v>
      </c>
      <c r="E1237" s="24"/>
      <c r="F1237" s="112" t="str">
        <f t="shared" si="114"/>
        <v>否</v>
      </c>
      <c r="G1237" s="103" t="str">
        <f t="shared" si="115"/>
        <v>项</v>
      </c>
      <c r="H1237" s="106"/>
      <c r="I1237" s="121">
        <v>0</v>
      </c>
      <c r="J1237" s="106">
        <v>0</v>
      </c>
      <c r="K1237" s="120">
        <f t="shared" si="116"/>
        <v>0</v>
      </c>
      <c r="L1237" s="107">
        <f t="shared" si="117"/>
        <v>0</v>
      </c>
      <c r="M1237" s="106">
        <f t="shared" si="118"/>
        <v>0</v>
      </c>
      <c r="N1237" s="106">
        <v>0</v>
      </c>
      <c r="O1237" s="106">
        <v>0</v>
      </c>
      <c r="P1237" s="106">
        <f t="shared" si="119"/>
        <v>0</v>
      </c>
    </row>
    <row r="1238" s="103" customFormat="1" ht="36" customHeight="1" spans="1:16">
      <c r="A1238" s="114">
        <v>2220209</v>
      </c>
      <c r="B1238" s="23" t="s">
        <v>1092</v>
      </c>
      <c r="C1238" s="24">
        <v>0</v>
      </c>
      <c r="D1238" s="19">
        <v>0</v>
      </c>
      <c r="E1238" s="24"/>
      <c r="F1238" s="112" t="str">
        <f t="shared" si="114"/>
        <v>否</v>
      </c>
      <c r="G1238" s="103" t="str">
        <f t="shared" si="115"/>
        <v>项</v>
      </c>
      <c r="H1238" s="106"/>
      <c r="I1238" s="121">
        <v>0</v>
      </c>
      <c r="J1238" s="106">
        <v>0</v>
      </c>
      <c r="K1238" s="120">
        <f t="shared" si="116"/>
        <v>0</v>
      </c>
      <c r="L1238" s="107">
        <f t="shared" si="117"/>
        <v>0</v>
      </c>
      <c r="M1238" s="106">
        <f t="shared" si="118"/>
        <v>0</v>
      </c>
      <c r="N1238" s="106">
        <v>0</v>
      </c>
      <c r="O1238" s="106">
        <v>0</v>
      </c>
      <c r="P1238" s="106">
        <f t="shared" si="119"/>
        <v>0</v>
      </c>
    </row>
    <row r="1239" s="103" customFormat="1" ht="36" customHeight="1" spans="1:16">
      <c r="A1239" s="114">
        <v>2220210</v>
      </c>
      <c r="B1239" s="23" t="s">
        <v>1093</v>
      </c>
      <c r="C1239" s="24">
        <v>0</v>
      </c>
      <c r="D1239" s="19">
        <v>0</v>
      </c>
      <c r="E1239" s="24"/>
      <c r="F1239" s="112" t="str">
        <f t="shared" si="114"/>
        <v>否</v>
      </c>
      <c r="G1239" s="103" t="str">
        <f t="shared" si="115"/>
        <v>项</v>
      </c>
      <c r="H1239" s="106"/>
      <c r="I1239" s="121">
        <v>0</v>
      </c>
      <c r="J1239" s="106">
        <v>0</v>
      </c>
      <c r="K1239" s="120">
        <f t="shared" si="116"/>
        <v>0</v>
      </c>
      <c r="L1239" s="107">
        <f t="shared" si="117"/>
        <v>0</v>
      </c>
      <c r="M1239" s="106">
        <f t="shared" si="118"/>
        <v>0</v>
      </c>
      <c r="N1239" s="106">
        <v>0</v>
      </c>
      <c r="O1239" s="106">
        <v>0</v>
      </c>
      <c r="P1239" s="106">
        <f t="shared" si="119"/>
        <v>0</v>
      </c>
    </row>
    <row r="1240" s="103" customFormat="1" ht="36" customHeight="1" spans="1:16">
      <c r="A1240" s="114">
        <v>2220211</v>
      </c>
      <c r="B1240" s="23" t="s">
        <v>1094</v>
      </c>
      <c r="C1240" s="24">
        <v>0</v>
      </c>
      <c r="D1240" s="19">
        <v>0</v>
      </c>
      <c r="E1240" s="24"/>
      <c r="F1240" s="112" t="str">
        <f t="shared" si="114"/>
        <v>否</v>
      </c>
      <c r="G1240" s="103" t="str">
        <f t="shared" si="115"/>
        <v>项</v>
      </c>
      <c r="H1240" s="113"/>
      <c r="I1240" s="121">
        <v>0</v>
      </c>
      <c r="J1240" s="106">
        <v>0</v>
      </c>
      <c r="K1240" s="120">
        <f t="shared" si="116"/>
        <v>0</v>
      </c>
      <c r="L1240" s="107">
        <f t="shared" si="117"/>
        <v>0</v>
      </c>
      <c r="M1240" s="106">
        <f t="shared" si="118"/>
        <v>0</v>
      </c>
      <c r="N1240" s="106">
        <v>0</v>
      </c>
      <c r="O1240" s="106">
        <v>0</v>
      </c>
      <c r="P1240" s="106">
        <f t="shared" si="119"/>
        <v>0</v>
      </c>
    </row>
    <row r="1241" s="103" customFormat="1" ht="36" customHeight="1" spans="1:16">
      <c r="A1241" s="114">
        <v>2220212</v>
      </c>
      <c r="B1241" s="23" t="s">
        <v>1095</v>
      </c>
      <c r="C1241" s="24">
        <v>0</v>
      </c>
      <c r="D1241" s="19">
        <v>0</v>
      </c>
      <c r="E1241" s="24"/>
      <c r="F1241" s="112" t="str">
        <f t="shared" si="114"/>
        <v>否</v>
      </c>
      <c r="G1241" s="103" t="str">
        <f t="shared" si="115"/>
        <v>项</v>
      </c>
      <c r="H1241" s="106"/>
      <c r="I1241" s="121">
        <v>0</v>
      </c>
      <c r="J1241" s="106">
        <v>0</v>
      </c>
      <c r="K1241" s="120">
        <f t="shared" si="116"/>
        <v>0</v>
      </c>
      <c r="L1241" s="107">
        <f t="shared" si="117"/>
        <v>0</v>
      </c>
      <c r="M1241" s="106">
        <f t="shared" si="118"/>
        <v>0</v>
      </c>
      <c r="N1241" s="106">
        <v>0</v>
      </c>
      <c r="O1241" s="106">
        <v>0</v>
      </c>
      <c r="P1241" s="106">
        <f t="shared" si="119"/>
        <v>0</v>
      </c>
    </row>
    <row r="1242" s="103" customFormat="1" ht="36" customHeight="1" spans="1:16">
      <c r="A1242" s="114">
        <v>2220250</v>
      </c>
      <c r="B1242" s="23" t="s">
        <v>172</v>
      </c>
      <c r="C1242" s="24">
        <v>0</v>
      </c>
      <c r="D1242" s="19">
        <v>0</v>
      </c>
      <c r="E1242" s="24"/>
      <c r="F1242" s="112" t="str">
        <f t="shared" si="114"/>
        <v>否</v>
      </c>
      <c r="G1242" s="103" t="str">
        <f t="shared" si="115"/>
        <v>项</v>
      </c>
      <c r="H1242" s="106"/>
      <c r="I1242" s="121">
        <v>0</v>
      </c>
      <c r="J1242" s="106">
        <v>0</v>
      </c>
      <c r="K1242" s="120">
        <f t="shared" si="116"/>
        <v>0</v>
      </c>
      <c r="L1242" s="107">
        <f t="shared" si="117"/>
        <v>0</v>
      </c>
      <c r="M1242" s="106">
        <f t="shared" si="118"/>
        <v>0</v>
      </c>
      <c r="N1242" s="106">
        <v>0</v>
      </c>
      <c r="O1242" s="106">
        <v>0</v>
      </c>
      <c r="P1242" s="106">
        <f t="shared" si="119"/>
        <v>0</v>
      </c>
    </row>
    <row r="1243" s="103" customFormat="1" ht="36" customHeight="1" spans="1:16">
      <c r="A1243" s="114">
        <v>2220299</v>
      </c>
      <c r="B1243" s="23" t="s">
        <v>1096</v>
      </c>
      <c r="C1243" s="24">
        <v>0</v>
      </c>
      <c r="D1243" s="19">
        <v>0</v>
      </c>
      <c r="E1243" s="24"/>
      <c r="F1243" s="112" t="str">
        <f t="shared" si="114"/>
        <v>否</v>
      </c>
      <c r="G1243" s="103" t="str">
        <f t="shared" si="115"/>
        <v>项</v>
      </c>
      <c r="H1243" s="106"/>
      <c r="I1243" s="121">
        <v>0</v>
      </c>
      <c r="J1243" s="106">
        <v>0</v>
      </c>
      <c r="K1243" s="120">
        <f t="shared" si="116"/>
        <v>0</v>
      </c>
      <c r="L1243" s="107">
        <f t="shared" si="117"/>
        <v>0</v>
      </c>
      <c r="M1243" s="106">
        <f t="shared" si="118"/>
        <v>0</v>
      </c>
      <c r="N1243" s="106">
        <v>0</v>
      </c>
      <c r="O1243" s="106">
        <v>0</v>
      </c>
      <c r="P1243" s="106">
        <f t="shared" si="119"/>
        <v>0</v>
      </c>
    </row>
    <row r="1244" ht="36" customHeight="1" spans="1:16">
      <c r="A1244" s="111">
        <v>22203</v>
      </c>
      <c r="B1244" s="18" t="s">
        <v>1097</v>
      </c>
      <c r="C1244" s="19">
        <v>0</v>
      </c>
      <c r="D1244" s="19">
        <f>SUM(D1245:D1249)</f>
        <v>0</v>
      </c>
      <c r="E1244" s="19"/>
      <c r="F1244" s="112" t="str">
        <f t="shared" si="114"/>
        <v>否</v>
      </c>
      <c r="G1244" s="106" t="str">
        <f t="shared" si="115"/>
        <v>款</v>
      </c>
      <c r="H1244" s="105">
        <f>SUM(H1245:H1249)</f>
        <v>0</v>
      </c>
      <c r="I1244" s="121">
        <v>0</v>
      </c>
      <c r="J1244" s="106">
        <v>0</v>
      </c>
      <c r="K1244" s="120">
        <f t="shared" si="116"/>
        <v>0</v>
      </c>
      <c r="L1244" s="107">
        <f t="shared" si="117"/>
        <v>0</v>
      </c>
      <c r="M1244" s="106">
        <f t="shared" si="118"/>
        <v>0</v>
      </c>
      <c r="N1244" s="106">
        <v>0</v>
      </c>
      <c r="O1244" s="106">
        <v>0</v>
      </c>
      <c r="P1244" s="106">
        <f t="shared" si="119"/>
        <v>0</v>
      </c>
    </row>
    <row r="1245" s="103" customFormat="1" ht="36" customHeight="1" spans="1:16">
      <c r="A1245" s="114">
        <v>2220301</v>
      </c>
      <c r="B1245" s="23" t="s">
        <v>1098</v>
      </c>
      <c r="C1245" s="24">
        <v>0</v>
      </c>
      <c r="D1245" s="19">
        <v>0</v>
      </c>
      <c r="E1245" s="24"/>
      <c r="F1245" s="112" t="str">
        <f t="shared" si="114"/>
        <v>否</v>
      </c>
      <c r="G1245" s="103" t="str">
        <f t="shared" si="115"/>
        <v>项</v>
      </c>
      <c r="H1245" s="106"/>
      <c r="I1245" s="121">
        <v>0</v>
      </c>
      <c r="J1245" s="106">
        <v>0</v>
      </c>
      <c r="K1245" s="120">
        <f t="shared" si="116"/>
        <v>0</v>
      </c>
      <c r="L1245" s="107">
        <f t="shared" si="117"/>
        <v>0</v>
      </c>
      <c r="M1245" s="106">
        <f t="shared" si="118"/>
        <v>0</v>
      </c>
      <c r="N1245" s="106">
        <v>0</v>
      </c>
      <c r="O1245" s="106">
        <v>0</v>
      </c>
      <c r="P1245" s="106">
        <f t="shared" si="119"/>
        <v>0</v>
      </c>
    </row>
    <row r="1246" s="103" customFormat="1" ht="36" customHeight="1" spans="1:16">
      <c r="A1246" s="114">
        <v>2220303</v>
      </c>
      <c r="B1246" s="23" t="s">
        <v>1099</v>
      </c>
      <c r="C1246" s="24">
        <v>0</v>
      </c>
      <c r="D1246" s="19">
        <v>0</v>
      </c>
      <c r="E1246" s="24"/>
      <c r="F1246" s="112" t="str">
        <f t="shared" si="114"/>
        <v>否</v>
      </c>
      <c r="G1246" s="103" t="str">
        <f t="shared" si="115"/>
        <v>项</v>
      </c>
      <c r="H1246" s="113"/>
      <c r="I1246" s="121">
        <v>0</v>
      </c>
      <c r="J1246" s="106">
        <v>0</v>
      </c>
      <c r="K1246" s="120">
        <f t="shared" si="116"/>
        <v>0</v>
      </c>
      <c r="L1246" s="107">
        <f t="shared" si="117"/>
        <v>0</v>
      </c>
      <c r="M1246" s="106">
        <f t="shared" si="118"/>
        <v>0</v>
      </c>
      <c r="N1246" s="106">
        <v>0</v>
      </c>
      <c r="O1246" s="106">
        <v>0</v>
      </c>
      <c r="P1246" s="106">
        <f t="shared" si="119"/>
        <v>0</v>
      </c>
    </row>
    <row r="1247" s="103" customFormat="1" ht="36" customHeight="1" spans="1:16">
      <c r="A1247" s="114">
        <v>2220304</v>
      </c>
      <c r="B1247" s="23" t="s">
        <v>1100</v>
      </c>
      <c r="C1247" s="24">
        <v>0</v>
      </c>
      <c r="D1247" s="19">
        <v>0</v>
      </c>
      <c r="E1247" s="24"/>
      <c r="F1247" s="112" t="str">
        <f t="shared" si="114"/>
        <v>否</v>
      </c>
      <c r="G1247" s="103" t="str">
        <f t="shared" si="115"/>
        <v>项</v>
      </c>
      <c r="H1247" s="106"/>
      <c r="I1247" s="121">
        <v>0</v>
      </c>
      <c r="J1247" s="106">
        <v>0</v>
      </c>
      <c r="K1247" s="120">
        <f t="shared" si="116"/>
        <v>0</v>
      </c>
      <c r="L1247" s="107">
        <f t="shared" si="117"/>
        <v>0</v>
      </c>
      <c r="M1247" s="106">
        <f t="shared" si="118"/>
        <v>0</v>
      </c>
      <c r="N1247" s="106">
        <v>0</v>
      </c>
      <c r="O1247" s="106">
        <v>0</v>
      </c>
      <c r="P1247" s="106">
        <f t="shared" si="119"/>
        <v>0</v>
      </c>
    </row>
    <row r="1248" s="103" customFormat="1" ht="36" customHeight="1" spans="1:16">
      <c r="A1248" s="114">
        <v>2220305</v>
      </c>
      <c r="B1248" s="23" t="s">
        <v>1101</v>
      </c>
      <c r="C1248" s="24">
        <v>0</v>
      </c>
      <c r="D1248" s="19">
        <v>0</v>
      </c>
      <c r="E1248" s="24"/>
      <c r="F1248" s="112" t="str">
        <f t="shared" si="114"/>
        <v>否</v>
      </c>
      <c r="G1248" s="103" t="str">
        <f t="shared" si="115"/>
        <v>项</v>
      </c>
      <c r="H1248" s="106"/>
      <c r="I1248" s="121">
        <v>0</v>
      </c>
      <c r="J1248" s="106">
        <v>0</v>
      </c>
      <c r="K1248" s="120">
        <f t="shared" si="116"/>
        <v>0</v>
      </c>
      <c r="L1248" s="107">
        <f t="shared" si="117"/>
        <v>0</v>
      </c>
      <c r="M1248" s="106">
        <f t="shared" si="118"/>
        <v>0</v>
      </c>
      <c r="N1248" s="106">
        <v>0</v>
      </c>
      <c r="O1248" s="106">
        <v>0</v>
      </c>
      <c r="P1248" s="106">
        <f t="shared" si="119"/>
        <v>0</v>
      </c>
    </row>
    <row r="1249" s="103" customFormat="1" ht="36" customHeight="1" spans="1:16">
      <c r="A1249" s="114">
        <v>2220399</v>
      </c>
      <c r="B1249" s="23" t="s">
        <v>1102</v>
      </c>
      <c r="C1249" s="24">
        <v>0</v>
      </c>
      <c r="D1249" s="19">
        <v>0</v>
      </c>
      <c r="E1249" s="24"/>
      <c r="F1249" s="112" t="str">
        <f t="shared" si="114"/>
        <v>否</v>
      </c>
      <c r="G1249" s="103" t="str">
        <f t="shared" si="115"/>
        <v>项</v>
      </c>
      <c r="H1249" s="106"/>
      <c r="I1249" s="121">
        <v>0</v>
      </c>
      <c r="J1249" s="106">
        <v>0</v>
      </c>
      <c r="K1249" s="120">
        <f t="shared" si="116"/>
        <v>0</v>
      </c>
      <c r="L1249" s="107">
        <f t="shared" si="117"/>
        <v>0</v>
      </c>
      <c r="M1249" s="106">
        <f t="shared" si="118"/>
        <v>0</v>
      </c>
      <c r="N1249" s="106">
        <v>0</v>
      </c>
      <c r="O1249" s="106">
        <v>0</v>
      </c>
      <c r="P1249" s="106">
        <f t="shared" si="119"/>
        <v>0</v>
      </c>
    </row>
    <row r="1250" ht="36" customHeight="1" spans="1:16">
      <c r="A1250" s="111">
        <v>22204</v>
      </c>
      <c r="B1250" s="18" t="s">
        <v>1103</v>
      </c>
      <c r="C1250" s="19">
        <v>0</v>
      </c>
      <c r="D1250" s="19">
        <f>SUM(D1251:D1255)</f>
        <v>0</v>
      </c>
      <c r="E1250" s="19"/>
      <c r="F1250" s="112" t="str">
        <f t="shared" si="114"/>
        <v>否</v>
      </c>
      <c r="G1250" s="106" t="str">
        <f t="shared" si="115"/>
        <v>款</v>
      </c>
      <c r="H1250" s="105">
        <f>SUM(H1251:H1255)</f>
        <v>0</v>
      </c>
      <c r="I1250" s="121">
        <v>0</v>
      </c>
      <c r="J1250" s="106">
        <v>0</v>
      </c>
      <c r="K1250" s="120">
        <f t="shared" si="116"/>
        <v>0</v>
      </c>
      <c r="L1250" s="107">
        <f t="shared" si="117"/>
        <v>0</v>
      </c>
      <c r="M1250" s="106">
        <f t="shared" si="118"/>
        <v>0</v>
      </c>
      <c r="N1250" s="106">
        <v>0</v>
      </c>
      <c r="O1250" s="106">
        <v>0</v>
      </c>
      <c r="P1250" s="106">
        <f t="shared" si="119"/>
        <v>0</v>
      </c>
    </row>
    <row r="1251" s="103" customFormat="1" ht="36" customHeight="1" spans="1:16">
      <c r="A1251" s="114">
        <v>2220401</v>
      </c>
      <c r="B1251" s="23" t="s">
        <v>1104</v>
      </c>
      <c r="C1251" s="24">
        <v>0</v>
      </c>
      <c r="D1251" s="19">
        <v>0</v>
      </c>
      <c r="E1251" s="24"/>
      <c r="F1251" s="112" t="str">
        <f t="shared" si="114"/>
        <v>否</v>
      </c>
      <c r="G1251" s="103" t="str">
        <f t="shared" si="115"/>
        <v>项</v>
      </c>
      <c r="H1251" s="106"/>
      <c r="I1251" s="121">
        <v>0</v>
      </c>
      <c r="J1251" s="106">
        <v>0</v>
      </c>
      <c r="K1251" s="120">
        <f t="shared" si="116"/>
        <v>0</v>
      </c>
      <c r="L1251" s="107">
        <f t="shared" si="117"/>
        <v>0</v>
      </c>
      <c r="M1251" s="106">
        <f t="shared" si="118"/>
        <v>0</v>
      </c>
      <c r="N1251" s="106">
        <v>0</v>
      </c>
      <c r="O1251" s="106">
        <v>0</v>
      </c>
      <c r="P1251" s="106">
        <f t="shared" si="119"/>
        <v>0</v>
      </c>
    </row>
    <row r="1252" s="103" customFormat="1" ht="36" customHeight="1" spans="1:16">
      <c r="A1252" s="114">
        <v>2220402</v>
      </c>
      <c r="B1252" s="23" t="s">
        <v>1105</v>
      </c>
      <c r="C1252" s="24">
        <v>0</v>
      </c>
      <c r="D1252" s="19">
        <v>0</v>
      </c>
      <c r="E1252" s="24"/>
      <c r="F1252" s="112" t="str">
        <f t="shared" si="114"/>
        <v>否</v>
      </c>
      <c r="G1252" s="103" t="str">
        <f t="shared" si="115"/>
        <v>项</v>
      </c>
      <c r="H1252" s="106"/>
      <c r="I1252" s="121">
        <v>0</v>
      </c>
      <c r="J1252" s="106">
        <v>0</v>
      </c>
      <c r="K1252" s="120">
        <f t="shared" si="116"/>
        <v>0</v>
      </c>
      <c r="L1252" s="107">
        <f t="shared" si="117"/>
        <v>0</v>
      </c>
      <c r="M1252" s="106">
        <f t="shared" si="118"/>
        <v>0</v>
      </c>
      <c r="N1252" s="106">
        <v>0</v>
      </c>
      <c r="O1252" s="106">
        <v>0</v>
      </c>
      <c r="P1252" s="106">
        <f t="shared" si="119"/>
        <v>0</v>
      </c>
    </row>
    <row r="1253" s="103" customFormat="1" ht="36" customHeight="1" spans="1:16">
      <c r="A1253" s="114">
        <v>2220403</v>
      </c>
      <c r="B1253" s="23" t="s">
        <v>1106</v>
      </c>
      <c r="C1253" s="24">
        <v>0</v>
      </c>
      <c r="D1253" s="19">
        <v>0</v>
      </c>
      <c r="E1253" s="24"/>
      <c r="F1253" s="112" t="str">
        <f t="shared" si="114"/>
        <v>否</v>
      </c>
      <c r="G1253" s="103" t="str">
        <f t="shared" si="115"/>
        <v>项</v>
      </c>
      <c r="H1253" s="106"/>
      <c r="I1253" s="121">
        <v>0</v>
      </c>
      <c r="J1253" s="106">
        <v>0</v>
      </c>
      <c r="K1253" s="120">
        <f t="shared" si="116"/>
        <v>0</v>
      </c>
      <c r="L1253" s="107">
        <f t="shared" si="117"/>
        <v>0</v>
      </c>
      <c r="M1253" s="106">
        <f t="shared" si="118"/>
        <v>0</v>
      </c>
      <c r="N1253" s="106">
        <v>0</v>
      </c>
      <c r="O1253" s="106">
        <v>0</v>
      </c>
      <c r="P1253" s="106">
        <f t="shared" si="119"/>
        <v>0</v>
      </c>
    </row>
    <row r="1254" s="103" customFormat="1" ht="36" customHeight="1" spans="1:16">
      <c r="A1254" s="114">
        <v>2220404</v>
      </c>
      <c r="B1254" s="23" t="s">
        <v>1107</v>
      </c>
      <c r="C1254" s="24">
        <v>0</v>
      </c>
      <c r="D1254" s="19">
        <v>0</v>
      </c>
      <c r="E1254" s="24"/>
      <c r="F1254" s="112" t="str">
        <f t="shared" si="114"/>
        <v>否</v>
      </c>
      <c r="G1254" s="103" t="str">
        <f t="shared" si="115"/>
        <v>项</v>
      </c>
      <c r="H1254" s="106"/>
      <c r="I1254" s="121">
        <v>0</v>
      </c>
      <c r="J1254" s="106">
        <v>0</v>
      </c>
      <c r="K1254" s="120">
        <f t="shared" si="116"/>
        <v>0</v>
      </c>
      <c r="L1254" s="107">
        <f t="shared" si="117"/>
        <v>0</v>
      </c>
      <c r="M1254" s="106">
        <f t="shared" si="118"/>
        <v>0</v>
      </c>
      <c r="N1254" s="106">
        <v>0</v>
      </c>
      <c r="O1254" s="106">
        <v>0</v>
      </c>
      <c r="P1254" s="106">
        <f t="shared" si="119"/>
        <v>0</v>
      </c>
    </row>
    <row r="1255" s="103" customFormat="1" ht="36" customHeight="1" spans="1:16">
      <c r="A1255" s="114">
        <v>2220499</v>
      </c>
      <c r="B1255" s="23" t="s">
        <v>1108</v>
      </c>
      <c r="C1255" s="24">
        <v>0</v>
      </c>
      <c r="D1255" s="19">
        <v>0</v>
      </c>
      <c r="E1255" s="24"/>
      <c r="F1255" s="112" t="str">
        <f t="shared" si="114"/>
        <v>否</v>
      </c>
      <c r="G1255" s="103" t="str">
        <f t="shared" si="115"/>
        <v>项</v>
      </c>
      <c r="H1255" s="106"/>
      <c r="I1255" s="121">
        <v>0</v>
      </c>
      <c r="J1255" s="106">
        <v>0</v>
      </c>
      <c r="K1255" s="120">
        <f t="shared" si="116"/>
        <v>0</v>
      </c>
      <c r="L1255" s="107">
        <f t="shared" si="117"/>
        <v>0</v>
      </c>
      <c r="M1255" s="106">
        <f t="shared" si="118"/>
        <v>0</v>
      </c>
      <c r="N1255" s="106">
        <v>0</v>
      </c>
      <c r="O1255" s="106">
        <v>0</v>
      </c>
      <c r="P1255" s="106">
        <f t="shared" si="119"/>
        <v>0</v>
      </c>
    </row>
    <row r="1256" ht="36" customHeight="1" spans="1:16">
      <c r="A1256" s="111">
        <v>22205</v>
      </c>
      <c r="B1256" s="18" t="s">
        <v>1109</v>
      </c>
      <c r="C1256" s="19">
        <v>200</v>
      </c>
      <c r="D1256" s="19">
        <f>SUM(D1257:D1268)</f>
        <v>365</v>
      </c>
      <c r="E1256" s="19"/>
      <c r="F1256" s="112" t="str">
        <f t="shared" si="114"/>
        <v>是</v>
      </c>
      <c r="G1256" s="106" t="str">
        <f t="shared" si="115"/>
        <v>款</v>
      </c>
      <c r="H1256" s="105">
        <f>SUM(H1257:H1268)</f>
        <v>0</v>
      </c>
      <c r="I1256" s="121">
        <v>0</v>
      </c>
      <c r="J1256" s="106">
        <v>0</v>
      </c>
      <c r="K1256" s="120">
        <f t="shared" si="116"/>
        <v>0</v>
      </c>
      <c r="L1256" s="107">
        <f t="shared" si="117"/>
        <v>0</v>
      </c>
      <c r="M1256" s="106">
        <f t="shared" si="118"/>
        <v>0</v>
      </c>
      <c r="N1256" s="106">
        <v>0</v>
      </c>
      <c r="O1256" s="106">
        <v>0</v>
      </c>
      <c r="P1256" s="106">
        <f t="shared" si="119"/>
        <v>0</v>
      </c>
    </row>
    <row r="1257" s="103" customFormat="1" ht="36" customHeight="1" spans="1:16">
      <c r="A1257" s="114">
        <v>2220501</v>
      </c>
      <c r="B1257" s="23" t="s">
        <v>1110</v>
      </c>
      <c r="C1257" s="24">
        <v>0</v>
      </c>
      <c r="D1257" s="19">
        <v>0</v>
      </c>
      <c r="E1257" s="24"/>
      <c r="F1257" s="112" t="str">
        <f t="shared" si="114"/>
        <v>否</v>
      </c>
      <c r="G1257" s="103" t="str">
        <f t="shared" si="115"/>
        <v>项</v>
      </c>
      <c r="H1257" s="106"/>
      <c r="I1257" s="121">
        <v>0</v>
      </c>
      <c r="J1257" s="106">
        <v>0</v>
      </c>
      <c r="K1257" s="120">
        <f t="shared" si="116"/>
        <v>0</v>
      </c>
      <c r="L1257" s="107">
        <f t="shared" si="117"/>
        <v>0</v>
      </c>
      <c r="M1257" s="106">
        <f t="shared" si="118"/>
        <v>0</v>
      </c>
      <c r="N1257" s="106">
        <v>0</v>
      </c>
      <c r="O1257" s="106">
        <v>0</v>
      </c>
      <c r="P1257" s="106">
        <f t="shared" si="119"/>
        <v>0</v>
      </c>
    </row>
    <row r="1258" s="103" customFormat="1" ht="36" customHeight="1" spans="1:16">
      <c r="A1258" s="114">
        <v>2220502</v>
      </c>
      <c r="B1258" s="23" t="s">
        <v>1111</v>
      </c>
      <c r="C1258" s="24">
        <v>0</v>
      </c>
      <c r="D1258" s="19">
        <v>0</v>
      </c>
      <c r="E1258" s="24"/>
      <c r="F1258" s="112" t="str">
        <f t="shared" si="114"/>
        <v>否</v>
      </c>
      <c r="G1258" s="103" t="str">
        <f t="shared" si="115"/>
        <v>项</v>
      </c>
      <c r="H1258" s="106"/>
      <c r="I1258" s="121">
        <v>0</v>
      </c>
      <c r="J1258" s="106">
        <v>0</v>
      </c>
      <c r="K1258" s="120">
        <f t="shared" si="116"/>
        <v>0</v>
      </c>
      <c r="L1258" s="107">
        <f t="shared" si="117"/>
        <v>0</v>
      </c>
      <c r="M1258" s="106">
        <f t="shared" si="118"/>
        <v>0</v>
      </c>
      <c r="N1258" s="106">
        <v>0</v>
      </c>
      <c r="O1258" s="106">
        <v>0</v>
      </c>
      <c r="P1258" s="106">
        <f t="shared" si="119"/>
        <v>0</v>
      </c>
    </row>
    <row r="1259" s="103" customFormat="1" ht="36" customHeight="1" spans="1:16">
      <c r="A1259" s="114">
        <v>2220503</v>
      </c>
      <c r="B1259" s="23" t="s">
        <v>1112</v>
      </c>
      <c r="C1259" s="24">
        <v>0</v>
      </c>
      <c r="D1259" s="19">
        <v>0</v>
      </c>
      <c r="E1259" s="24"/>
      <c r="F1259" s="112" t="str">
        <f t="shared" si="114"/>
        <v>否</v>
      </c>
      <c r="G1259" s="103" t="str">
        <f t="shared" si="115"/>
        <v>项</v>
      </c>
      <c r="H1259" s="126"/>
      <c r="I1259" s="121">
        <v>0</v>
      </c>
      <c r="J1259" s="106">
        <v>0</v>
      </c>
      <c r="K1259" s="120">
        <f t="shared" si="116"/>
        <v>0</v>
      </c>
      <c r="L1259" s="107">
        <f t="shared" si="117"/>
        <v>0</v>
      </c>
      <c r="M1259" s="106">
        <f t="shared" si="118"/>
        <v>0</v>
      </c>
      <c r="N1259" s="106">
        <v>0</v>
      </c>
      <c r="O1259" s="106">
        <v>0</v>
      </c>
      <c r="P1259" s="106">
        <f t="shared" si="119"/>
        <v>0</v>
      </c>
    </row>
    <row r="1260" s="103" customFormat="1" ht="36" customHeight="1" spans="1:16">
      <c r="A1260" s="114">
        <v>2220504</v>
      </c>
      <c r="B1260" s="23" t="s">
        <v>1113</v>
      </c>
      <c r="C1260" s="24">
        <v>0</v>
      </c>
      <c r="D1260" s="19">
        <v>0</v>
      </c>
      <c r="E1260" s="24"/>
      <c r="F1260" s="112" t="str">
        <f t="shared" si="114"/>
        <v>否</v>
      </c>
      <c r="G1260" s="103" t="str">
        <f t="shared" si="115"/>
        <v>项</v>
      </c>
      <c r="H1260" s="113"/>
      <c r="I1260" s="121">
        <v>0</v>
      </c>
      <c r="J1260" s="106">
        <v>0</v>
      </c>
      <c r="K1260" s="120">
        <f t="shared" si="116"/>
        <v>0</v>
      </c>
      <c r="L1260" s="107">
        <f t="shared" si="117"/>
        <v>0</v>
      </c>
      <c r="M1260" s="106">
        <f t="shared" si="118"/>
        <v>0</v>
      </c>
      <c r="N1260" s="106">
        <v>0</v>
      </c>
      <c r="O1260" s="106">
        <v>0</v>
      </c>
      <c r="P1260" s="106">
        <f t="shared" si="119"/>
        <v>0</v>
      </c>
    </row>
    <row r="1261" s="103" customFormat="1" ht="36" customHeight="1" spans="1:16">
      <c r="A1261" s="114">
        <v>2220505</v>
      </c>
      <c r="B1261" s="23" t="s">
        <v>1114</v>
      </c>
      <c r="C1261" s="24">
        <v>0</v>
      </c>
      <c r="D1261" s="19">
        <v>0</v>
      </c>
      <c r="E1261" s="24"/>
      <c r="F1261" s="112" t="str">
        <f t="shared" si="114"/>
        <v>否</v>
      </c>
      <c r="G1261" s="103" t="str">
        <f t="shared" si="115"/>
        <v>项</v>
      </c>
      <c r="H1261" s="106"/>
      <c r="I1261" s="121">
        <v>0</v>
      </c>
      <c r="J1261" s="106">
        <v>0</v>
      </c>
      <c r="K1261" s="120">
        <f t="shared" si="116"/>
        <v>0</v>
      </c>
      <c r="L1261" s="107">
        <f t="shared" si="117"/>
        <v>0</v>
      </c>
      <c r="M1261" s="106">
        <f t="shared" si="118"/>
        <v>0</v>
      </c>
      <c r="N1261" s="106">
        <v>0</v>
      </c>
      <c r="O1261" s="106">
        <v>0</v>
      </c>
      <c r="P1261" s="106">
        <f t="shared" si="119"/>
        <v>0</v>
      </c>
    </row>
    <row r="1262" s="103" customFormat="1" ht="36" customHeight="1" spans="1:16">
      <c r="A1262" s="114">
        <v>2220506</v>
      </c>
      <c r="B1262" s="23" t="s">
        <v>1115</v>
      </c>
      <c r="C1262" s="24">
        <v>0</v>
      </c>
      <c r="D1262" s="19">
        <v>0</v>
      </c>
      <c r="E1262" s="24"/>
      <c r="F1262" s="112" t="str">
        <f t="shared" si="114"/>
        <v>否</v>
      </c>
      <c r="G1262" s="103" t="str">
        <f t="shared" si="115"/>
        <v>项</v>
      </c>
      <c r="H1262" s="106"/>
      <c r="I1262" s="121">
        <v>0</v>
      </c>
      <c r="J1262" s="106">
        <v>0</v>
      </c>
      <c r="K1262" s="120">
        <f t="shared" si="116"/>
        <v>0</v>
      </c>
      <c r="L1262" s="107">
        <f t="shared" si="117"/>
        <v>0</v>
      </c>
      <c r="M1262" s="106">
        <f t="shared" si="118"/>
        <v>0</v>
      </c>
      <c r="N1262" s="106">
        <v>0</v>
      </c>
      <c r="O1262" s="106">
        <v>0</v>
      </c>
      <c r="P1262" s="106">
        <f t="shared" si="119"/>
        <v>0</v>
      </c>
    </row>
    <row r="1263" s="103" customFormat="1" ht="36" customHeight="1" spans="1:16">
      <c r="A1263" s="114">
        <v>2220507</v>
      </c>
      <c r="B1263" s="23" t="s">
        <v>1116</v>
      </c>
      <c r="C1263" s="24">
        <v>0</v>
      </c>
      <c r="D1263" s="19">
        <v>0</v>
      </c>
      <c r="E1263" s="24"/>
      <c r="F1263" s="112" t="str">
        <f t="shared" si="114"/>
        <v>否</v>
      </c>
      <c r="G1263" s="103" t="str">
        <f t="shared" si="115"/>
        <v>项</v>
      </c>
      <c r="H1263" s="106"/>
      <c r="I1263" s="121">
        <v>0</v>
      </c>
      <c r="J1263" s="106">
        <v>0</v>
      </c>
      <c r="K1263" s="120">
        <f t="shared" si="116"/>
        <v>0</v>
      </c>
      <c r="L1263" s="107">
        <f t="shared" si="117"/>
        <v>0</v>
      </c>
      <c r="M1263" s="106">
        <f t="shared" si="118"/>
        <v>0</v>
      </c>
      <c r="N1263" s="106">
        <v>0</v>
      </c>
      <c r="O1263" s="106">
        <v>0</v>
      </c>
      <c r="P1263" s="106">
        <f t="shared" si="119"/>
        <v>0</v>
      </c>
    </row>
    <row r="1264" s="103" customFormat="1" ht="36" customHeight="1" spans="1:16">
      <c r="A1264" s="114">
        <v>2220508</v>
      </c>
      <c r="B1264" s="23" t="s">
        <v>1117</v>
      </c>
      <c r="C1264" s="24">
        <v>0</v>
      </c>
      <c r="D1264" s="19">
        <v>0</v>
      </c>
      <c r="E1264" s="24"/>
      <c r="F1264" s="112" t="str">
        <f t="shared" si="114"/>
        <v>否</v>
      </c>
      <c r="G1264" s="103" t="str">
        <f t="shared" si="115"/>
        <v>项</v>
      </c>
      <c r="H1264" s="106"/>
      <c r="I1264" s="121">
        <v>0</v>
      </c>
      <c r="J1264" s="106">
        <v>0</v>
      </c>
      <c r="K1264" s="120">
        <f t="shared" si="116"/>
        <v>0</v>
      </c>
      <c r="L1264" s="107">
        <f t="shared" si="117"/>
        <v>0</v>
      </c>
      <c r="M1264" s="106">
        <f t="shared" si="118"/>
        <v>0</v>
      </c>
      <c r="N1264" s="106">
        <v>0</v>
      </c>
      <c r="O1264" s="106">
        <v>0</v>
      </c>
      <c r="P1264" s="106">
        <f t="shared" si="119"/>
        <v>0</v>
      </c>
    </row>
    <row r="1265" s="103" customFormat="1" ht="36" customHeight="1" spans="1:16">
      <c r="A1265" s="114">
        <v>2220509</v>
      </c>
      <c r="B1265" s="23" t="s">
        <v>1118</v>
      </c>
      <c r="C1265" s="24">
        <v>0</v>
      </c>
      <c r="D1265" s="19">
        <v>0</v>
      </c>
      <c r="E1265" s="24"/>
      <c r="F1265" s="112" t="str">
        <f t="shared" si="114"/>
        <v>否</v>
      </c>
      <c r="G1265" s="103" t="str">
        <f t="shared" si="115"/>
        <v>项</v>
      </c>
      <c r="H1265" s="106"/>
      <c r="I1265" s="121">
        <v>0</v>
      </c>
      <c r="J1265" s="106">
        <v>0</v>
      </c>
      <c r="K1265" s="120">
        <f t="shared" si="116"/>
        <v>0</v>
      </c>
      <c r="L1265" s="107">
        <f t="shared" si="117"/>
        <v>0</v>
      </c>
      <c r="M1265" s="106">
        <f t="shared" si="118"/>
        <v>0</v>
      </c>
      <c r="N1265" s="106">
        <v>0</v>
      </c>
      <c r="O1265" s="106">
        <v>0</v>
      </c>
      <c r="P1265" s="106">
        <f t="shared" si="119"/>
        <v>0</v>
      </c>
    </row>
    <row r="1266" s="103" customFormat="1" ht="36" customHeight="1" spans="1:16">
      <c r="A1266" s="114">
        <v>2220510</v>
      </c>
      <c r="B1266" s="23" t="s">
        <v>1119</v>
      </c>
      <c r="C1266" s="24">
        <v>0</v>
      </c>
      <c r="D1266" s="19">
        <v>0</v>
      </c>
      <c r="E1266" s="24"/>
      <c r="F1266" s="112" t="str">
        <f t="shared" si="114"/>
        <v>否</v>
      </c>
      <c r="G1266" s="103" t="str">
        <f t="shared" si="115"/>
        <v>项</v>
      </c>
      <c r="H1266" s="106"/>
      <c r="I1266" s="121">
        <v>0</v>
      </c>
      <c r="J1266" s="106">
        <v>0</v>
      </c>
      <c r="K1266" s="120">
        <f t="shared" si="116"/>
        <v>0</v>
      </c>
      <c r="L1266" s="107">
        <f t="shared" si="117"/>
        <v>0</v>
      </c>
      <c r="M1266" s="106">
        <f t="shared" si="118"/>
        <v>0</v>
      </c>
      <c r="N1266" s="106">
        <v>0</v>
      </c>
      <c r="O1266" s="106">
        <v>0</v>
      </c>
      <c r="P1266" s="106">
        <f t="shared" si="119"/>
        <v>0</v>
      </c>
    </row>
    <row r="1267" s="103" customFormat="1" ht="36" customHeight="1" spans="1:16">
      <c r="A1267" s="114">
        <v>2220511</v>
      </c>
      <c r="B1267" s="23" t="s">
        <v>1120</v>
      </c>
      <c r="C1267" s="24">
        <v>200</v>
      </c>
      <c r="D1267" s="19">
        <v>365</v>
      </c>
      <c r="E1267" s="24"/>
      <c r="F1267" s="112" t="str">
        <f t="shared" si="114"/>
        <v>是</v>
      </c>
      <c r="G1267" s="103" t="str">
        <f t="shared" si="115"/>
        <v>项</v>
      </c>
      <c r="H1267" s="106"/>
      <c r="I1267" s="121">
        <v>0</v>
      </c>
      <c r="J1267" s="106">
        <v>0</v>
      </c>
      <c r="K1267" s="120">
        <f t="shared" si="116"/>
        <v>0</v>
      </c>
      <c r="L1267" s="107">
        <f t="shared" si="117"/>
        <v>0</v>
      </c>
      <c r="M1267" s="106">
        <f t="shared" si="118"/>
        <v>365</v>
      </c>
      <c r="N1267" s="106">
        <v>0</v>
      </c>
      <c r="O1267" s="106">
        <v>365</v>
      </c>
      <c r="P1267" s="106">
        <f t="shared" si="119"/>
        <v>365</v>
      </c>
    </row>
    <row r="1268" s="103" customFormat="1" ht="36" customHeight="1" spans="1:16">
      <c r="A1268" s="114">
        <v>2220599</v>
      </c>
      <c r="B1268" s="23" t="s">
        <v>1121</v>
      </c>
      <c r="C1268" s="24">
        <v>0</v>
      </c>
      <c r="D1268" s="19">
        <v>0</v>
      </c>
      <c r="E1268" s="24"/>
      <c r="F1268" s="112" t="str">
        <f t="shared" si="114"/>
        <v>否</v>
      </c>
      <c r="G1268" s="103" t="str">
        <f t="shared" si="115"/>
        <v>项</v>
      </c>
      <c r="H1268" s="106"/>
      <c r="I1268" s="121">
        <v>0</v>
      </c>
      <c r="J1268" s="106">
        <v>0</v>
      </c>
      <c r="K1268" s="120">
        <f t="shared" si="116"/>
        <v>0</v>
      </c>
      <c r="L1268" s="107">
        <f t="shared" si="117"/>
        <v>0</v>
      </c>
      <c r="M1268" s="106">
        <f t="shared" si="118"/>
        <v>0</v>
      </c>
      <c r="N1268" s="106">
        <v>0</v>
      </c>
      <c r="O1268" s="106">
        <v>0</v>
      </c>
      <c r="P1268" s="106">
        <f t="shared" si="119"/>
        <v>0</v>
      </c>
    </row>
    <row r="1269" ht="36" customHeight="1" spans="1:16">
      <c r="A1269" s="122">
        <v>224</v>
      </c>
      <c r="B1269" s="18" t="s">
        <v>126</v>
      </c>
      <c r="C1269" s="19">
        <v>2520</v>
      </c>
      <c r="D1269" s="19">
        <f>SUM(D1270,D1282,D1288,D1294,D1302,D1315,D1319,D1325)</f>
        <v>1213</v>
      </c>
      <c r="E1269" s="19"/>
      <c r="F1269" s="112" t="str">
        <f t="shared" si="114"/>
        <v>是</v>
      </c>
      <c r="G1269" s="106" t="str">
        <f t="shared" si="115"/>
        <v>类</v>
      </c>
      <c r="H1269" s="105">
        <f>SUM(H1270,H1282,H1288,H1294,H1302,H1315,H1319,H1325)</f>
        <v>0</v>
      </c>
      <c r="I1269" s="121">
        <v>0</v>
      </c>
      <c r="J1269" s="106">
        <v>0</v>
      </c>
      <c r="K1269" s="120">
        <f t="shared" si="116"/>
        <v>0</v>
      </c>
      <c r="L1269" s="107">
        <f t="shared" si="117"/>
        <v>0</v>
      </c>
      <c r="M1269" s="106">
        <f t="shared" si="118"/>
        <v>0</v>
      </c>
      <c r="N1269" s="106">
        <v>0</v>
      </c>
      <c r="O1269" s="106">
        <v>0</v>
      </c>
      <c r="P1269" s="106">
        <f t="shared" si="119"/>
        <v>0</v>
      </c>
    </row>
    <row r="1270" ht="36" customHeight="1" spans="1:16">
      <c r="A1270" s="111">
        <v>22401</v>
      </c>
      <c r="B1270" s="18" t="s">
        <v>1122</v>
      </c>
      <c r="C1270" s="19">
        <v>835</v>
      </c>
      <c r="D1270" s="19">
        <f>SUM(D1271:D1281)</f>
        <v>4</v>
      </c>
      <c r="E1270" s="19"/>
      <c r="F1270" s="112" t="str">
        <f t="shared" si="114"/>
        <v>是</v>
      </c>
      <c r="G1270" s="106" t="str">
        <f t="shared" si="115"/>
        <v>款</v>
      </c>
      <c r="H1270" s="105">
        <f>SUM(H1271:H1281)</f>
        <v>0</v>
      </c>
      <c r="I1270" s="121">
        <v>0</v>
      </c>
      <c r="J1270" s="106">
        <v>0</v>
      </c>
      <c r="K1270" s="120">
        <f t="shared" si="116"/>
        <v>0</v>
      </c>
      <c r="L1270" s="107">
        <f t="shared" si="117"/>
        <v>0</v>
      </c>
      <c r="M1270" s="106">
        <f t="shared" si="118"/>
        <v>0</v>
      </c>
      <c r="N1270" s="106">
        <v>0</v>
      </c>
      <c r="O1270" s="106">
        <v>0</v>
      </c>
      <c r="P1270" s="106">
        <f t="shared" si="119"/>
        <v>0</v>
      </c>
    </row>
    <row r="1271" s="103" customFormat="1" ht="36" customHeight="1" spans="1:16">
      <c r="A1271" s="114">
        <v>2240101</v>
      </c>
      <c r="B1271" s="23" t="s">
        <v>163</v>
      </c>
      <c r="C1271" s="24">
        <v>645</v>
      </c>
      <c r="D1271" s="19">
        <v>4</v>
      </c>
      <c r="E1271" s="24"/>
      <c r="F1271" s="112" t="str">
        <f t="shared" si="114"/>
        <v>是</v>
      </c>
      <c r="G1271" s="103" t="str">
        <f t="shared" si="115"/>
        <v>项</v>
      </c>
      <c r="H1271" s="106"/>
      <c r="I1271" s="121">
        <v>36587.93</v>
      </c>
      <c r="J1271" s="106">
        <v>0</v>
      </c>
      <c r="K1271" s="120">
        <f t="shared" si="116"/>
        <v>36587.93</v>
      </c>
      <c r="L1271" s="107">
        <f t="shared" si="117"/>
        <v>4</v>
      </c>
      <c r="M1271" s="106">
        <f t="shared" si="118"/>
        <v>0</v>
      </c>
      <c r="N1271" s="106">
        <v>0</v>
      </c>
      <c r="O1271" s="106">
        <v>0</v>
      </c>
      <c r="P1271" s="106">
        <f t="shared" si="119"/>
        <v>0</v>
      </c>
    </row>
    <row r="1272" s="103" customFormat="1" ht="36" customHeight="1" spans="1:16">
      <c r="A1272" s="114">
        <v>2240102</v>
      </c>
      <c r="B1272" s="23" t="s">
        <v>164</v>
      </c>
      <c r="C1272" s="24">
        <v>60</v>
      </c>
      <c r="D1272" s="19">
        <v>0</v>
      </c>
      <c r="E1272" s="24"/>
      <c r="F1272" s="112" t="str">
        <f t="shared" si="114"/>
        <v>是</v>
      </c>
      <c r="G1272" s="103" t="str">
        <f t="shared" si="115"/>
        <v>项</v>
      </c>
      <c r="H1272" s="113"/>
      <c r="I1272" s="121">
        <v>0</v>
      </c>
      <c r="J1272" s="106">
        <v>0</v>
      </c>
      <c r="K1272" s="120">
        <f t="shared" si="116"/>
        <v>0</v>
      </c>
      <c r="L1272" s="107">
        <f t="shared" si="117"/>
        <v>0</v>
      </c>
      <c r="M1272" s="106">
        <f t="shared" si="118"/>
        <v>0</v>
      </c>
      <c r="N1272" s="106">
        <v>0</v>
      </c>
      <c r="O1272" s="106">
        <v>0</v>
      </c>
      <c r="P1272" s="106">
        <f t="shared" si="119"/>
        <v>0</v>
      </c>
    </row>
    <row r="1273" s="103" customFormat="1" ht="36" customHeight="1" spans="1:16">
      <c r="A1273" s="114">
        <v>2240103</v>
      </c>
      <c r="B1273" s="23" t="s">
        <v>165</v>
      </c>
      <c r="C1273" s="24">
        <v>0</v>
      </c>
      <c r="D1273" s="19">
        <v>0</v>
      </c>
      <c r="E1273" s="24"/>
      <c r="F1273" s="112" t="str">
        <f t="shared" si="114"/>
        <v>否</v>
      </c>
      <c r="G1273" s="103" t="str">
        <f t="shared" si="115"/>
        <v>项</v>
      </c>
      <c r="H1273" s="106"/>
      <c r="I1273" s="121">
        <v>0</v>
      </c>
      <c r="J1273" s="106">
        <v>0</v>
      </c>
      <c r="K1273" s="120">
        <f t="shared" si="116"/>
        <v>0</v>
      </c>
      <c r="L1273" s="107">
        <f t="shared" si="117"/>
        <v>0</v>
      </c>
      <c r="M1273" s="106">
        <f t="shared" si="118"/>
        <v>0</v>
      </c>
      <c r="N1273" s="106">
        <v>0</v>
      </c>
      <c r="O1273" s="106">
        <v>0</v>
      </c>
      <c r="P1273" s="106">
        <f t="shared" si="119"/>
        <v>0</v>
      </c>
    </row>
    <row r="1274" s="103" customFormat="1" ht="36" customHeight="1" spans="1:16">
      <c r="A1274" s="114">
        <v>2240104</v>
      </c>
      <c r="B1274" s="23" t="s">
        <v>1123</v>
      </c>
      <c r="C1274" s="24">
        <v>0</v>
      </c>
      <c r="D1274" s="19">
        <v>0</v>
      </c>
      <c r="E1274" s="24"/>
      <c r="F1274" s="112" t="str">
        <f t="shared" si="114"/>
        <v>否</v>
      </c>
      <c r="G1274" s="103" t="str">
        <f t="shared" si="115"/>
        <v>项</v>
      </c>
      <c r="H1274" s="106"/>
      <c r="I1274" s="121">
        <v>0</v>
      </c>
      <c r="J1274" s="106">
        <v>0</v>
      </c>
      <c r="K1274" s="120">
        <f t="shared" si="116"/>
        <v>0</v>
      </c>
      <c r="L1274" s="107">
        <f t="shared" si="117"/>
        <v>0</v>
      </c>
      <c r="M1274" s="106">
        <f t="shared" si="118"/>
        <v>0</v>
      </c>
      <c r="N1274" s="106">
        <v>0</v>
      </c>
      <c r="O1274" s="106">
        <v>0</v>
      </c>
      <c r="P1274" s="106">
        <f t="shared" si="119"/>
        <v>0</v>
      </c>
    </row>
    <row r="1275" s="103" customFormat="1" ht="36" customHeight="1" spans="1:16">
      <c r="A1275" s="114">
        <v>2240105</v>
      </c>
      <c r="B1275" s="23" t="s">
        <v>1124</v>
      </c>
      <c r="C1275" s="24">
        <v>0</v>
      </c>
      <c r="D1275" s="19">
        <v>0</v>
      </c>
      <c r="E1275" s="24"/>
      <c r="F1275" s="112" t="str">
        <f t="shared" si="114"/>
        <v>否</v>
      </c>
      <c r="G1275" s="103" t="str">
        <f t="shared" si="115"/>
        <v>项</v>
      </c>
      <c r="H1275" s="106"/>
      <c r="I1275" s="121">
        <v>0</v>
      </c>
      <c r="J1275" s="106">
        <v>0</v>
      </c>
      <c r="K1275" s="120">
        <f t="shared" si="116"/>
        <v>0</v>
      </c>
      <c r="L1275" s="107">
        <f t="shared" si="117"/>
        <v>0</v>
      </c>
      <c r="M1275" s="106">
        <f t="shared" si="118"/>
        <v>0</v>
      </c>
      <c r="N1275" s="106">
        <v>0</v>
      </c>
      <c r="O1275" s="106">
        <v>0</v>
      </c>
      <c r="P1275" s="106">
        <f t="shared" si="119"/>
        <v>0</v>
      </c>
    </row>
    <row r="1276" s="103" customFormat="1" ht="36" customHeight="1" spans="1:16">
      <c r="A1276" s="114">
        <v>2240106</v>
      </c>
      <c r="B1276" s="23" t="s">
        <v>1125</v>
      </c>
      <c r="C1276" s="24">
        <v>60</v>
      </c>
      <c r="D1276" s="19">
        <v>0</v>
      </c>
      <c r="E1276" s="24"/>
      <c r="F1276" s="112" t="str">
        <f t="shared" si="114"/>
        <v>是</v>
      </c>
      <c r="G1276" s="103" t="str">
        <f t="shared" si="115"/>
        <v>项</v>
      </c>
      <c r="H1276" s="106"/>
      <c r="I1276" s="121">
        <v>0</v>
      </c>
      <c r="J1276" s="106">
        <v>0</v>
      </c>
      <c r="K1276" s="120">
        <f t="shared" si="116"/>
        <v>0</v>
      </c>
      <c r="L1276" s="107">
        <f t="shared" si="117"/>
        <v>0</v>
      </c>
      <c r="M1276" s="106">
        <f t="shared" si="118"/>
        <v>0</v>
      </c>
      <c r="N1276" s="106">
        <v>0</v>
      </c>
      <c r="O1276" s="106">
        <v>0</v>
      </c>
      <c r="P1276" s="106">
        <f t="shared" si="119"/>
        <v>0</v>
      </c>
    </row>
    <row r="1277" s="103" customFormat="1" ht="36" customHeight="1" spans="1:16">
      <c r="A1277" s="114">
        <v>2240107</v>
      </c>
      <c r="B1277" s="23" t="s">
        <v>1126</v>
      </c>
      <c r="C1277" s="24">
        <v>0</v>
      </c>
      <c r="D1277" s="19">
        <v>0</v>
      </c>
      <c r="E1277" s="24"/>
      <c r="F1277" s="112" t="str">
        <f t="shared" si="114"/>
        <v>否</v>
      </c>
      <c r="G1277" s="103" t="str">
        <f t="shared" si="115"/>
        <v>项</v>
      </c>
      <c r="H1277" s="106"/>
      <c r="I1277" s="121">
        <v>0</v>
      </c>
      <c r="J1277" s="106">
        <v>0</v>
      </c>
      <c r="K1277" s="120">
        <f t="shared" si="116"/>
        <v>0</v>
      </c>
      <c r="L1277" s="107">
        <f t="shared" si="117"/>
        <v>0</v>
      </c>
      <c r="M1277" s="106">
        <f t="shared" si="118"/>
        <v>0</v>
      </c>
      <c r="N1277" s="106">
        <v>0</v>
      </c>
      <c r="O1277" s="106">
        <v>0</v>
      </c>
      <c r="P1277" s="106">
        <f t="shared" si="119"/>
        <v>0</v>
      </c>
    </row>
    <row r="1278" s="103" customFormat="1" ht="36" customHeight="1" spans="1:16">
      <c r="A1278" s="114">
        <v>2240108</v>
      </c>
      <c r="B1278" s="23" t="s">
        <v>1127</v>
      </c>
      <c r="C1278" s="24">
        <v>20</v>
      </c>
      <c r="D1278" s="19">
        <v>0</v>
      </c>
      <c r="E1278" s="24"/>
      <c r="F1278" s="112" t="str">
        <f t="shared" si="114"/>
        <v>是</v>
      </c>
      <c r="G1278" s="103" t="str">
        <f t="shared" si="115"/>
        <v>项</v>
      </c>
      <c r="H1278" s="113"/>
      <c r="I1278" s="121">
        <v>0</v>
      </c>
      <c r="J1278" s="106">
        <v>0</v>
      </c>
      <c r="K1278" s="120">
        <f t="shared" si="116"/>
        <v>0</v>
      </c>
      <c r="L1278" s="107">
        <f t="shared" si="117"/>
        <v>0</v>
      </c>
      <c r="M1278" s="106">
        <f t="shared" si="118"/>
        <v>0</v>
      </c>
      <c r="N1278" s="106">
        <v>0</v>
      </c>
      <c r="O1278" s="106">
        <v>0</v>
      </c>
      <c r="P1278" s="106">
        <f t="shared" si="119"/>
        <v>0</v>
      </c>
    </row>
    <row r="1279" s="103" customFormat="1" ht="36" customHeight="1" spans="1:16">
      <c r="A1279" s="114">
        <v>2240109</v>
      </c>
      <c r="B1279" s="23" t="s">
        <v>1128</v>
      </c>
      <c r="C1279" s="24">
        <v>15</v>
      </c>
      <c r="D1279" s="19">
        <v>0</v>
      </c>
      <c r="E1279" s="24"/>
      <c r="F1279" s="112" t="str">
        <f t="shared" si="114"/>
        <v>是</v>
      </c>
      <c r="G1279" s="103" t="str">
        <f t="shared" si="115"/>
        <v>项</v>
      </c>
      <c r="H1279" s="106"/>
      <c r="I1279" s="121">
        <v>0</v>
      </c>
      <c r="J1279" s="106">
        <v>0</v>
      </c>
      <c r="K1279" s="120">
        <f t="shared" si="116"/>
        <v>0</v>
      </c>
      <c r="L1279" s="107">
        <f t="shared" si="117"/>
        <v>0</v>
      </c>
      <c r="M1279" s="106">
        <f t="shared" si="118"/>
        <v>0</v>
      </c>
      <c r="N1279" s="106">
        <v>0</v>
      </c>
      <c r="O1279" s="106">
        <v>0</v>
      </c>
      <c r="P1279" s="106">
        <f t="shared" si="119"/>
        <v>0</v>
      </c>
    </row>
    <row r="1280" s="103" customFormat="1" ht="36" customHeight="1" spans="1:16">
      <c r="A1280" s="114">
        <v>2240150</v>
      </c>
      <c r="B1280" s="23" t="s">
        <v>172</v>
      </c>
      <c r="C1280" s="24">
        <v>0</v>
      </c>
      <c r="D1280" s="19">
        <v>0</v>
      </c>
      <c r="E1280" s="24"/>
      <c r="F1280" s="112" t="str">
        <f t="shared" si="114"/>
        <v>否</v>
      </c>
      <c r="G1280" s="103" t="str">
        <f t="shared" si="115"/>
        <v>项</v>
      </c>
      <c r="H1280" s="106"/>
      <c r="I1280" s="121">
        <v>0</v>
      </c>
      <c r="J1280" s="106">
        <v>0</v>
      </c>
      <c r="K1280" s="120">
        <f t="shared" si="116"/>
        <v>0</v>
      </c>
      <c r="L1280" s="107">
        <f t="shared" si="117"/>
        <v>0</v>
      </c>
      <c r="M1280" s="106">
        <f t="shared" si="118"/>
        <v>0</v>
      </c>
      <c r="N1280" s="106">
        <v>0</v>
      </c>
      <c r="O1280" s="106">
        <v>0</v>
      </c>
      <c r="P1280" s="106">
        <f t="shared" si="119"/>
        <v>0</v>
      </c>
    </row>
    <row r="1281" s="103" customFormat="1" ht="36" customHeight="1" spans="1:16">
      <c r="A1281" s="114">
        <v>2240199</v>
      </c>
      <c r="B1281" s="23" t="s">
        <v>1129</v>
      </c>
      <c r="C1281" s="24">
        <v>35</v>
      </c>
      <c r="D1281" s="19">
        <v>0</v>
      </c>
      <c r="E1281" s="24"/>
      <c r="F1281" s="112" t="str">
        <f t="shared" si="114"/>
        <v>是</v>
      </c>
      <c r="G1281" s="103" t="str">
        <f t="shared" si="115"/>
        <v>项</v>
      </c>
      <c r="H1281" s="106"/>
      <c r="I1281" s="121">
        <v>0</v>
      </c>
      <c r="J1281" s="106">
        <v>0</v>
      </c>
      <c r="K1281" s="120">
        <f t="shared" si="116"/>
        <v>0</v>
      </c>
      <c r="L1281" s="107">
        <f t="shared" si="117"/>
        <v>0</v>
      </c>
      <c r="M1281" s="106">
        <f t="shared" si="118"/>
        <v>0</v>
      </c>
      <c r="N1281" s="106">
        <v>0</v>
      </c>
      <c r="O1281" s="106">
        <v>0</v>
      </c>
      <c r="P1281" s="106">
        <f t="shared" si="119"/>
        <v>0</v>
      </c>
    </row>
    <row r="1282" ht="36" customHeight="1" spans="1:16">
      <c r="A1282" s="111">
        <v>22402</v>
      </c>
      <c r="B1282" s="18" t="s">
        <v>1130</v>
      </c>
      <c r="C1282" s="19">
        <v>909</v>
      </c>
      <c r="D1282" s="19">
        <f>SUM(D1283:D1287)</f>
        <v>1200</v>
      </c>
      <c r="E1282" s="19"/>
      <c r="F1282" s="112" t="str">
        <f t="shared" si="114"/>
        <v>是</v>
      </c>
      <c r="G1282" s="106" t="str">
        <f t="shared" si="115"/>
        <v>款</v>
      </c>
      <c r="H1282" s="105">
        <f>SUM(H1283:H1287)</f>
        <v>0</v>
      </c>
      <c r="I1282" s="121">
        <v>0</v>
      </c>
      <c r="J1282" s="106">
        <v>0</v>
      </c>
      <c r="K1282" s="120">
        <f t="shared" si="116"/>
        <v>0</v>
      </c>
      <c r="L1282" s="107">
        <f t="shared" si="117"/>
        <v>0</v>
      </c>
      <c r="M1282" s="106">
        <f t="shared" si="118"/>
        <v>0</v>
      </c>
      <c r="N1282" s="106">
        <v>0</v>
      </c>
      <c r="O1282" s="106">
        <v>0</v>
      </c>
      <c r="P1282" s="106">
        <f t="shared" si="119"/>
        <v>0</v>
      </c>
    </row>
    <row r="1283" s="103" customFormat="1" ht="36" customHeight="1" spans="1:16">
      <c r="A1283" s="114">
        <v>2240201</v>
      </c>
      <c r="B1283" s="23" t="s">
        <v>163</v>
      </c>
      <c r="C1283" s="24">
        <v>0</v>
      </c>
      <c r="D1283" s="19">
        <v>1000</v>
      </c>
      <c r="E1283" s="24"/>
      <c r="F1283" s="112" t="str">
        <f t="shared" si="114"/>
        <v>否</v>
      </c>
      <c r="G1283" s="103" t="str">
        <f t="shared" si="115"/>
        <v>项</v>
      </c>
      <c r="H1283" s="106"/>
      <c r="I1283" s="121">
        <v>0</v>
      </c>
      <c r="J1283" s="106">
        <v>0</v>
      </c>
      <c r="K1283" s="120">
        <f t="shared" si="116"/>
        <v>0</v>
      </c>
      <c r="L1283" s="107">
        <f t="shared" si="117"/>
        <v>0</v>
      </c>
      <c r="M1283" s="106">
        <f t="shared" si="118"/>
        <v>1000</v>
      </c>
      <c r="N1283" s="106">
        <v>1000</v>
      </c>
      <c r="O1283" s="106">
        <v>0</v>
      </c>
      <c r="P1283" s="106">
        <f t="shared" si="119"/>
        <v>1000</v>
      </c>
    </row>
    <row r="1284" s="103" customFormat="1" ht="36" customHeight="1" spans="1:16">
      <c r="A1284" s="114">
        <v>2240202</v>
      </c>
      <c r="B1284" s="23" t="s">
        <v>164</v>
      </c>
      <c r="C1284" s="24">
        <v>0</v>
      </c>
      <c r="D1284" s="19">
        <v>0</v>
      </c>
      <c r="E1284" s="24"/>
      <c r="F1284" s="112" t="str">
        <f t="shared" ref="F1284:F1340" si="120">IF(LEN(A1284)=3,"是",IF(B1284&lt;&gt;"",IF(SUM(C1284:C1284)&lt;&gt;0,"是","否"),"是"))</f>
        <v>否</v>
      </c>
      <c r="G1284" s="103" t="str">
        <f t="shared" si="115"/>
        <v>项</v>
      </c>
      <c r="H1284" s="113"/>
      <c r="I1284" s="121">
        <v>0</v>
      </c>
      <c r="J1284" s="106">
        <v>0</v>
      </c>
      <c r="K1284" s="120">
        <f t="shared" si="116"/>
        <v>0</v>
      </c>
      <c r="L1284" s="107">
        <f t="shared" si="117"/>
        <v>0</v>
      </c>
      <c r="M1284" s="106">
        <f t="shared" si="118"/>
        <v>0</v>
      </c>
      <c r="N1284" s="106">
        <v>0</v>
      </c>
      <c r="O1284" s="106">
        <v>0</v>
      </c>
      <c r="P1284" s="106">
        <f t="shared" si="119"/>
        <v>0</v>
      </c>
    </row>
    <row r="1285" s="103" customFormat="1" ht="36" customHeight="1" spans="1:16">
      <c r="A1285" s="114">
        <v>2240203</v>
      </c>
      <c r="B1285" s="23" t="s">
        <v>165</v>
      </c>
      <c r="C1285" s="24">
        <v>0</v>
      </c>
      <c r="D1285" s="19">
        <v>0</v>
      </c>
      <c r="E1285" s="24"/>
      <c r="F1285" s="112" t="str">
        <f t="shared" si="120"/>
        <v>否</v>
      </c>
      <c r="G1285" s="103" t="str">
        <f t="shared" ref="G1285:G1340" si="121">IF(LEN(A1285)=3,"类",IF(LEN(A1285)=5,"款","项"))</f>
        <v>项</v>
      </c>
      <c r="H1285" s="106"/>
      <c r="I1285" s="121">
        <v>0</v>
      </c>
      <c r="J1285" s="106">
        <v>0</v>
      </c>
      <c r="K1285" s="120">
        <f t="shared" ref="K1285:K1340" si="122">SUM(I1285:J1285)</f>
        <v>0</v>
      </c>
      <c r="L1285" s="107">
        <f t="shared" ref="L1285:L1340" si="123">ROUND(K1285/10000,0)</f>
        <v>0</v>
      </c>
      <c r="M1285" s="106">
        <f t="shared" ref="M1285:M1340" si="124">SUM(N1285:O1285)</f>
        <v>0</v>
      </c>
      <c r="N1285" s="106">
        <v>0</v>
      </c>
      <c r="O1285" s="106">
        <v>0</v>
      </c>
      <c r="P1285" s="106">
        <f t="shared" ref="P1285:P1340" si="125">ROUND(M1285,0)</f>
        <v>0</v>
      </c>
    </row>
    <row r="1286" s="103" customFormat="1" ht="36" customHeight="1" spans="1:16">
      <c r="A1286" s="114">
        <v>2240204</v>
      </c>
      <c r="B1286" s="23" t="s">
        <v>1131</v>
      </c>
      <c r="C1286" s="24">
        <v>909</v>
      </c>
      <c r="D1286" s="19">
        <v>200</v>
      </c>
      <c r="E1286" s="24"/>
      <c r="F1286" s="112" t="str">
        <f t="shared" si="120"/>
        <v>是</v>
      </c>
      <c r="G1286" s="103" t="str">
        <f t="shared" si="121"/>
        <v>项</v>
      </c>
      <c r="H1286" s="106"/>
      <c r="I1286" s="121">
        <v>0</v>
      </c>
      <c r="J1286" s="106">
        <v>0</v>
      </c>
      <c r="K1286" s="120">
        <f t="shared" si="122"/>
        <v>0</v>
      </c>
      <c r="L1286" s="107">
        <f t="shared" si="123"/>
        <v>0</v>
      </c>
      <c r="M1286" s="106">
        <f t="shared" si="124"/>
        <v>200</v>
      </c>
      <c r="N1286" s="106">
        <v>200</v>
      </c>
      <c r="O1286" s="106">
        <v>0</v>
      </c>
      <c r="P1286" s="106">
        <f t="shared" si="125"/>
        <v>200</v>
      </c>
    </row>
    <row r="1287" s="103" customFormat="1" ht="36" customHeight="1" spans="1:16">
      <c r="A1287" s="114">
        <v>2240299</v>
      </c>
      <c r="B1287" s="23" t="s">
        <v>1132</v>
      </c>
      <c r="C1287" s="24">
        <v>0</v>
      </c>
      <c r="D1287" s="19">
        <v>0</v>
      </c>
      <c r="E1287" s="24"/>
      <c r="F1287" s="112" t="str">
        <f t="shared" si="120"/>
        <v>否</v>
      </c>
      <c r="G1287" s="103" t="str">
        <f t="shared" si="121"/>
        <v>项</v>
      </c>
      <c r="H1287" s="106"/>
      <c r="I1287" s="121">
        <v>0</v>
      </c>
      <c r="J1287" s="106">
        <v>0</v>
      </c>
      <c r="K1287" s="120">
        <f t="shared" si="122"/>
        <v>0</v>
      </c>
      <c r="L1287" s="107">
        <f t="shared" si="123"/>
        <v>0</v>
      </c>
      <c r="M1287" s="106">
        <f t="shared" si="124"/>
        <v>0</v>
      </c>
      <c r="N1287" s="106">
        <v>0</v>
      </c>
      <c r="O1287" s="106">
        <v>0</v>
      </c>
      <c r="P1287" s="106">
        <f t="shared" si="125"/>
        <v>0</v>
      </c>
    </row>
    <row r="1288" ht="36" customHeight="1" spans="1:16">
      <c r="A1288" s="111">
        <v>22403</v>
      </c>
      <c r="B1288" s="18" t="s">
        <v>1133</v>
      </c>
      <c r="C1288" s="19">
        <v>0</v>
      </c>
      <c r="D1288" s="19">
        <f>SUM(D1289:D1293)</f>
        <v>0</v>
      </c>
      <c r="E1288" s="19"/>
      <c r="F1288" s="112" t="str">
        <f t="shared" si="120"/>
        <v>否</v>
      </c>
      <c r="G1288" s="106" t="str">
        <f t="shared" si="121"/>
        <v>款</v>
      </c>
      <c r="H1288" s="105">
        <f>SUM(H1289:H1293)</f>
        <v>0</v>
      </c>
      <c r="I1288" s="121">
        <v>0</v>
      </c>
      <c r="J1288" s="106">
        <v>0</v>
      </c>
      <c r="K1288" s="120">
        <f t="shared" si="122"/>
        <v>0</v>
      </c>
      <c r="L1288" s="107">
        <f t="shared" si="123"/>
        <v>0</v>
      </c>
      <c r="M1288" s="106">
        <f t="shared" si="124"/>
        <v>0</v>
      </c>
      <c r="N1288" s="106">
        <v>0</v>
      </c>
      <c r="O1288" s="106">
        <v>0</v>
      </c>
      <c r="P1288" s="106">
        <f t="shared" si="125"/>
        <v>0</v>
      </c>
    </row>
    <row r="1289" s="103" customFormat="1" ht="36" customHeight="1" spans="1:16">
      <c r="A1289" s="114">
        <v>2240301</v>
      </c>
      <c r="B1289" s="23" t="s">
        <v>163</v>
      </c>
      <c r="C1289" s="24">
        <v>0</v>
      </c>
      <c r="D1289" s="19">
        <v>0</v>
      </c>
      <c r="E1289" s="24"/>
      <c r="F1289" s="112" t="str">
        <f t="shared" si="120"/>
        <v>否</v>
      </c>
      <c r="G1289" s="103" t="str">
        <f t="shared" si="121"/>
        <v>项</v>
      </c>
      <c r="H1289" s="106"/>
      <c r="I1289" s="121">
        <v>0</v>
      </c>
      <c r="J1289" s="106">
        <v>0</v>
      </c>
      <c r="K1289" s="120">
        <f t="shared" si="122"/>
        <v>0</v>
      </c>
      <c r="L1289" s="107">
        <f t="shared" si="123"/>
        <v>0</v>
      </c>
      <c r="M1289" s="106">
        <f t="shared" si="124"/>
        <v>0</v>
      </c>
      <c r="N1289" s="106">
        <v>0</v>
      </c>
      <c r="O1289" s="106">
        <v>0</v>
      </c>
      <c r="P1289" s="106">
        <f t="shared" si="125"/>
        <v>0</v>
      </c>
    </row>
    <row r="1290" s="103" customFormat="1" ht="36" customHeight="1" spans="1:16">
      <c r="A1290" s="114">
        <v>2240302</v>
      </c>
      <c r="B1290" s="23" t="s">
        <v>164</v>
      </c>
      <c r="C1290" s="24">
        <v>0</v>
      </c>
      <c r="D1290" s="19">
        <v>0</v>
      </c>
      <c r="E1290" s="24"/>
      <c r="F1290" s="112" t="str">
        <f t="shared" si="120"/>
        <v>否</v>
      </c>
      <c r="G1290" s="103" t="str">
        <f t="shared" si="121"/>
        <v>项</v>
      </c>
      <c r="H1290" s="106"/>
      <c r="I1290" s="121">
        <v>0</v>
      </c>
      <c r="J1290" s="106">
        <v>0</v>
      </c>
      <c r="K1290" s="120">
        <f t="shared" si="122"/>
        <v>0</v>
      </c>
      <c r="L1290" s="107">
        <f t="shared" si="123"/>
        <v>0</v>
      </c>
      <c r="M1290" s="106">
        <f t="shared" si="124"/>
        <v>0</v>
      </c>
      <c r="N1290" s="106">
        <v>0</v>
      </c>
      <c r="O1290" s="106">
        <v>0</v>
      </c>
      <c r="P1290" s="106">
        <f t="shared" si="125"/>
        <v>0</v>
      </c>
    </row>
    <row r="1291" s="103" customFormat="1" ht="36" customHeight="1" spans="1:16">
      <c r="A1291" s="114">
        <v>2240303</v>
      </c>
      <c r="B1291" s="23" t="s">
        <v>165</v>
      </c>
      <c r="C1291" s="24">
        <v>0</v>
      </c>
      <c r="D1291" s="19">
        <v>0</v>
      </c>
      <c r="E1291" s="24"/>
      <c r="F1291" s="112" t="str">
        <f t="shared" si="120"/>
        <v>否</v>
      </c>
      <c r="G1291" s="103" t="str">
        <f t="shared" si="121"/>
        <v>项</v>
      </c>
      <c r="H1291" s="106"/>
      <c r="I1291" s="121">
        <v>0</v>
      </c>
      <c r="J1291" s="106">
        <v>0</v>
      </c>
      <c r="K1291" s="120">
        <f t="shared" si="122"/>
        <v>0</v>
      </c>
      <c r="L1291" s="107">
        <f t="shared" si="123"/>
        <v>0</v>
      </c>
      <c r="M1291" s="106">
        <f t="shared" si="124"/>
        <v>0</v>
      </c>
      <c r="N1291" s="106">
        <v>0</v>
      </c>
      <c r="O1291" s="106">
        <v>0</v>
      </c>
      <c r="P1291" s="106">
        <f t="shared" si="125"/>
        <v>0</v>
      </c>
    </row>
    <row r="1292" s="103" customFormat="1" ht="36" customHeight="1" spans="1:16">
      <c r="A1292" s="114">
        <v>2240304</v>
      </c>
      <c r="B1292" s="23" t="s">
        <v>1134</v>
      </c>
      <c r="C1292" s="24">
        <v>0</v>
      </c>
      <c r="D1292" s="19">
        <v>0</v>
      </c>
      <c r="E1292" s="24"/>
      <c r="F1292" s="112" t="str">
        <f t="shared" si="120"/>
        <v>否</v>
      </c>
      <c r="G1292" s="103" t="str">
        <f t="shared" si="121"/>
        <v>项</v>
      </c>
      <c r="H1292" s="113"/>
      <c r="I1292" s="121">
        <v>0</v>
      </c>
      <c r="J1292" s="106">
        <v>0</v>
      </c>
      <c r="K1292" s="120">
        <f t="shared" si="122"/>
        <v>0</v>
      </c>
      <c r="L1292" s="107">
        <f t="shared" si="123"/>
        <v>0</v>
      </c>
      <c r="M1292" s="106">
        <f t="shared" si="124"/>
        <v>0</v>
      </c>
      <c r="N1292" s="106">
        <v>0</v>
      </c>
      <c r="O1292" s="106">
        <v>0</v>
      </c>
      <c r="P1292" s="106">
        <f t="shared" si="125"/>
        <v>0</v>
      </c>
    </row>
    <row r="1293" s="103" customFormat="1" ht="36" customHeight="1" spans="1:16">
      <c r="A1293" s="114">
        <v>2240399</v>
      </c>
      <c r="B1293" s="23" t="s">
        <v>1135</v>
      </c>
      <c r="C1293" s="24">
        <v>0</v>
      </c>
      <c r="D1293" s="19">
        <v>0</v>
      </c>
      <c r="E1293" s="24"/>
      <c r="F1293" s="112" t="str">
        <f t="shared" si="120"/>
        <v>否</v>
      </c>
      <c r="G1293" s="103" t="str">
        <f t="shared" si="121"/>
        <v>项</v>
      </c>
      <c r="H1293" s="106"/>
      <c r="I1293" s="121">
        <v>0</v>
      </c>
      <c r="J1293" s="106">
        <v>0</v>
      </c>
      <c r="K1293" s="120">
        <f t="shared" si="122"/>
        <v>0</v>
      </c>
      <c r="L1293" s="107">
        <f t="shared" si="123"/>
        <v>0</v>
      </c>
      <c r="M1293" s="106">
        <f t="shared" si="124"/>
        <v>0</v>
      </c>
      <c r="N1293" s="106">
        <v>0</v>
      </c>
      <c r="O1293" s="106">
        <v>0</v>
      </c>
      <c r="P1293" s="106">
        <f t="shared" si="125"/>
        <v>0</v>
      </c>
    </row>
    <row r="1294" ht="36" customHeight="1" spans="1:16">
      <c r="A1294" s="111">
        <v>22404</v>
      </c>
      <c r="B1294" s="18" t="s">
        <v>1136</v>
      </c>
      <c r="C1294" s="19">
        <v>0</v>
      </c>
      <c r="D1294" s="19">
        <f>SUM(D1295:D1301)</f>
        <v>0</v>
      </c>
      <c r="E1294" s="19"/>
      <c r="F1294" s="112" t="str">
        <f t="shared" si="120"/>
        <v>否</v>
      </c>
      <c r="G1294" s="106" t="str">
        <f t="shared" si="121"/>
        <v>款</v>
      </c>
      <c r="H1294" s="105">
        <f>SUM(H1295:H1301)</f>
        <v>0</v>
      </c>
      <c r="I1294" s="121">
        <v>0</v>
      </c>
      <c r="J1294" s="106">
        <v>0</v>
      </c>
      <c r="K1294" s="120">
        <f t="shared" si="122"/>
        <v>0</v>
      </c>
      <c r="L1294" s="107">
        <f t="shared" si="123"/>
        <v>0</v>
      </c>
      <c r="M1294" s="106">
        <f t="shared" si="124"/>
        <v>0</v>
      </c>
      <c r="N1294" s="106">
        <v>0</v>
      </c>
      <c r="O1294" s="106">
        <v>0</v>
      </c>
      <c r="P1294" s="106">
        <f t="shared" si="125"/>
        <v>0</v>
      </c>
    </row>
    <row r="1295" s="103" customFormat="1" ht="36" customHeight="1" spans="1:16">
      <c r="A1295" s="114">
        <v>2240401</v>
      </c>
      <c r="B1295" s="23" t="s">
        <v>163</v>
      </c>
      <c r="C1295" s="24">
        <v>0</v>
      </c>
      <c r="D1295" s="19">
        <v>0</v>
      </c>
      <c r="E1295" s="24"/>
      <c r="F1295" s="112" t="str">
        <f t="shared" si="120"/>
        <v>否</v>
      </c>
      <c r="G1295" s="103" t="str">
        <f t="shared" si="121"/>
        <v>项</v>
      </c>
      <c r="H1295" s="106"/>
      <c r="I1295" s="121">
        <v>0</v>
      </c>
      <c r="J1295" s="106">
        <v>0</v>
      </c>
      <c r="K1295" s="120">
        <f t="shared" si="122"/>
        <v>0</v>
      </c>
      <c r="L1295" s="107">
        <f t="shared" si="123"/>
        <v>0</v>
      </c>
      <c r="M1295" s="106">
        <f t="shared" si="124"/>
        <v>0</v>
      </c>
      <c r="N1295" s="106">
        <v>0</v>
      </c>
      <c r="O1295" s="106">
        <v>0</v>
      </c>
      <c r="P1295" s="106">
        <f t="shared" si="125"/>
        <v>0</v>
      </c>
    </row>
    <row r="1296" s="103" customFormat="1" ht="36" customHeight="1" spans="1:16">
      <c r="A1296" s="114">
        <v>2240402</v>
      </c>
      <c r="B1296" s="23" t="s">
        <v>164</v>
      </c>
      <c r="C1296" s="24">
        <v>0</v>
      </c>
      <c r="D1296" s="19">
        <v>0</v>
      </c>
      <c r="E1296" s="24"/>
      <c r="F1296" s="112" t="str">
        <f t="shared" si="120"/>
        <v>否</v>
      </c>
      <c r="G1296" s="103" t="str">
        <f t="shared" si="121"/>
        <v>项</v>
      </c>
      <c r="H1296" s="106"/>
      <c r="I1296" s="121">
        <v>0</v>
      </c>
      <c r="J1296" s="106">
        <v>0</v>
      </c>
      <c r="K1296" s="120">
        <f t="shared" si="122"/>
        <v>0</v>
      </c>
      <c r="L1296" s="107">
        <f t="shared" si="123"/>
        <v>0</v>
      </c>
      <c r="M1296" s="106">
        <f t="shared" si="124"/>
        <v>0</v>
      </c>
      <c r="N1296" s="106">
        <v>0</v>
      </c>
      <c r="O1296" s="106">
        <v>0</v>
      </c>
      <c r="P1296" s="106">
        <f t="shared" si="125"/>
        <v>0</v>
      </c>
    </row>
    <row r="1297" s="103" customFormat="1" ht="36" customHeight="1" spans="1:16">
      <c r="A1297" s="114">
        <v>2240403</v>
      </c>
      <c r="B1297" s="23" t="s">
        <v>165</v>
      </c>
      <c r="C1297" s="24">
        <v>0</v>
      </c>
      <c r="D1297" s="19">
        <v>0</v>
      </c>
      <c r="E1297" s="24"/>
      <c r="F1297" s="112" t="str">
        <f t="shared" si="120"/>
        <v>否</v>
      </c>
      <c r="G1297" s="103" t="str">
        <f t="shared" si="121"/>
        <v>项</v>
      </c>
      <c r="H1297" s="106"/>
      <c r="I1297" s="121">
        <v>0</v>
      </c>
      <c r="J1297" s="106">
        <v>0</v>
      </c>
      <c r="K1297" s="120">
        <f t="shared" si="122"/>
        <v>0</v>
      </c>
      <c r="L1297" s="107">
        <f t="shared" si="123"/>
        <v>0</v>
      </c>
      <c r="M1297" s="106">
        <f t="shared" si="124"/>
        <v>0</v>
      </c>
      <c r="N1297" s="106">
        <v>0</v>
      </c>
      <c r="O1297" s="106">
        <v>0</v>
      </c>
      <c r="P1297" s="106">
        <f t="shared" si="125"/>
        <v>0</v>
      </c>
    </row>
    <row r="1298" s="103" customFormat="1" ht="36" customHeight="1" spans="1:16">
      <c r="A1298" s="114">
        <v>2240404</v>
      </c>
      <c r="B1298" s="23" t="s">
        <v>1137</v>
      </c>
      <c r="C1298" s="24">
        <v>0</v>
      </c>
      <c r="D1298" s="19">
        <v>0</v>
      </c>
      <c r="E1298" s="24"/>
      <c r="F1298" s="112" t="str">
        <f t="shared" si="120"/>
        <v>否</v>
      </c>
      <c r="G1298" s="103" t="str">
        <f t="shared" si="121"/>
        <v>项</v>
      </c>
      <c r="H1298" s="106"/>
      <c r="I1298" s="121">
        <v>0</v>
      </c>
      <c r="J1298" s="106">
        <v>0</v>
      </c>
      <c r="K1298" s="120">
        <f t="shared" si="122"/>
        <v>0</v>
      </c>
      <c r="L1298" s="107">
        <f t="shared" si="123"/>
        <v>0</v>
      </c>
      <c r="M1298" s="106">
        <f t="shared" si="124"/>
        <v>0</v>
      </c>
      <c r="N1298" s="106">
        <v>0</v>
      </c>
      <c r="O1298" s="106">
        <v>0</v>
      </c>
      <c r="P1298" s="106">
        <f t="shared" si="125"/>
        <v>0</v>
      </c>
    </row>
    <row r="1299" s="103" customFormat="1" ht="36" customHeight="1" spans="1:16">
      <c r="A1299" s="114">
        <v>2240405</v>
      </c>
      <c r="B1299" s="23" t="s">
        <v>1138</v>
      </c>
      <c r="C1299" s="24">
        <v>0</v>
      </c>
      <c r="D1299" s="19">
        <v>0</v>
      </c>
      <c r="E1299" s="24"/>
      <c r="F1299" s="112" t="str">
        <f t="shared" si="120"/>
        <v>否</v>
      </c>
      <c r="G1299" s="103" t="str">
        <f t="shared" si="121"/>
        <v>项</v>
      </c>
      <c r="H1299" s="106"/>
      <c r="I1299" s="121">
        <v>0</v>
      </c>
      <c r="J1299" s="106">
        <v>0</v>
      </c>
      <c r="K1299" s="120">
        <f t="shared" si="122"/>
        <v>0</v>
      </c>
      <c r="L1299" s="107">
        <f t="shared" si="123"/>
        <v>0</v>
      </c>
      <c r="M1299" s="106">
        <f t="shared" si="124"/>
        <v>0</v>
      </c>
      <c r="N1299" s="106">
        <v>0</v>
      </c>
      <c r="O1299" s="106">
        <v>0</v>
      </c>
      <c r="P1299" s="106">
        <f t="shared" si="125"/>
        <v>0</v>
      </c>
    </row>
    <row r="1300" s="103" customFormat="1" ht="36" customHeight="1" spans="1:16">
      <c r="A1300" s="114">
        <v>2240450</v>
      </c>
      <c r="B1300" s="23" t="s">
        <v>172</v>
      </c>
      <c r="C1300" s="24">
        <v>0</v>
      </c>
      <c r="D1300" s="19">
        <v>0</v>
      </c>
      <c r="E1300" s="24"/>
      <c r="F1300" s="112" t="str">
        <f t="shared" si="120"/>
        <v>否</v>
      </c>
      <c r="G1300" s="103" t="str">
        <f t="shared" si="121"/>
        <v>项</v>
      </c>
      <c r="H1300" s="106"/>
      <c r="I1300" s="121">
        <v>0</v>
      </c>
      <c r="J1300" s="106">
        <v>0</v>
      </c>
      <c r="K1300" s="120">
        <f t="shared" si="122"/>
        <v>0</v>
      </c>
      <c r="L1300" s="107">
        <f t="shared" si="123"/>
        <v>0</v>
      </c>
      <c r="M1300" s="106">
        <f t="shared" si="124"/>
        <v>0</v>
      </c>
      <c r="N1300" s="106">
        <v>0</v>
      </c>
      <c r="O1300" s="106">
        <v>0</v>
      </c>
      <c r="P1300" s="106">
        <f t="shared" si="125"/>
        <v>0</v>
      </c>
    </row>
    <row r="1301" s="103" customFormat="1" ht="36" customHeight="1" spans="1:16">
      <c r="A1301" s="114">
        <v>2240499</v>
      </c>
      <c r="B1301" s="23" t="s">
        <v>1139</v>
      </c>
      <c r="C1301" s="24">
        <v>0</v>
      </c>
      <c r="D1301" s="19">
        <v>0</v>
      </c>
      <c r="E1301" s="24"/>
      <c r="F1301" s="112" t="str">
        <f t="shared" si="120"/>
        <v>否</v>
      </c>
      <c r="G1301" s="103" t="str">
        <f t="shared" si="121"/>
        <v>项</v>
      </c>
      <c r="H1301" s="106"/>
      <c r="I1301" s="121">
        <v>0</v>
      </c>
      <c r="J1301" s="106">
        <v>0</v>
      </c>
      <c r="K1301" s="120">
        <f t="shared" si="122"/>
        <v>0</v>
      </c>
      <c r="L1301" s="107">
        <f t="shared" si="123"/>
        <v>0</v>
      </c>
      <c r="M1301" s="106">
        <f t="shared" si="124"/>
        <v>0</v>
      </c>
      <c r="N1301" s="106">
        <v>0</v>
      </c>
      <c r="O1301" s="106">
        <v>0</v>
      </c>
      <c r="P1301" s="106">
        <f t="shared" si="125"/>
        <v>0</v>
      </c>
    </row>
    <row r="1302" ht="36" customHeight="1" spans="1:16">
      <c r="A1302" s="111">
        <v>22405</v>
      </c>
      <c r="B1302" s="18" t="s">
        <v>1140</v>
      </c>
      <c r="C1302" s="19">
        <v>226</v>
      </c>
      <c r="D1302" s="19">
        <f>SUM(D1303:D1314)</f>
        <v>9</v>
      </c>
      <c r="E1302" s="19"/>
      <c r="F1302" s="112" t="str">
        <f t="shared" si="120"/>
        <v>是</v>
      </c>
      <c r="G1302" s="106" t="str">
        <f t="shared" si="121"/>
        <v>款</v>
      </c>
      <c r="H1302" s="105">
        <f>SUM(H1303:H1314)</f>
        <v>0</v>
      </c>
      <c r="I1302" s="121">
        <v>0</v>
      </c>
      <c r="J1302" s="106">
        <v>0</v>
      </c>
      <c r="K1302" s="120">
        <f t="shared" si="122"/>
        <v>0</v>
      </c>
      <c r="L1302" s="107">
        <f t="shared" si="123"/>
        <v>0</v>
      </c>
      <c r="M1302" s="106">
        <f t="shared" si="124"/>
        <v>0</v>
      </c>
      <c r="N1302" s="106">
        <v>0</v>
      </c>
      <c r="O1302" s="106">
        <v>0</v>
      </c>
      <c r="P1302" s="106">
        <f t="shared" si="125"/>
        <v>0</v>
      </c>
    </row>
    <row r="1303" s="103" customFormat="1" ht="36" customHeight="1" spans="1:16">
      <c r="A1303" s="114">
        <v>2240501</v>
      </c>
      <c r="B1303" s="23" t="s">
        <v>163</v>
      </c>
      <c r="C1303" s="24">
        <v>186</v>
      </c>
      <c r="D1303" s="19">
        <v>9</v>
      </c>
      <c r="E1303" s="24"/>
      <c r="F1303" s="112" t="str">
        <f t="shared" si="120"/>
        <v>是</v>
      </c>
      <c r="G1303" s="103" t="str">
        <f t="shared" si="121"/>
        <v>项</v>
      </c>
      <c r="H1303" s="106"/>
      <c r="I1303" s="121">
        <v>89748.67</v>
      </c>
      <c r="J1303" s="106">
        <v>0</v>
      </c>
      <c r="K1303" s="120">
        <f t="shared" si="122"/>
        <v>89748.67</v>
      </c>
      <c r="L1303" s="107">
        <f t="shared" si="123"/>
        <v>9</v>
      </c>
      <c r="M1303" s="106">
        <f t="shared" si="124"/>
        <v>0</v>
      </c>
      <c r="N1303" s="106">
        <v>0</v>
      </c>
      <c r="O1303" s="106">
        <v>0</v>
      </c>
      <c r="P1303" s="106">
        <f t="shared" si="125"/>
        <v>0</v>
      </c>
    </row>
    <row r="1304" s="103" customFormat="1" ht="36" customHeight="1" spans="1:16">
      <c r="A1304" s="114">
        <v>2240502</v>
      </c>
      <c r="B1304" s="23" t="s">
        <v>164</v>
      </c>
      <c r="C1304" s="24">
        <v>0</v>
      </c>
      <c r="D1304" s="19">
        <v>0</v>
      </c>
      <c r="E1304" s="24"/>
      <c r="F1304" s="112" t="str">
        <f t="shared" si="120"/>
        <v>否</v>
      </c>
      <c r="G1304" s="103" t="str">
        <f t="shared" si="121"/>
        <v>项</v>
      </c>
      <c r="H1304" s="106"/>
      <c r="I1304" s="121">
        <v>0</v>
      </c>
      <c r="J1304" s="106">
        <v>0</v>
      </c>
      <c r="K1304" s="120">
        <f t="shared" si="122"/>
        <v>0</v>
      </c>
      <c r="L1304" s="107">
        <f t="shared" si="123"/>
        <v>0</v>
      </c>
      <c r="M1304" s="106">
        <f t="shared" si="124"/>
        <v>0</v>
      </c>
      <c r="N1304" s="106">
        <v>0</v>
      </c>
      <c r="O1304" s="106">
        <v>0</v>
      </c>
      <c r="P1304" s="106">
        <f t="shared" si="125"/>
        <v>0</v>
      </c>
    </row>
    <row r="1305" s="103" customFormat="1" ht="36" customHeight="1" spans="1:16">
      <c r="A1305" s="114">
        <v>2240503</v>
      </c>
      <c r="B1305" s="23" t="s">
        <v>165</v>
      </c>
      <c r="C1305" s="24">
        <v>0</v>
      </c>
      <c r="D1305" s="19">
        <v>0</v>
      </c>
      <c r="E1305" s="24"/>
      <c r="F1305" s="112" t="str">
        <f t="shared" si="120"/>
        <v>否</v>
      </c>
      <c r="G1305" s="103" t="str">
        <f t="shared" si="121"/>
        <v>项</v>
      </c>
      <c r="H1305" s="113"/>
      <c r="I1305" s="121">
        <v>0</v>
      </c>
      <c r="J1305" s="106">
        <v>0</v>
      </c>
      <c r="K1305" s="120">
        <f t="shared" si="122"/>
        <v>0</v>
      </c>
      <c r="L1305" s="107">
        <f t="shared" si="123"/>
        <v>0</v>
      </c>
      <c r="M1305" s="106">
        <f t="shared" si="124"/>
        <v>0</v>
      </c>
      <c r="N1305" s="106">
        <v>0</v>
      </c>
      <c r="O1305" s="106">
        <v>0</v>
      </c>
      <c r="P1305" s="106">
        <f t="shared" si="125"/>
        <v>0</v>
      </c>
    </row>
    <row r="1306" s="103" customFormat="1" ht="36" customHeight="1" spans="1:16">
      <c r="A1306" s="114">
        <v>2240504</v>
      </c>
      <c r="B1306" s="23" t="s">
        <v>1141</v>
      </c>
      <c r="C1306" s="24">
        <v>20</v>
      </c>
      <c r="D1306" s="19">
        <v>0</v>
      </c>
      <c r="E1306" s="24"/>
      <c r="F1306" s="112" t="str">
        <f t="shared" si="120"/>
        <v>是</v>
      </c>
      <c r="G1306" s="103" t="str">
        <f t="shared" si="121"/>
        <v>项</v>
      </c>
      <c r="H1306" s="106"/>
      <c r="I1306" s="121">
        <v>0</v>
      </c>
      <c r="J1306" s="106">
        <v>0</v>
      </c>
      <c r="K1306" s="120">
        <f t="shared" si="122"/>
        <v>0</v>
      </c>
      <c r="L1306" s="107">
        <f t="shared" si="123"/>
        <v>0</v>
      </c>
      <c r="M1306" s="106">
        <f t="shared" si="124"/>
        <v>0</v>
      </c>
      <c r="N1306" s="106">
        <v>0</v>
      </c>
      <c r="O1306" s="106">
        <v>0</v>
      </c>
      <c r="P1306" s="106">
        <f t="shared" si="125"/>
        <v>0</v>
      </c>
    </row>
    <row r="1307" s="103" customFormat="1" ht="36" customHeight="1" spans="1:16">
      <c r="A1307" s="114">
        <v>2240505</v>
      </c>
      <c r="B1307" s="23" t="s">
        <v>1142</v>
      </c>
      <c r="C1307" s="24">
        <v>10</v>
      </c>
      <c r="D1307" s="19">
        <v>0</v>
      </c>
      <c r="E1307" s="24"/>
      <c r="F1307" s="112" t="str">
        <f t="shared" si="120"/>
        <v>是</v>
      </c>
      <c r="G1307" s="103" t="str">
        <f t="shared" si="121"/>
        <v>项</v>
      </c>
      <c r="H1307" s="106"/>
      <c r="I1307" s="121">
        <v>0</v>
      </c>
      <c r="J1307" s="106">
        <v>0</v>
      </c>
      <c r="K1307" s="120">
        <f t="shared" si="122"/>
        <v>0</v>
      </c>
      <c r="L1307" s="107">
        <f t="shared" si="123"/>
        <v>0</v>
      </c>
      <c r="M1307" s="106">
        <f t="shared" si="124"/>
        <v>0</v>
      </c>
      <c r="N1307" s="106">
        <v>0</v>
      </c>
      <c r="O1307" s="106">
        <v>0</v>
      </c>
      <c r="P1307" s="106">
        <f t="shared" si="125"/>
        <v>0</v>
      </c>
    </row>
    <row r="1308" s="103" customFormat="1" ht="36" customHeight="1" spans="1:16">
      <c r="A1308" s="114">
        <v>2240506</v>
      </c>
      <c r="B1308" s="23" t="s">
        <v>1143</v>
      </c>
      <c r="C1308" s="24">
        <v>0</v>
      </c>
      <c r="D1308" s="19">
        <v>0</v>
      </c>
      <c r="E1308" s="24"/>
      <c r="F1308" s="112" t="str">
        <f t="shared" si="120"/>
        <v>否</v>
      </c>
      <c r="G1308" s="103" t="str">
        <f t="shared" si="121"/>
        <v>项</v>
      </c>
      <c r="H1308" s="106"/>
      <c r="I1308" s="121">
        <v>0</v>
      </c>
      <c r="J1308" s="106">
        <v>0</v>
      </c>
      <c r="K1308" s="120">
        <f t="shared" si="122"/>
        <v>0</v>
      </c>
      <c r="L1308" s="107">
        <f t="shared" si="123"/>
        <v>0</v>
      </c>
      <c r="M1308" s="106">
        <f t="shared" si="124"/>
        <v>0</v>
      </c>
      <c r="N1308" s="106">
        <v>0</v>
      </c>
      <c r="O1308" s="106">
        <v>0</v>
      </c>
      <c r="P1308" s="106">
        <f t="shared" si="125"/>
        <v>0</v>
      </c>
    </row>
    <row r="1309" s="103" customFormat="1" ht="36" customHeight="1" spans="1:16">
      <c r="A1309" s="114">
        <v>2240507</v>
      </c>
      <c r="B1309" s="23" t="s">
        <v>1144</v>
      </c>
      <c r="C1309" s="24">
        <v>0</v>
      </c>
      <c r="D1309" s="19">
        <v>0</v>
      </c>
      <c r="E1309" s="24"/>
      <c r="F1309" s="112" t="str">
        <f t="shared" si="120"/>
        <v>否</v>
      </c>
      <c r="G1309" s="103" t="str">
        <f t="shared" si="121"/>
        <v>项</v>
      </c>
      <c r="H1309" s="113"/>
      <c r="I1309" s="121">
        <v>0</v>
      </c>
      <c r="J1309" s="106">
        <v>0</v>
      </c>
      <c r="K1309" s="120">
        <f t="shared" si="122"/>
        <v>0</v>
      </c>
      <c r="L1309" s="107">
        <f t="shared" si="123"/>
        <v>0</v>
      </c>
      <c r="M1309" s="106">
        <f t="shared" si="124"/>
        <v>0</v>
      </c>
      <c r="N1309" s="106">
        <v>0</v>
      </c>
      <c r="O1309" s="106">
        <v>0</v>
      </c>
      <c r="P1309" s="106">
        <f t="shared" si="125"/>
        <v>0</v>
      </c>
    </row>
    <row r="1310" s="103" customFormat="1" ht="36" customHeight="1" spans="1:16">
      <c r="A1310" s="114">
        <v>2240508</v>
      </c>
      <c r="B1310" s="23" t="s">
        <v>1145</v>
      </c>
      <c r="C1310" s="24">
        <v>0</v>
      </c>
      <c r="D1310" s="19">
        <v>0</v>
      </c>
      <c r="E1310" s="24"/>
      <c r="F1310" s="112" t="str">
        <f t="shared" si="120"/>
        <v>否</v>
      </c>
      <c r="G1310" s="103" t="str">
        <f t="shared" si="121"/>
        <v>项</v>
      </c>
      <c r="H1310" s="106"/>
      <c r="I1310" s="121">
        <v>0</v>
      </c>
      <c r="J1310" s="106">
        <v>0</v>
      </c>
      <c r="K1310" s="120">
        <f t="shared" si="122"/>
        <v>0</v>
      </c>
      <c r="L1310" s="107">
        <f t="shared" si="123"/>
        <v>0</v>
      </c>
      <c r="M1310" s="106">
        <f t="shared" si="124"/>
        <v>0</v>
      </c>
      <c r="N1310" s="106">
        <v>0</v>
      </c>
      <c r="O1310" s="106">
        <v>0</v>
      </c>
      <c r="P1310" s="106">
        <f t="shared" si="125"/>
        <v>0</v>
      </c>
    </row>
    <row r="1311" s="103" customFormat="1" ht="36" customHeight="1" spans="1:16">
      <c r="A1311" s="114">
        <v>2240509</v>
      </c>
      <c r="B1311" s="23" t="s">
        <v>1146</v>
      </c>
      <c r="C1311" s="24">
        <v>0</v>
      </c>
      <c r="D1311" s="19">
        <v>0</v>
      </c>
      <c r="E1311" s="24"/>
      <c r="F1311" s="112" t="str">
        <f t="shared" si="120"/>
        <v>否</v>
      </c>
      <c r="G1311" s="103" t="str">
        <f t="shared" si="121"/>
        <v>项</v>
      </c>
      <c r="H1311" s="106"/>
      <c r="I1311" s="121">
        <v>0</v>
      </c>
      <c r="J1311" s="106">
        <v>0</v>
      </c>
      <c r="K1311" s="120">
        <f t="shared" si="122"/>
        <v>0</v>
      </c>
      <c r="L1311" s="107">
        <f t="shared" si="123"/>
        <v>0</v>
      </c>
      <c r="M1311" s="106">
        <f t="shared" si="124"/>
        <v>0</v>
      </c>
      <c r="N1311" s="106">
        <v>0</v>
      </c>
      <c r="O1311" s="106">
        <v>0</v>
      </c>
      <c r="P1311" s="106">
        <f t="shared" si="125"/>
        <v>0</v>
      </c>
    </row>
    <row r="1312" s="103" customFormat="1" ht="36" customHeight="1" spans="1:16">
      <c r="A1312" s="114">
        <v>2240510</v>
      </c>
      <c r="B1312" s="23" t="s">
        <v>1147</v>
      </c>
      <c r="C1312" s="24">
        <v>10</v>
      </c>
      <c r="D1312" s="19">
        <v>0</v>
      </c>
      <c r="E1312" s="24"/>
      <c r="F1312" s="112" t="str">
        <f t="shared" si="120"/>
        <v>是</v>
      </c>
      <c r="G1312" s="103" t="str">
        <f t="shared" si="121"/>
        <v>项</v>
      </c>
      <c r="H1312" s="106"/>
      <c r="I1312" s="121">
        <v>0</v>
      </c>
      <c r="J1312" s="106">
        <v>0</v>
      </c>
      <c r="K1312" s="120">
        <f t="shared" si="122"/>
        <v>0</v>
      </c>
      <c r="L1312" s="107">
        <f t="shared" si="123"/>
        <v>0</v>
      </c>
      <c r="M1312" s="106">
        <f t="shared" si="124"/>
        <v>0</v>
      </c>
      <c r="N1312" s="106">
        <v>0</v>
      </c>
      <c r="O1312" s="106">
        <v>0</v>
      </c>
      <c r="P1312" s="106">
        <f t="shared" si="125"/>
        <v>0</v>
      </c>
    </row>
    <row r="1313" s="103" customFormat="1" ht="36" customHeight="1" spans="1:16">
      <c r="A1313" s="114">
        <v>2240550</v>
      </c>
      <c r="B1313" s="23" t="s">
        <v>1148</v>
      </c>
      <c r="C1313" s="24">
        <v>0</v>
      </c>
      <c r="D1313" s="19">
        <v>0</v>
      </c>
      <c r="E1313" s="24"/>
      <c r="F1313" s="112" t="str">
        <f t="shared" si="120"/>
        <v>否</v>
      </c>
      <c r="G1313" s="103" t="str">
        <f t="shared" si="121"/>
        <v>项</v>
      </c>
      <c r="H1313" s="106"/>
      <c r="I1313" s="121">
        <v>0</v>
      </c>
      <c r="J1313" s="106">
        <v>0</v>
      </c>
      <c r="K1313" s="120">
        <f t="shared" si="122"/>
        <v>0</v>
      </c>
      <c r="L1313" s="107">
        <f t="shared" si="123"/>
        <v>0</v>
      </c>
      <c r="M1313" s="106">
        <f t="shared" si="124"/>
        <v>0</v>
      </c>
      <c r="N1313" s="106">
        <v>0</v>
      </c>
      <c r="O1313" s="106">
        <v>0</v>
      </c>
      <c r="P1313" s="106">
        <f t="shared" si="125"/>
        <v>0</v>
      </c>
    </row>
    <row r="1314" s="103" customFormat="1" ht="36" customHeight="1" spans="1:16">
      <c r="A1314" s="114">
        <v>2240599</v>
      </c>
      <c r="B1314" s="23" t="s">
        <v>1149</v>
      </c>
      <c r="C1314" s="24">
        <v>0</v>
      </c>
      <c r="D1314" s="19">
        <v>0</v>
      </c>
      <c r="E1314" s="24"/>
      <c r="F1314" s="112" t="str">
        <f t="shared" si="120"/>
        <v>否</v>
      </c>
      <c r="G1314" s="103" t="str">
        <f t="shared" si="121"/>
        <v>项</v>
      </c>
      <c r="H1314" s="106"/>
      <c r="I1314" s="121">
        <v>0</v>
      </c>
      <c r="J1314" s="106">
        <v>0</v>
      </c>
      <c r="K1314" s="120">
        <f t="shared" si="122"/>
        <v>0</v>
      </c>
      <c r="L1314" s="107">
        <f t="shared" si="123"/>
        <v>0</v>
      </c>
      <c r="M1314" s="106">
        <f t="shared" si="124"/>
        <v>0</v>
      </c>
      <c r="N1314" s="106">
        <v>0</v>
      </c>
      <c r="O1314" s="106">
        <v>0</v>
      </c>
      <c r="P1314" s="106">
        <f t="shared" si="125"/>
        <v>0</v>
      </c>
    </row>
    <row r="1315" ht="36" customHeight="1" spans="1:16">
      <c r="A1315" s="111">
        <v>22406</v>
      </c>
      <c r="B1315" s="18" t="s">
        <v>1150</v>
      </c>
      <c r="C1315" s="19">
        <v>550</v>
      </c>
      <c r="D1315" s="19">
        <f>SUM(D1316:D1318)</f>
        <v>0</v>
      </c>
      <c r="E1315" s="19"/>
      <c r="F1315" s="112" t="str">
        <f t="shared" si="120"/>
        <v>是</v>
      </c>
      <c r="G1315" s="106" t="str">
        <f t="shared" si="121"/>
        <v>款</v>
      </c>
      <c r="H1315" s="113">
        <f>SUM(H1316:H1318)</f>
        <v>0</v>
      </c>
      <c r="I1315" s="121">
        <v>0</v>
      </c>
      <c r="J1315" s="106">
        <v>0</v>
      </c>
      <c r="K1315" s="120">
        <f t="shared" si="122"/>
        <v>0</v>
      </c>
      <c r="L1315" s="107">
        <f t="shared" si="123"/>
        <v>0</v>
      </c>
      <c r="M1315" s="106">
        <f t="shared" si="124"/>
        <v>0</v>
      </c>
      <c r="N1315" s="106">
        <v>0</v>
      </c>
      <c r="O1315" s="106">
        <v>0</v>
      </c>
      <c r="P1315" s="106">
        <f t="shared" si="125"/>
        <v>0</v>
      </c>
    </row>
    <row r="1316" s="103" customFormat="1" ht="36" customHeight="1" spans="1:16">
      <c r="A1316" s="114">
        <v>2240601</v>
      </c>
      <c r="B1316" s="23" t="s">
        <v>1151</v>
      </c>
      <c r="C1316" s="24">
        <v>0</v>
      </c>
      <c r="D1316" s="19">
        <v>0</v>
      </c>
      <c r="E1316" s="24"/>
      <c r="F1316" s="112" t="str">
        <f t="shared" si="120"/>
        <v>否</v>
      </c>
      <c r="G1316" s="103" t="str">
        <f t="shared" si="121"/>
        <v>项</v>
      </c>
      <c r="H1316" s="106"/>
      <c r="I1316" s="121">
        <v>0</v>
      </c>
      <c r="J1316" s="106">
        <v>0</v>
      </c>
      <c r="K1316" s="120">
        <f t="shared" si="122"/>
        <v>0</v>
      </c>
      <c r="L1316" s="107">
        <f t="shared" si="123"/>
        <v>0</v>
      </c>
      <c r="M1316" s="106">
        <f t="shared" si="124"/>
        <v>0</v>
      </c>
      <c r="N1316" s="106">
        <v>0</v>
      </c>
      <c r="O1316" s="106">
        <v>0</v>
      </c>
      <c r="P1316" s="106">
        <f t="shared" si="125"/>
        <v>0</v>
      </c>
    </row>
    <row r="1317" s="103" customFormat="1" ht="36" customHeight="1" spans="1:16">
      <c r="A1317" s="114">
        <v>2240602</v>
      </c>
      <c r="B1317" s="23" t="s">
        <v>1152</v>
      </c>
      <c r="C1317" s="24">
        <v>0</v>
      </c>
      <c r="D1317" s="19">
        <v>0</v>
      </c>
      <c r="E1317" s="24"/>
      <c r="F1317" s="112" t="str">
        <f t="shared" si="120"/>
        <v>否</v>
      </c>
      <c r="G1317" s="103" t="str">
        <f t="shared" si="121"/>
        <v>项</v>
      </c>
      <c r="H1317" s="126"/>
      <c r="I1317" s="121">
        <v>0</v>
      </c>
      <c r="J1317" s="106">
        <v>0</v>
      </c>
      <c r="K1317" s="120">
        <f t="shared" si="122"/>
        <v>0</v>
      </c>
      <c r="L1317" s="107">
        <f t="shared" si="123"/>
        <v>0</v>
      </c>
      <c r="M1317" s="106">
        <f t="shared" si="124"/>
        <v>0</v>
      </c>
      <c r="N1317" s="106">
        <v>0</v>
      </c>
      <c r="O1317" s="106">
        <v>0</v>
      </c>
      <c r="P1317" s="106">
        <f t="shared" si="125"/>
        <v>0</v>
      </c>
    </row>
    <row r="1318" s="103" customFormat="1" ht="36" customHeight="1" spans="1:16">
      <c r="A1318" s="114">
        <v>2240699</v>
      </c>
      <c r="B1318" s="23" t="s">
        <v>1153</v>
      </c>
      <c r="C1318" s="24">
        <v>550</v>
      </c>
      <c r="D1318" s="19">
        <v>0</v>
      </c>
      <c r="E1318" s="24"/>
      <c r="F1318" s="112" t="str">
        <f t="shared" si="120"/>
        <v>是</v>
      </c>
      <c r="G1318" s="103" t="str">
        <f t="shared" si="121"/>
        <v>项</v>
      </c>
      <c r="H1318" s="126"/>
      <c r="I1318" s="121">
        <v>0</v>
      </c>
      <c r="J1318" s="106">
        <v>0</v>
      </c>
      <c r="K1318" s="120">
        <f t="shared" si="122"/>
        <v>0</v>
      </c>
      <c r="L1318" s="107">
        <f t="shared" si="123"/>
        <v>0</v>
      </c>
      <c r="M1318" s="106">
        <f t="shared" si="124"/>
        <v>0</v>
      </c>
      <c r="N1318" s="106">
        <v>0</v>
      </c>
      <c r="O1318" s="106">
        <v>0</v>
      </c>
      <c r="P1318" s="106">
        <f t="shared" si="125"/>
        <v>0</v>
      </c>
    </row>
    <row r="1319" ht="36" customHeight="1" spans="1:16">
      <c r="A1319" s="111">
        <v>22407</v>
      </c>
      <c r="B1319" s="18" t="s">
        <v>1154</v>
      </c>
      <c r="C1319" s="19">
        <v>0</v>
      </c>
      <c r="D1319" s="19">
        <f>SUM(D1320:D1324)</f>
        <v>0</v>
      </c>
      <c r="E1319" s="19"/>
      <c r="F1319" s="112" t="str">
        <f t="shared" si="120"/>
        <v>否</v>
      </c>
      <c r="G1319" s="106" t="str">
        <f t="shared" si="121"/>
        <v>款</v>
      </c>
      <c r="H1319" s="113">
        <f>SUM(H1320:H1324)</f>
        <v>0</v>
      </c>
      <c r="I1319" s="121">
        <v>0</v>
      </c>
      <c r="J1319" s="106">
        <v>0</v>
      </c>
      <c r="K1319" s="120">
        <f t="shared" si="122"/>
        <v>0</v>
      </c>
      <c r="L1319" s="107">
        <f t="shared" si="123"/>
        <v>0</v>
      </c>
      <c r="M1319" s="106">
        <f t="shared" si="124"/>
        <v>0</v>
      </c>
      <c r="N1319" s="106">
        <v>0</v>
      </c>
      <c r="O1319" s="106">
        <v>0</v>
      </c>
      <c r="P1319" s="106">
        <f t="shared" si="125"/>
        <v>0</v>
      </c>
    </row>
    <row r="1320" s="103" customFormat="1" ht="36" customHeight="1" spans="1:16">
      <c r="A1320" s="114">
        <v>2240701</v>
      </c>
      <c r="B1320" s="23" t="s">
        <v>1155</v>
      </c>
      <c r="C1320" s="24">
        <v>0</v>
      </c>
      <c r="D1320" s="19">
        <v>0</v>
      </c>
      <c r="E1320" s="24"/>
      <c r="F1320" s="112" t="str">
        <f t="shared" si="120"/>
        <v>否</v>
      </c>
      <c r="G1320" s="103" t="str">
        <f t="shared" si="121"/>
        <v>项</v>
      </c>
      <c r="H1320" s="106"/>
      <c r="I1320" s="121">
        <v>0</v>
      </c>
      <c r="J1320" s="106">
        <v>0</v>
      </c>
      <c r="K1320" s="120">
        <f t="shared" si="122"/>
        <v>0</v>
      </c>
      <c r="L1320" s="107">
        <f t="shared" si="123"/>
        <v>0</v>
      </c>
      <c r="M1320" s="106">
        <f t="shared" si="124"/>
        <v>0</v>
      </c>
      <c r="N1320" s="106">
        <v>0</v>
      </c>
      <c r="O1320" s="106">
        <v>0</v>
      </c>
      <c r="P1320" s="106">
        <f t="shared" si="125"/>
        <v>0</v>
      </c>
    </row>
    <row r="1321" s="103" customFormat="1" ht="36" customHeight="1" spans="1:16">
      <c r="A1321" s="114">
        <v>2240702</v>
      </c>
      <c r="B1321" s="23" t="s">
        <v>1156</v>
      </c>
      <c r="C1321" s="24">
        <v>0</v>
      </c>
      <c r="D1321" s="19">
        <v>0</v>
      </c>
      <c r="E1321" s="24"/>
      <c r="F1321" s="112" t="str">
        <f t="shared" si="120"/>
        <v>否</v>
      </c>
      <c r="G1321" s="103" t="str">
        <f t="shared" si="121"/>
        <v>项</v>
      </c>
      <c r="H1321" s="106"/>
      <c r="I1321" s="121">
        <v>0</v>
      </c>
      <c r="J1321" s="106">
        <v>0</v>
      </c>
      <c r="K1321" s="120">
        <f t="shared" si="122"/>
        <v>0</v>
      </c>
      <c r="L1321" s="107">
        <f t="shared" si="123"/>
        <v>0</v>
      </c>
      <c r="M1321" s="106">
        <f t="shared" si="124"/>
        <v>0</v>
      </c>
      <c r="N1321" s="106">
        <v>0</v>
      </c>
      <c r="O1321" s="106">
        <v>0</v>
      </c>
      <c r="P1321" s="106">
        <f t="shared" si="125"/>
        <v>0</v>
      </c>
    </row>
    <row r="1322" s="103" customFormat="1" ht="36" customHeight="1" spans="1:16">
      <c r="A1322" s="114">
        <v>2240703</v>
      </c>
      <c r="B1322" s="23" t="s">
        <v>1157</v>
      </c>
      <c r="C1322" s="24">
        <v>0</v>
      </c>
      <c r="D1322" s="19">
        <v>0</v>
      </c>
      <c r="E1322" s="24"/>
      <c r="F1322" s="112" t="str">
        <f t="shared" si="120"/>
        <v>否</v>
      </c>
      <c r="G1322" s="103" t="str">
        <f t="shared" si="121"/>
        <v>项</v>
      </c>
      <c r="H1322" s="106"/>
      <c r="I1322" s="121">
        <v>0</v>
      </c>
      <c r="J1322" s="106">
        <v>0</v>
      </c>
      <c r="K1322" s="120">
        <f t="shared" si="122"/>
        <v>0</v>
      </c>
      <c r="L1322" s="107">
        <f t="shared" si="123"/>
        <v>0</v>
      </c>
      <c r="M1322" s="106">
        <f t="shared" si="124"/>
        <v>0</v>
      </c>
      <c r="N1322" s="106">
        <v>0</v>
      </c>
      <c r="O1322" s="106">
        <v>0</v>
      </c>
      <c r="P1322" s="106">
        <f t="shared" si="125"/>
        <v>0</v>
      </c>
    </row>
    <row r="1323" s="103" customFormat="1" ht="36" customHeight="1" spans="1:16">
      <c r="A1323" s="114">
        <v>2240704</v>
      </c>
      <c r="B1323" s="23" t="s">
        <v>1158</v>
      </c>
      <c r="C1323" s="24">
        <v>0</v>
      </c>
      <c r="D1323" s="19">
        <v>0</v>
      </c>
      <c r="E1323" s="24"/>
      <c r="F1323" s="112" t="str">
        <f t="shared" si="120"/>
        <v>否</v>
      </c>
      <c r="G1323" s="103" t="str">
        <f t="shared" si="121"/>
        <v>项</v>
      </c>
      <c r="H1323" s="106"/>
      <c r="I1323" s="121">
        <v>0</v>
      </c>
      <c r="J1323" s="106">
        <v>0</v>
      </c>
      <c r="K1323" s="120">
        <f t="shared" si="122"/>
        <v>0</v>
      </c>
      <c r="L1323" s="107">
        <f t="shared" si="123"/>
        <v>0</v>
      </c>
      <c r="M1323" s="106">
        <f t="shared" si="124"/>
        <v>0</v>
      </c>
      <c r="N1323" s="106">
        <v>0</v>
      </c>
      <c r="O1323" s="106">
        <v>0</v>
      </c>
      <c r="P1323" s="106">
        <f t="shared" si="125"/>
        <v>0</v>
      </c>
    </row>
    <row r="1324" s="103" customFormat="1" ht="36" customHeight="1" spans="1:16">
      <c r="A1324" s="114">
        <v>2240799</v>
      </c>
      <c r="B1324" s="23" t="s">
        <v>1159</v>
      </c>
      <c r="C1324" s="24">
        <v>0</v>
      </c>
      <c r="D1324" s="19">
        <v>0</v>
      </c>
      <c r="E1324" s="24"/>
      <c r="F1324" s="112" t="str">
        <f t="shared" si="120"/>
        <v>否</v>
      </c>
      <c r="G1324" s="103" t="str">
        <f t="shared" si="121"/>
        <v>项</v>
      </c>
      <c r="H1324" s="126"/>
      <c r="I1324" s="121">
        <v>0</v>
      </c>
      <c r="J1324" s="106">
        <v>0</v>
      </c>
      <c r="K1324" s="120">
        <f t="shared" si="122"/>
        <v>0</v>
      </c>
      <c r="L1324" s="107">
        <f t="shared" si="123"/>
        <v>0</v>
      </c>
      <c r="M1324" s="106">
        <f t="shared" si="124"/>
        <v>0</v>
      </c>
      <c r="N1324" s="106">
        <v>0</v>
      </c>
      <c r="O1324" s="106">
        <v>0</v>
      </c>
      <c r="P1324" s="106">
        <f t="shared" si="125"/>
        <v>0</v>
      </c>
    </row>
    <row r="1325" ht="36" customHeight="1" spans="1:16">
      <c r="A1325" s="111">
        <v>22499</v>
      </c>
      <c r="B1325" s="18" t="s">
        <v>1160</v>
      </c>
      <c r="C1325" s="19">
        <v>0</v>
      </c>
      <c r="D1325" s="19">
        <f>SUM(D1326)</f>
        <v>0</v>
      </c>
      <c r="E1325" s="19"/>
      <c r="F1325" s="112" t="str">
        <f t="shared" si="120"/>
        <v>否</v>
      </c>
      <c r="G1325" s="106" t="str">
        <f t="shared" si="121"/>
        <v>款</v>
      </c>
      <c r="H1325" s="113">
        <f>SUM(H1326)</f>
        <v>0</v>
      </c>
      <c r="I1325" s="121">
        <v>0</v>
      </c>
      <c r="J1325" s="106">
        <v>0</v>
      </c>
      <c r="K1325" s="120">
        <f t="shared" si="122"/>
        <v>0</v>
      </c>
      <c r="L1325" s="107">
        <f t="shared" si="123"/>
        <v>0</v>
      </c>
      <c r="M1325" s="106">
        <f t="shared" si="124"/>
        <v>0</v>
      </c>
      <c r="N1325" s="106">
        <v>0</v>
      </c>
      <c r="O1325" s="106">
        <v>0</v>
      </c>
      <c r="P1325" s="106">
        <f t="shared" si="125"/>
        <v>0</v>
      </c>
    </row>
    <row r="1326" s="103" customFormat="1" ht="36" customHeight="1" spans="1:16">
      <c r="A1326" s="114">
        <v>2249999</v>
      </c>
      <c r="B1326" s="23" t="s">
        <v>1161</v>
      </c>
      <c r="C1326" s="24">
        <v>0</v>
      </c>
      <c r="D1326" s="19">
        <v>0</v>
      </c>
      <c r="E1326" s="24"/>
      <c r="F1326" s="112" t="str">
        <f t="shared" si="120"/>
        <v>否</v>
      </c>
      <c r="G1326" s="103" t="str">
        <f t="shared" si="121"/>
        <v>项</v>
      </c>
      <c r="H1326" s="126"/>
      <c r="I1326" s="121">
        <v>0</v>
      </c>
      <c r="J1326" s="106">
        <v>0</v>
      </c>
      <c r="K1326" s="120">
        <f t="shared" si="122"/>
        <v>0</v>
      </c>
      <c r="L1326" s="107">
        <f t="shared" si="123"/>
        <v>0</v>
      </c>
      <c r="M1326" s="106">
        <f t="shared" si="124"/>
        <v>0</v>
      </c>
      <c r="N1326" s="106">
        <v>0</v>
      </c>
      <c r="O1326" s="106">
        <v>0</v>
      </c>
      <c r="P1326" s="106">
        <f t="shared" si="125"/>
        <v>0</v>
      </c>
    </row>
    <row r="1327" ht="36" customHeight="1" spans="1:16">
      <c r="A1327" s="111">
        <v>227</v>
      </c>
      <c r="B1327" s="18" t="s">
        <v>128</v>
      </c>
      <c r="C1327" s="19">
        <v>3600</v>
      </c>
      <c r="D1327" s="19">
        <v>-3600</v>
      </c>
      <c r="E1327" s="19"/>
      <c r="F1327" s="112" t="str">
        <f t="shared" si="120"/>
        <v>是</v>
      </c>
      <c r="G1327" s="106" t="str">
        <f t="shared" si="121"/>
        <v>类</v>
      </c>
      <c r="H1327" s="130"/>
      <c r="I1327" s="121">
        <v>0</v>
      </c>
      <c r="J1327" s="106">
        <v>0</v>
      </c>
      <c r="K1327" s="120">
        <f t="shared" si="122"/>
        <v>0</v>
      </c>
      <c r="L1327" s="107">
        <f t="shared" si="123"/>
        <v>0</v>
      </c>
      <c r="M1327" s="106">
        <f t="shared" si="124"/>
        <v>0</v>
      </c>
      <c r="N1327" s="106">
        <v>0</v>
      </c>
      <c r="O1327" s="106">
        <v>0</v>
      </c>
      <c r="P1327" s="106">
        <f t="shared" si="125"/>
        <v>0</v>
      </c>
    </row>
    <row r="1328" ht="36" customHeight="1" spans="1:16">
      <c r="A1328" s="122">
        <v>232</v>
      </c>
      <c r="B1328" s="18" t="s">
        <v>130</v>
      </c>
      <c r="C1328" s="19">
        <v>13959</v>
      </c>
      <c r="D1328" s="19">
        <f>SUM(D1329)</f>
        <v>0</v>
      </c>
      <c r="E1328" s="19"/>
      <c r="F1328" s="112" t="str">
        <f t="shared" si="120"/>
        <v>是</v>
      </c>
      <c r="G1328" s="106" t="str">
        <f t="shared" si="121"/>
        <v>类</v>
      </c>
      <c r="H1328" s="130">
        <f>SUM(H1329)</f>
        <v>0</v>
      </c>
      <c r="I1328" s="121">
        <v>0</v>
      </c>
      <c r="J1328" s="106">
        <v>0</v>
      </c>
      <c r="K1328" s="120">
        <f t="shared" si="122"/>
        <v>0</v>
      </c>
      <c r="L1328" s="107">
        <f t="shared" si="123"/>
        <v>0</v>
      </c>
      <c r="M1328" s="106">
        <f t="shared" si="124"/>
        <v>0</v>
      </c>
      <c r="N1328" s="106">
        <v>0</v>
      </c>
      <c r="O1328" s="106">
        <v>0</v>
      </c>
      <c r="P1328" s="106">
        <f t="shared" si="125"/>
        <v>0</v>
      </c>
    </row>
    <row r="1329" ht="36" customHeight="1" spans="1:16">
      <c r="A1329" s="122">
        <v>23203</v>
      </c>
      <c r="B1329" s="18" t="s">
        <v>1162</v>
      </c>
      <c r="C1329" s="19">
        <v>13959</v>
      </c>
      <c r="D1329" s="19">
        <f>SUM(D1330:D1333)</f>
        <v>0</v>
      </c>
      <c r="E1329" s="19"/>
      <c r="F1329" s="112" t="str">
        <f t="shared" si="120"/>
        <v>是</v>
      </c>
      <c r="G1329" s="106" t="str">
        <f t="shared" si="121"/>
        <v>款</v>
      </c>
      <c r="H1329" s="131">
        <f>SUM(H1330:H1333)</f>
        <v>0</v>
      </c>
      <c r="I1329" s="121">
        <v>0</v>
      </c>
      <c r="J1329" s="106">
        <v>0</v>
      </c>
      <c r="K1329" s="120">
        <f t="shared" si="122"/>
        <v>0</v>
      </c>
      <c r="L1329" s="107">
        <f t="shared" si="123"/>
        <v>0</v>
      </c>
      <c r="M1329" s="106">
        <f t="shared" si="124"/>
        <v>0</v>
      </c>
      <c r="N1329" s="106">
        <v>0</v>
      </c>
      <c r="O1329" s="106">
        <v>0</v>
      </c>
      <c r="P1329" s="106">
        <f t="shared" si="125"/>
        <v>0</v>
      </c>
    </row>
    <row r="1330" s="103" customFormat="1" ht="36" customHeight="1" spans="1:16">
      <c r="A1330" s="114">
        <v>2320301</v>
      </c>
      <c r="B1330" s="23" t="s">
        <v>1163</v>
      </c>
      <c r="C1330" s="24">
        <v>13950</v>
      </c>
      <c r="D1330" s="19">
        <v>0</v>
      </c>
      <c r="E1330" s="24"/>
      <c r="F1330" s="112" t="str">
        <f t="shared" si="120"/>
        <v>是</v>
      </c>
      <c r="G1330" s="103" t="str">
        <f t="shared" si="121"/>
        <v>项</v>
      </c>
      <c r="H1330" s="118"/>
      <c r="I1330" s="121">
        <v>0</v>
      </c>
      <c r="J1330" s="106">
        <v>0</v>
      </c>
      <c r="K1330" s="120">
        <f t="shared" si="122"/>
        <v>0</v>
      </c>
      <c r="L1330" s="107">
        <f t="shared" si="123"/>
        <v>0</v>
      </c>
      <c r="M1330" s="106">
        <f t="shared" si="124"/>
        <v>0</v>
      </c>
      <c r="N1330" s="106">
        <v>0</v>
      </c>
      <c r="O1330" s="106">
        <v>0</v>
      </c>
      <c r="P1330" s="106">
        <f t="shared" si="125"/>
        <v>0</v>
      </c>
    </row>
    <row r="1331" s="103" customFormat="1" ht="36" customHeight="1" spans="1:16">
      <c r="A1331" s="114">
        <v>2320302</v>
      </c>
      <c r="B1331" s="23" t="s">
        <v>1164</v>
      </c>
      <c r="C1331" s="24">
        <v>0</v>
      </c>
      <c r="D1331" s="19">
        <v>0</v>
      </c>
      <c r="E1331" s="24"/>
      <c r="F1331" s="112" t="str">
        <f t="shared" si="120"/>
        <v>否</v>
      </c>
      <c r="G1331" s="103" t="str">
        <f t="shared" si="121"/>
        <v>项</v>
      </c>
      <c r="H1331" s="118"/>
      <c r="I1331" s="121">
        <v>0</v>
      </c>
      <c r="J1331" s="106">
        <v>0</v>
      </c>
      <c r="K1331" s="120">
        <f t="shared" si="122"/>
        <v>0</v>
      </c>
      <c r="L1331" s="107">
        <f t="shared" si="123"/>
        <v>0</v>
      </c>
      <c r="M1331" s="106">
        <f t="shared" si="124"/>
        <v>0</v>
      </c>
      <c r="N1331" s="106">
        <v>0</v>
      </c>
      <c r="O1331" s="106">
        <v>0</v>
      </c>
      <c r="P1331" s="106">
        <f t="shared" si="125"/>
        <v>0</v>
      </c>
    </row>
    <row r="1332" s="103" customFormat="1" ht="36" customHeight="1" spans="1:16">
      <c r="A1332" s="114">
        <v>2320303</v>
      </c>
      <c r="B1332" s="23" t="s">
        <v>1165</v>
      </c>
      <c r="C1332" s="24">
        <v>9</v>
      </c>
      <c r="D1332" s="19">
        <v>0</v>
      </c>
      <c r="E1332" s="24"/>
      <c r="F1332" s="112" t="str">
        <f t="shared" si="120"/>
        <v>是</v>
      </c>
      <c r="G1332" s="103" t="str">
        <f t="shared" si="121"/>
        <v>项</v>
      </c>
      <c r="H1332" s="118"/>
      <c r="I1332" s="121">
        <v>0</v>
      </c>
      <c r="J1332" s="106">
        <v>0</v>
      </c>
      <c r="K1332" s="120">
        <f t="shared" si="122"/>
        <v>0</v>
      </c>
      <c r="L1332" s="107">
        <f t="shared" si="123"/>
        <v>0</v>
      </c>
      <c r="M1332" s="106">
        <f t="shared" si="124"/>
        <v>0</v>
      </c>
      <c r="N1332" s="106">
        <v>0</v>
      </c>
      <c r="O1332" s="106">
        <v>0</v>
      </c>
      <c r="P1332" s="106">
        <f t="shared" si="125"/>
        <v>0</v>
      </c>
    </row>
    <row r="1333" s="103" customFormat="1" ht="36" customHeight="1" spans="1:16">
      <c r="A1333" s="114">
        <v>2320399</v>
      </c>
      <c r="B1333" s="23" t="s">
        <v>1166</v>
      </c>
      <c r="C1333" s="24">
        <v>0</v>
      </c>
      <c r="D1333" s="19">
        <v>0</v>
      </c>
      <c r="E1333" s="24"/>
      <c r="F1333" s="112" t="str">
        <f t="shared" si="120"/>
        <v>否</v>
      </c>
      <c r="G1333" s="103" t="str">
        <f t="shared" si="121"/>
        <v>项</v>
      </c>
      <c r="H1333" s="118"/>
      <c r="I1333" s="121">
        <v>0</v>
      </c>
      <c r="J1333" s="106">
        <v>0</v>
      </c>
      <c r="K1333" s="120">
        <f t="shared" si="122"/>
        <v>0</v>
      </c>
      <c r="L1333" s="107">
        <f t="shared" si="123"/>
        <v>0</v>
      </c>
      <c r="M1333" s="106">
        <f t="shared" si="124"/>
        <v>0</v>
      </c>
      <c r="N1333" s="106">
        <v>0</v>
      </c>
      <c r="O1333" s="106">
        <v>0</v>
      </c>
      <c r="P1333" s="106">
        <f t="shared" si="125"/>
        <v>0</v>
      </c>
    </row>
    <row r="1334" ht="36" customHeight="1" spans="1:16">
      <c r="A1334" s="122">
        <v>233</v>
      </c>
      <c r="B1334" s="18" t="s">
        <v>132</v>
      </c>
      <c r="C1334" s="19">
        <v>0</v>
      </c>
      <c r="D1334" s="19">
        <f>SUM(D1335)</f>
        <v>0</v>
      </c>
      <c r="E1334" s="19"/>
      <c r="F1334" s="112" t="str">
        <f t="shared" si="120"/>
        <v>是</v>
      </c>
      <c r="G1334" s="106" t="str">
        <f t="shared" si="121"/>
        <v>类</v>
      </c>
      <c r="H1334" s="118">
        <f>SUM(H1335)</f>
        <v>0</v>
      </c>
      <c r="I1334" s="121">
        <v>0</v>
      </c>
      <c r="J1334" s="106">
        <v>0</v>
      </c>
      <c r="K1334" s="120">
        <f t="shared" si="122"/>
        <v>0</v>
      </c>
      <c r="L1334" s="107">
        <f t="shared" si="123"/>
        <v>0</v>
      </c>
      <c r="M1334" s="106">
        <f t="shared" si="124"/>
        <v>0</v>
      </c>
      <c r="N1334" s="106">
        <v>0</v>
      </c>
      <c r="O1334" s="106">
        <v>0</v>
      </c>
      <c r="P1334" s="106">
        <f t="shared" si="125"/>
        <v>0</v>
      </c>
    </row>
    <row r="1335" s="105" customFormat="1" ht="36" customHeight="1" spans="1:16">
      <c r="A1335" s="111">
        <v>23303</v>
      </c>
      <c r="B1335" s="18" t="s">
        <v>1167</v>
      </c>
      <c r="C1335" s="19">
        <v>0</v>
      </c>
      <c r="D1335" s="19">
        <v>0</v>
      </c>
      <c r="E1335" s="19"/>
      <c r="F1335" s="132" t="str">
        <f t="shared" si="120"/>
        <v>否</v>
      </c>
      <c r="G1335" s="105" t="str">
        <f t="shared" si="121"/>
        <v>款</v>
      </c>
      <c r="H1335" s="130"/>
      <c r="I1335" s="121">
        <v>0</v>
      </c>
      <c r="J1335" s="106">
        <v>0</v>
      </c>
      <c r="K1335" s="120">
        <f t="shared" si="122"/>
        <v>0</v>
      </c>
      <c r="L1335" s="107">
        <f t="shared" si="123"/>
        <v>0</v>
      </c>
      <c r="M1335" s="106">
        <f t="shared" si="124"/>
        <v>0</v>
      </c>
      <c r="N1335" s="106">
        <v>0</v>
      </c>
      <c r="O1335" s="106">
        <v>0</v>
      </c>
      <c r="P1335" s="106">
        <f t="shared" si="125"/>
        <v>0</v>
      </c>
    </row>
    <row r="1336" ht="36" customHeight="1" spans="1:16">
      <c r="A1336" s="122">
        <v>229</v>
      </c>
      <c r="B1336" s="18" t="s">
        <v>134</v>
      </c>
      <c r="C1336" s="19">
        <v>3202</v>
      </c>
      <c r="D1336" s="19">
        <f>SUM(D1337:D1338)</f>
        <v>4300</v>
      </c>
      <c r="E1336" s="19"/>
      <c r="F1336" s="112" t="str">
        <f t="shared" si="120"/>
        <v>是</v>
      </c>
      <c r="G1336" s="106" t="str">
        <f t="shared" si="121"/>
        <v>类</v>
      </c>
      <c r="H1336" s="118">
        <f>SUM(H1337:H1338)</f>
        <v>0</v>
      </c>
      <c r="I1336" s="121">
        <v>0</v>
      </c>
      <c r="J1336" s="106">
        <v>0</v>
      </c>
      <c r="K1336" s="120">
        <f t="shared" si="122"/>
        <v>0</v>
      </c>
      <c r="L1336" s="107">
        <f t="shared" si="123"/>
        <v>0</v>
      </c>
      <c r="M1336" s="106">
        <f t="shared" si="124"/>
        <v>0</v>
      </c>
      <c r="N1336" s="106">
        <v>0</v>
      </c>
      <c r="O1336" s="106">
        <v>0</v>
      </c>
      <c r="P1336" s="106">
        <f t="shared" si="125"/>
        <v>0</v>
      </c>
    </row>
    <row r="1337" s="105" customFormat="1" ht="36" customHeight="1" spans="1:16">
      <c r="A1337" s="17">
        <v>22902</v>
      </c>
      <c r="B1337" s="18" t="s">
        <v>1168</v>
      </c>
      <c r="C1337" s="19">
        <v>0</v>
      </c>
      <c r="D1337" s="19">
        <v>0</v>
      </c>
      <c r="E1337" s="19"/>
      <c r="F1337" s="132" t="str">
        <f t="shared" si="120"/>
        <v>否</v>
      </c>
      <c r="G1337" s="105" t="str">
        <f t="shared" si="121"/>
        <v>款</v>
      </c>
      <c r="H1337" s="130">
        <v>0</v>
      </c>
      <c r="I1337" s="121">
        <v>0</v>
      </c>
      <c r="J1337" s="106">
        <v>0</v>
      </c>
      <c r="K1337" s="120">
        <f t="shared" si="122"/>
        <v>0</v>
      </c>
      <c r="L1337" s="107">
        <f t="shared" si="123"/>
        <v>0</v>
      </c>
      <c r="M1337" s="106">
        <f t="shared" si="124"/>
        <v>0</v>
      </c>
      <c r="N1337" s="106">
        <v>0</v>
      </c>
      <c r="O1337" s="106">
        <v>0</v>
      </c>
      <c r="P1337" s="106">
        <f t="shared" si="125"/>
        <v>0</v>
      </c>
    </row>
    <row r="1338" s="105" customFormat="1" ht="36" customHeight="1" spans="1:16">
      <c r="A1338" s="17">
        <v>22999</v>
      </c>
      <c r="B1338" s="18" t="s">
        <v>1169</v>
      </c>
      <c r="C1338" s="19">
        <v>3202</v>
      </c>
      <c r="D1338" s="19">
        <v>4300</v>
      </c>
      <c r="E1338" s="19"/>
      <c r="F1338" s="132" t="str">
        <f t="shared" si="120"/>
        <v>是</v>
      </c>
      <c r="G1338" s="105" t="str">
        <f t="shared" si="121"/>
        <v>款</v>
      </c>
      <c r="H1338" s="130"/>
      <c r="I1338" s="121">
        <v>0</v>
      </c>
      <c r="J1338" s="106">
        <v>0</v>
      </c>
      <c r="K1338" s="120">
        <f t="shared" si="122"/>
        <v>0</v>
      </c>
      <c r="L1338" s="107">
        <f t="shared" si="123"/>
        <v>0</v>
      </c>
      <c r="M1338" s="106">
        <f t="shared" si="124"/>
        <v>4300</v>
      </c>
      <c r="N1338" s="106">
        <v>1000</v>
      </c>
      <c r="O1338" s="106">
        <v>3300</v>
      </c>
      <c r="P1338" s="106">
        <f t="shared" si="125"/>
        <v>4300</v>
      </c>
    </row>
    <row r="1339" ht="36" customHeight="1" spans="1:16">
      <c r="A1339" s="133"/>
      <c r="B1339" s="33"/>
      <c r="C1339" s="19">
        <v>0</v>
      </c>
      <c r="D1339" s="19">
        <v>0</v>
      </c>
      <c r="E1339" s="19"/>
      <c r="F1339" s="112" t="str">
        <f t="shared" si="120"/>
        <v>是</v>
      </c>
      <c r="G1339" s="106" t="str">
        <f t="shared" si="121"/>
        <v>项</v>
      </c>
      <c r="H1339" s="126"/>
      <c r="I1339" s="121">
        <v>0</v>
      </c>
      <c r="J1339" s="106">
        <v>0</v>
      </c>
      <c r="K1339" s="120">
        <f t="shared" si="122"/>
        <v>0</v>
      </c>
      <c r="L1339" s="107">
        <f t="shared" si="123"/>
        <v>0</v>
      </c>
      <c r="M1339" s="106">
        <f t="shared" si="124"/>
        <v>0</v>
      </c>
      <c r="N1339" s="106">
        <v>0</v>
      </c>
      <c r="O1339" s="106">
        <v>0</v>
      </c>
      <c r="P1339" s="106">
        <f t="shared" si="125"/>
        <v>0</v>
      </c>
    </row>
    <row r="1340" s="105" customFormat="1" ht="36" customHeight="1" spans="1:16">
      <c r="A1340" s="134"/>
      <c r="B1340" s="53" t="s">
        <v>135</v>
      </c>
      <c r="C1340" s="19">
        <v>357000</v>
      </c>
      <c r="D1340" s="19">
        <f>SUM(D4,D249,D252,D271,D363,D418,D475,D534,D664,D737,D818,D841,D952,D1016,D1086,D1106,D1136,D1146,D1191,D1211,D1269,D1327,D1328,D1334,D1336)</f>
        <v>27508</v>
      </c>
      <c r="E1340" s="19"/>
      <c r="F1340" s="132" t="str">
        <f t="shared" si="120"/>
        <v>是</v>
      </c>
      <c r="G1340" s="105" t="str">
        <f t="shared" si="121"/>
        <v>项</v>
      </c>
      <c r="H1340" s="126">
        <f>SUM(H4,H249,H252,H271,H363,H418,H475,H534,H664,H737,H818,H841,H952,H1016,H1086,H1106,H1136,H1146,H1191,H1211,H1269,H1327,H1328,H1334,H1336)</f>
        <v>0</v>
      </c>
      <c r="I1340" s="121">
        <v>0</v>
      </c>
      <c r="J1340" s="106">
        <v>0</v>
      </c>
      <c r="K1340" s="120">
        <f t="shared" si="122"/>
        <v>0</v>
      </c>
      <c r="L1340" s="107">
        <f t="shared" si="123"/>
        <v>0</v>
      </c>
      <c r="M1340" s="106">
        <f t="shared" si="124"/>
        <v>0</v>
      </c>
      <c r="N1340" s="106">
        <v>0</v>
      </c>
      <c r="O1340" s="106">
        <v>0</v>
      </c>
      <c r="P1340" s="106">
        <f t="shared" si="125"/>
        <v>0</v>
      </c>
    </row>
  </sheetData>
  <autoFilter ref="A3:G1340">
    <extLst/>
  </autoFilter>
  <mergeCells count="1">
    <mergeCell ref="B1:E1"/>
  </mergeCells>
  <conditionalFormatting sqref="F4:I1340">
    <cfRule type="cellIs" dxfId="2" priority="2" stopIfTrue="1" operator="lessThan">
      <formula>0</formula>
    </cfRule>
  </conditionalFormatting>
  <printOptions horizontalCentered="1"/>
  <pageMargins left="0.472222222222222" right="0.393055555555556" top="0.747916666666667" bottom="0.747916666666667" header="0.314583333333333" footer="0.314583333333333"/>
  <pageSetup paperSize="9" scale="72" firstPageNumber="247" orientation="portrait" useFirstPageNumber="1"/>
  <headerFooter alignWithMargins="0">
    <oddFooter>&amp;C&amp;16-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F53"/>
  <sheetViews>
    <sheetView showGridLines="0" showZeros="0" view="pageBreakPreview" zoomScale="70" zoomScaleNormal="90" workbookViewId="0">
      <pane ySplit="3" topLeftCell="A22" activePane="bottomLeft" state="frozen"/>
      <selection/>
      <selection pane="bottomLeft" activeCell="D5" sqref="D5:D15"/>
    </sheetView>
  </sheetViews>
  <sheetFormatPr defaultColWidth="9" defaultRowHeight="14.25" outlineLevelCol="5"/>
  <cols>
    <col min="1" max="1" width="17.625" style="6" customWidth="1"/>
    <col min="2" max="2" width="50.75" style="6" customWidth="1"/>
    <col min="3" max="4" width="20.625" style="6" customWidth="1"/>
    <col min="5" max="5" width="20.625" style="96" customWidth="1"/>
    <col min="6" max="16384" width="9" style="69"/>
  </cols>
  <sheetData>
    <row r="1" ht="45" customHeight="1" spans="1:5">
      <c r="A1" s="70"/>
      <c r="B1" s="8" t="s">
        <v>1235</v>
      </c>
      <c r="C1" s="8"/>
      <c r="D1" s="8"/>
      <c r="E1" s="8"/>
    </row>
    <row r="2" ht="18.95" customHeight="1" spans="2:5">
      <c r="B2" s="71" t="s">
        <v>1236</v>
      </c>
      <c r="E2" s="97" t="s">
        <v>2</v>
      </c>
    </row>
    <row r="3" s="67" customFormat="1" ht="45" customHeight="1" spans="1:6">
      <c r="A3" s="72" t="s">
        <v>3</v>
      </c>
      <c r="B3" s="13" t="s">
        <v>4</v>
      </c>
      <c r="C3" s="14" t="s">
        <v>5</v>
      </c>
      <c r="D3" s="15" t="s">
        <v>7</v>
      </c>
      <c r="E3" s="98" t="s">
        <v>1237</v>
      </c>
      <c r="F3" s="73" t="s">
        <v>9</v>
      </c>
    </row>
    <row r="4" s="94" customFormat="1" ht="37.5" customHeight="1" spans="1:6">
      <c r="A4" s="74" t="s">
        <v>10</v>
      </c>
      <c r="B4" s="75" t="s">
        <v>11</v>
      </c>
      <c r="C4" s="19">
        <f>SUM(C5:C19)</f>
        <v>20500</v>
      </c>
      <c r="D4" s="86">
        <v>-1500</v>
      </c>
      <c r="E4" s="99">
        <v>19000</v>
      </c>
      <c r="F4" s="22" t="str">
        <f t="shared" ref="F4:F40" si="0">IF(LEN(A4)=3,"是",IF(B4&lt;&gt;"",IF(SUM(C4:C4)&lt;&gt;0,"是","否"),"是"))</f>
        <v>是</v>
      </c>
    </row>
    <row r="5" ht="37.5" customHeight="1" spans="1:6">
      <c r="A5" s="76" t="s">
        <v>12</v>
      </c>
      <c r="B5" s="77" t="s">
        <v>13</v>
      </c>
      <c r="C5" s="24">
        <v>11500</v>
      </c>
      <c r="D5" s="88">
        <v>-400</v>
      </c>
      <c r="E5" s="100">
        <v>11100</v>
      </c>
      <c r="F5" s="20" t="str">
        <f t="shared" si="0"/>
        <v>是</v>
      </c>
    </row>
    <row r="6" ht="37.5" customHeight="1" spans="1:6">
      <c r="A6" s="76" t="s">
        <v>14</v>
      </c>
      <c r="B6" s="77" t="s">
        <v>15</v>
      </c>
      <c r="C6" s="24">
        <v>1020</v>
      </c>
      <c r="D6" s="88">
        <v>-420</v>
      </c>
      <c r="E6" s="100">
        <v>600</v>
      </c>
      <c r="F6" s="20" t="str">
        <f t="shared" si="0"/>
        <v>是</v>
      </c>
    </row>
    <row r="7" ht="37.5" customHeight="1" spans="1:6">
      <c r="A7" s="76" t="s">
        <v>16</v>
      </c>
      <c r="B7" s="77" t="s">
        <v>17</v>
      </c>
      <c r="C7" s="24">
        <v>310</v>
      </c>
      <c r="D7" s="88">
        <v>-60</v>
      </c>
      <c r="E7" s="100">
        <v>250</v>
      </c>
      <c r="F7" s="20" t="str">
        <f t="shared" si="0"/>
        <v>是</v>
      </c>
    </row>
    <row r="8" ht="37.5" customHeight="1" spans="1:6">
      <c r="A8" s="76" t="s">
        <v>18</v>
      </c>
      <c r="B8" s="77" t="s">
        <v>19</v>
      </c>
      <c r="C8" s="24">
        <v>165</v>
      </c>
      <c r="D8" s="88"/>
      <c r="E8" s="100">
        <v>165</v>
      </c>
      <c r="F8" s="20" t="str">
        <f t="shared" si="0"/>
        <v>是</v>
      </c>
    </row>
    <row r="9" ht="37.5" customHeight="1" spans="1:6">
      <c r="A9" s="76" t="s">
        <v>20</v>
      </c>
      <c r="B9" s="77" t="s">
        <v>21</v>
      </c>
      <c r="C9" s="24">
        <v>1750</v>
      </c>
      <c r="D9" s="88">
        <v>-150</v>
      </c>
      <c r="E9" s="100">
        <v>1600</v>
      </c>
      <c r="F9" s="20" t="str">
        <f t="shared" si="0"/>
        <v>是</v>
      </c>
    </row>
    <row r="10" ht="37.5" customHeight="1" spans="1:6">
      <c r="A10" s="76" t="s">
        <v>22</v>
      </c>
      <c r="B10" s="77" t="s">
        <v>23</v>
      </c>
      <c r="C10" s="24">
        <v>870</v>
      </c>
      <c r="D10" s="88"/>
      <c r="E10" s="100">
        <v>870</v>
      </c>
      <c r="F10" s="20" t="str">
        <f t="shared" si="0"/>
        <v>是</v>
      </c>
    </row>
    <row r="11" ht="37.5" customHeight="1" spans="1:6">
      <c r="A11" s="76" t="s">
        <v>24</v>
      </c>
      <c r="B11" s="77" t="s">
        <v>25</v>
      </c>
      <c r="C11" s="24">
        <v>500</v>
      </c>
      <c r="D11" s="88">
        <v>300</v>
      </c>
      <c r="E11" s="100">
        <v>800</v>
      </c>
      <c r="F11" s="20" t="str">
        <f t="shared" si="0"/>
        <v>是</v>
      </c>
    </row>
    <row r="12" ht="37.5" customHeight="1" spans="1:6">
      <c r="A12" s="76" t="s">
        <v>26</v>
      </c>
      <c r="B12" s="77" t="s">
        <v>27</v>
      </c>
      <c r="C12" s="24">
        <v>370</v>
      </c>
      <c r="D12" s="88"/>
      <c r="E12" s="100">
        <v>370</v>
      </c>
      <c r="F12" s="20" t="str">
        <f t="shared" si="0"/>
        <v>是</v>
      </c>
    </row>
    <row r="13" ht="37.5" customHeight="1" spans="1:6">
      <c r="A13" s="76" t="s">
        <v>28</v>
      </c>
      <c r="B13" s="77" t="s">
        <v>29</v>
      </c>
      <c r="C13" s="24">
        <v>1800</v>
      </c>
      <c r="D13" s="88">
        <v>-300</v>
      </c>
      <c r="E13" s="100">
        <v>1500</v>
      </c>
      <c r="F13" s="20" t="str">
        <f t="shared" si="0"/>
        <v>是</v>
      </c>
    </row>
    <row r="14" ht="37.5" customHeight="1" spans="1:6">
      <c r="A14" s="76" t="s">
        <v>30</v>
      </c>
      <c r="B14" s="77" t="s">
        <v>31</v>
      </c>
      <c r="C14" s="24">
        <v>35</v>
      </c>
      <c r="D14" s="88"/>
      <c r="E14" s="100">
        <v>35</v>
      </c>
      <c r="F14" s="20" t="str">
        <f t="shared" si="0"/>
        <v>是</v>
      </c>
    </row>
    <row r="15" ht="37.5" customHeight="1" spans="1:6">
      <c r="A15" s="76" t="s">
        <v>32</v>
      </c>
      <c r="B15" s="77" t="s">
        <v>33</v>
      </c>
      <c r="C15" s="24"/>
      <c r="D15" s="88"/>
      <c r="E15" s="100"/>
      <c r="F15" s="20" t="str">
        <f t="shared" si="0"/>
        <v>否</v>
      </c>
    </row>
    <row r="16" ht="37.5" customHeight="1" spans="1:6">
      <c r="A16" s="76" t="s">
        <v>34</v>
      </c>
      <c r="B16" s="77" t="s">
        <v>35</v>
      </c>
      <c r="C16" s="24">
        <v>2100</v>
      </c>
      <c r="D16" s="88">
        <v>-470</v>
      </c>
      <c r="E16" s="100">
        <v>1630</v>
      </c>
      <c r="F16" s="20" t="str">
        <f t="shared" si="0"/>
        <v>是</v>
      </c>
    </row>
    <row r="17" ht="37.5" customHeight="1" spans="1:6">
      <c r="A17" s="76" t="s">
        <v>36</v>
      </c>
      <c r="B17" s="77" t="s">
        <v>37</v>
      </c>
      <c r="C17" s="24"/>
      <c r="D17" s="88"/>
      <c r="E17" s="100"/>
      <c r="F17" s="20" t="str">
        <f t="shared" si="0"/>
        <v>否</v>
      </c>
    </row>
    <row r="18" ht="37.5" customHeight="1" spans="1:6">
      <c r="A18" s="76" t="s">
        <v>38</v>
      </c>
      <c r="B18" s="77" t="s">
        <v>39</v>
      </c>
      <c r="C18" s="24">
        <v>80</v>
      </c>
      <c r="D18" s="88"/>
      <c r="E18" s="100">
        <v>80</v>
      </c>
      <c r="F18" s="20" t="str">
        <f t="shared" si="0"/>
        <v>是</v>
      </c>
    </row>
    <row r="19" ht="37.5" customHeight="1" spans="1:6">
      <c r="A19" s="199" t="s">
        <v>1238</v>
      </c>
      <c r="B19" s="77" t="s">
        <v>41</v>
      </c>
      <c r="C19" s="24"/>
      <c r="D19" s="88"/>
      <c r="E19" s="100"/>
      <c r="F19" s="20" t="str">
        <f t="shared" si="0"/>
        <v>否</v>
      </c>
    </row>
    <row r="20" s="94" customFormat="1" ht="37.5" customHeight="1" spans="1:6">
      <c r="A20" s="78" t="s">
        <v>42</v>
      </c>
      <c r="B20" s="75" t="s">
        <v>43</v>
      </c>
      <c r="C20" s="19">
        <f>SUM(C21:C28)</f>
        <v>2500</v>
      </c>
      <c r="D20" s="86">
        <v>1500</v>
      </c>
      <c r="E20" s="99">
        <v>4000</v>
      </c>
      <c r="F20" s="22" t="str">
        <f t="shared" si="0"/>
        <v>是</v>
      </c>
    </row>
    <row r="21" ht="37.5" customHeight="1" spans="1:6">
      <c r="A21" s="79" t="s">
        <v>44</v>
      </c>
      <c r="B21" s="77" t="s">
        <v>45</v>
      </c>
      <c r="C21" s="24">
        <v>800</v>
      </c>
      <c r="D21" s="88">
        <v>-200</v>
      </c>
      <c r="E21" s="100">
        <v>600</v>
      </c>
      <c r="F21" s="20" t="str">
        <f t="shared" si="0"/>
        <v>是</v>
      </c>
    </row>
    <row r="22" ht="37.5" customHeight="1" spans="1:6">
      <c r="A22" s="76" t="s">
        <v>46</v>
      </c>
      <c r="B22" s="80" t="s">
        <v>47</v>
      </c>
      <c r="C22" s="24"/>
      <c r="D22" s="88"/>
      <c r="E22" s="100"/>
      <c r="F22" s="20" t="str">
        <f t="shared" si="0"/>
        <v>否</v>
      </c>
    </row>
    <row r="23" ht="37.5" customHeight="1" spans="1:6">
      <c r="A23" s="76" t="s">
        <v>48</v>
      </c>
      <c r="B23" s="77" t="s">
        <v>49</v>
      </c>
      <c r="C23" s="24"/>
      <c r="D23" s="88"/>
      <c r="E23" s="100"/>
      <c r="F23" s="20" t="str">
        <f t="shared" si="0"/>
        <v>否</v>
      </c>
    </row>
    <row r="24" ht="37.5" customHeight="1" spans="1:6">
      <c r="A24" s="76" t="s">
        <v>50</v>
      </c>
      <c r="B24" s="77" t="s">
        <v>51</v>
      </c>
      <c r="C24" s="24"/>
      <c r="D24" s="88"/>
      <c r="E24" s="100"/>
      <c r="F24" s="20" t="str">
        <f t="shared" si="0"/>
        <v>否</v>
      </c>
    </row>
    <row r="25" ht="37.5" customHeight="1" spans="1:6">
      <c r="A25" s="76" t="s">
        <v>52</v>
      </c>
      <c r="B25" s="77" t="s">
        <v>53</v>
      </c>
      <c r="C25" s="24">
        <v>1450</v>
      </c>
      <c r="D25" s="88">
        <v>1680</v>
      </c>
      <c r="E25" s="100">
        <v>3130</v>
      </c>
      <c r="F25" s="20" t="str">
        <f t="shared" si="0"/>
        <v>是</v>
      </c>
    </row>
    <row r="26" ht="37.5" customHeight="1" spans="1:6">
      <c r="A26" s="76" t="s">
        <v>54</v>
      </c>
      <c r="B26" s="77" t="s">
        <v>55</v>
      </c>
      <c r="C26" s="24"/>
      <c r="D26" s="88"/>
      <c r="E26" s="100"/>
      <c r="F26" s="20" t="str">
        <f t="shared" si="0"/>
        <v>否</v>
      </c>
    </row>
    <row r="27" ht="37.5" customHeight="1" spans="1:6">
      <c r="A27" s="76" t="s">
        <v>56</v>
      </c>
      <c r="B27" s="77" t="s">
        <v>57</v>
      </c>
      <c r="C27" s="24">
        <v>250</v>
      </c>
      <c r="D27" s="88">
        <v>20</v>
      </c>
      <c r="E27" s="100">
        <v>270</v>
      </c>
      <c r="F27" s="20" t="str">
        <f t="shared" si="0"/>
        <v>是</v>
      </c>
    </row>
    <row r="28" ht="37.5" customHeight="1" spans="1:6">
      <c r="A28" s="76" t="s">
        <v>58</v>
      </c>
      <c r="B28" s="77" t="s">
        <v>59</v>
      </c>
      <c r="C28" s="24"/>
      <c r="D28" s="88"/>
      <c r="E28" s="100"/>
      <c r="F28" s="20" t="str">
        <f t="shared" si="0"/>
        <v>否</v>
      </c>
    </row>
    <row r="29" ht="37.5" customHeight="1" spans="1:6">
      <c r="A29" s="76"/>
      <c r="B29" s="77"/>
      <c r="C29" s="24"/>
      <c r="D29" s="88"/>
      <c r="E29" s="100"/>
      <c r="F29" s="20" t="str">
        <f t="shared" si="0"/>
        <v>是</v>
      </c>
    </row>
    <row r="30" s="95" customFormat="1" ht="37.5" customHeight="1" spans="1:6">
      <c r="A30" s="81"/>
      <c r="B30" s="53" t="s">
        <v>1239</v>
      </c>
      <c r="C30" s="82">
        <f>SUM(C20,C4)</f>
        <v>23000</v>
      </c>
      <c r="D30" s="82">
        <f>SUM(D20,D4)</f>
        <v>0</v>
      </c>
      <c r="E30" s="82">
        <f>SUM(E20,E4)</f>
        <v>23000</v>
      </c>
      <c r="F30" s="22" t="str">
        <f t="shared" si="0"/>
        <v>是</v>
      </c>
    </row>
    <row r="31" s="94" customFormat="1" ht="37.5" customHeight="1" spans="1:6">
      <c r="A31" s="74">
        <v>110</v>
      </c>
      <c r="B31" s="75" t="s">
        <v>61</v>
      </c>
      <c r="C31" s="19">
        <f>SUM(C32:C39)</f>
        <v>8100</v>
      </c>
      <c r="D31" s="19">
        <f>SUM(D32:D39)</f>
        <v>135110</v>
      </c>
      <c r="E31" s="19">
        <f>SUM(E32:E39)</f>
        <v>143210</v>
      </c>
      <c r="F31" s="22" t="str">
        <f t="shared" si="0"/>
        <v>是</v>
      </c>
    </row>
    <row r="32" ht="37.5" customHeight="1" spans="1:6">
      <c r="A32" s="76">
        <v>11001</v>
      </c>
      <c r="B32" s="77" t="s">
        <v>62</v>
      </c>
      <c r="C32" s="24">
        <v>4110</v>
      </c>
      <c r="D32" s="88">
        <v>-2372</v>
      </c>
      <c r="E32" s="100">
        <v>1738</v>
      </c>
      <c r="F32" s="20" t="str">
        <f t="shared" si="0"/>
        <v>是</v>
      </c>
    </row>
    <row r="33" ht="37.5" customHeight="1" spans="1:6">
      <c r="A33" s="76"/>
      <c r="B33" s="77" t="s">
        <v>63</v>
      </c>
      <c r="C33" s="24"/>
      <c r="D33" s="88">
        <v>135450</v>
      </c>
      <c r="E33" s="100">
        <v>135450</v>
      </c>
      <c r="F33" s="20" t="str">
        <f t="shared" si="0"/>
        <v>否</v>
      </c>
    </row>
    <row r="34" ht="37.5" customHeight="1" spans="1:6">
      <c r="A34" s="76"/>
      <c r="B34" s="77" t="s">
        <v>72</v>
      </c>
      <c r="C34" s="24">
        <v>3990</v>
      </c>
      <c r="D34" s="88">
        <v>510</v>
      </c>
      <c r="E34" s="100">
        <v>4500</v>
      </c>
      <c r="F34" s="20" t="str">
        <f t="shared" si="0"/>
        <v>是</v>
      </c>
    </row>
    <row r="35" ht="37.5" customHeight="1" spans="1:6">
      <c r="A35" s="76">
        <v>11008</v>
      </c>
      <c r="B35" s="77" t="s">
        <v>74</v>
      </c>
      <c r="C35" s="24"/>
      <c r="D35" s="88"/>
      <c r="E35" s="100"/>
      <c r="F35" s="20" t="str">
        <f t="shared" si="0"/>
        <v>否</v>
      </c>
    </row>
    <row r="36" ht="37.5" customHeight="1" spans="1:6">
      <c r="A36" s="76">
        <v>11009</v>
      </c>
      <c r="B36" s="77" t="s">
        <v>75</v>
      </c>
      <c r="C36" s="24"/>
      <c r="D36" s="88">
        <v>300</v>
      </c>
      <c r="E36" s="100">
        <v>300</v>
      </c>
      <c r="F36" s="20" t="str">
        <f t="shared" si="0"/>
        <v>否</v>
      </c>
    </row>
    <row r="37" ht="37.5" customHeight="1" spans="1:6">
      <c r="A37" s="76">
        <v>11011</v>
      </c>
      <c r="B37" s="77" t="s">
        <v>76</v>
      </c>
      <c r="C37" s="24"/>
      <c r="D37" s="88"/>
      <c r="E37" s="100"/>
      <c r="F37" s="20" t="str">
        <f t="shared" si="0"/>
        <v>否</v>
      </c>
    </row>
    <row r="38" s="6" customFormat="1" ht="37.5" customHeight="1" spans="1:6">
      <c r="A38" s="76">
        <v>11013</v>
      </c>
      <c r="B38" s="77" t="s">
        <v>80</v>
      </c>
      <c r="C38" s="24"/>
      <c r="D38" s="88"/>
      <c r="E38" s="100"/>
      <c r="F38" s="20" t="str">
        <f t="shared" si="0"/>
        <v>否</v>
      </c>
    </row>
    <row r="39" s="6" customFormat="1" ht="37.5" customHeight="1" spans="1:6">
      <c r="A39" s="76">
        <v>11015</v>
      </c>
      <c r="B39" s="77" t="s">
        <v>81</v>
      </c>
      <c r="C39" s="24"/>
      <c r="D39" s="88">
        <v>1222</v>
      </c>
      <c r="E39" s="100">
        <v>1222</v>
      </c>
      <c r="F39" s="20" t="str">
        <f t="shared" si="0"/>
        <v>否</v>
      </c>
    </row>
    <row r="40" s="94" customFormat="1" ht="37.5" customHeight="1" spans="1:6">
      <c r="A40" s="83"/>
      <c r="B40" s="84" t="s">
        <v>82</v>
      </c>
      <c r="C40" s="19">
        <f>SUM(C30,C31)</f>
        <v>31100</v>
      </c>
      <c r="D40" s="19">
        <f>SUM(D30,D31)</f>
        <v>135110</v>
      </c>
      <c r="E40" s="19">
        <f>SUM(E30,E31)</f>
        <v>166210</v>
      </c>
      <c r="F40" s="22" t="str">
        <f t="shared" si="0"/>
        <v>是</v>
      </c>
    </row>
    <row r="41" spans="3:4">
      <c r="C41" s="85"/>
      <c r="D41" s="85"/>
    </row>
    <row r="42" spans="3:4">
      <c r="C42" s="85"/>
      <c r="D42" s="85"/>
    </row>
    <row r="43" spans="3:4">
      <c r="C43" s="85"/>
      <c r="D43" s="85"/>
    </row>
    <row r="44" spans="3:4">
      <c r="C44" s="85"/>
      <c r="D44" s="85"/>
    </row>
    <row r="45" spans="3:4">
      <c r="C45" s="85"/>
      <c r="D45" s="85"/>
    </row>
    <row r="46" spans="3:4">
      <c r="C46" s="85"/>
      <c r="D46" s="85"/>
    </row>
    <row r="47" spans="3:4">
      <c r="C47" s="85"/>
      <c r="D47" s="85"/>
    </row>
    <row r="48" spans="3:4">
      <c r="C48" s="85"/>
      <c r="D48" s="85"/>
    </row>
    <row r="49" spans="3:4">
      <c r="C49" s="85"/>
      <c r="D49" s="85"/>
    </row>
    <row r="50" spans="3:4">
      <c r="C50" s="85"/>
      <c r="D50" s="85"/>
    </row>
    <row r="51" spans="3:4">
      <c r="C51" s="85"/>
      <c r="D51" s="85"/>
    </row>
    <row r="52" spans="3:4">
      <c r="C52" s="85"/>
      <c r="D52" s="85"/>
    </row>
    <row r="53" spans="3:4">
      <c r="C53" s="85"/>
      <c r="D53" s="85"/>
    </row>
  </sheetData>
  <autoFilter ref="A3:F40">
    <extLst/>
  </autoFilter>
  <mergeCells count="1">
    <mergeCell ref="B1:E1"/>
  </mergeCells>
  <conditionalFormatting sqref="E2">
    <cfRule type="cellIs" dxfId="0" priority="6" stopIfTrue="1" operator="lessThanOrEqual">
      <formula>-1</formula>
    </cfRule>
  </conditionalFormatting>
  <conditionalFormatting sqref="C40:E40 C4:D29 C30:E30 C31:D37 A4:B40 E31">
    <cfRule type="expression" dxfId="1" priority="5" stopIfTrue="1">
      <formula>"len($A:$A)=3"</formula>
    </cfRule>
  </conditionalFormatting>
  <conditionalFormatting sqref="F4:I40">
    <cfRule type="cellIs" dxfId="2" priority="3" stopIfTrue="1" operator="lessThan">
      <formula>0</formula>
    </cfRule>
    <cfRule type="cellIs" dxfId="2" priority="4" stopIfTrue="1" operator="lessThan">
      <formula>0</formula>
    </cfRule>
  </conditionalFormatting>
  <conditionalFormatting sqref="B38:B39 C32:D39">
    <cfRule type="expression" dxfId="1" priority="1" stopIfTrue="1">
      <formula>"len($A:$A)=3"</formula>
    </cfRule>
    <cfRule type="expression" dxfId="1" priority="2" stopIfTrue="1">
      <formula>"len($A:$A)=3"</formula>
    </cfRule>
  </conditionalFormatting>
  <printOptions horizontalCentered="1"/>
  <pageMargins left="0.472222222222222" right="0.393055555555556" top="0.747916666666667" bottom="0.747916666666667" header="0.314583333333333" footer="0.314583333333333"/>
  <pageSetup paperSize="9" scale="75" firstPageNumber="448" orientation="portrait" useFirstPageNumber="1"/>
  <headerFooter alignWithMargins="0">
    <oddFooter>&amp;C&amp;16-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F51"/>
  <sheetViews>
    <sheetView showGridLines="0" showZeros="0" view="pageBreakPreview" zoomScale="70" zoomScaleNormal="90" workbookViewId="0">
      <pane ySplit="3" topLeftCell="A4" activePane="bottomLeft" state="frozen"/>
      <selection/>
      <selection pane="bottomLeft" activeCell="D5" sqref="D5:D15"/>
    </sheetView>
  </sheetViews>
  <sheetFormatPr defaultColWidth="9" defaultRowHeight="14.25" outlineLevelCol="5"/>
  <cols>
    <col min="1" max="1" width="12.75" style="4" customWidth="1"/>
    <col min="2" max="2" width="50.75" style="4" customWidth="1"/>
    <col min="3" max="5" width="20.625" style="4" customWidth="1"/>
    <col min="6" max="6" width="9.75" style="4" customWidth="1"/>
    <col min="7" max="16384" width="9" style="38"/>
  </cols>
  <sheetData>
    <row r="1" ht="45" customHeight="1" spans="1:5">
      <c r="A1" s="39"/>
      <c r="B1" s="40" t="s">
        <v>1235</v>
      </c>
      <c r="C1" s="40"/>
      <c r="D1" s="40"/>
      <c r="E1" s="40"/>
    </row>
    <row r="2" ht="18.95" customHeight="1" spans="1:5">
      <c r="A2" s="41"/>
      <c r="B2" s="42" t="s">
        <v>1240</v>
      </c>
      <c r="E2" s="43" t="s">
        <v>2</v>
      </c>
    </row>
    <row r="3" s="36" customFormat="1" ht="45" customHeight="1" spans="1:6">
      <c r="A3" s="44" t="s">
        <v>3</v>
      </c>
      <c r="B3" s="35" t="s">
        <v>4</v>
      </c>
      <c r="C3" s="45" t="s">
        <v>5</v>
      </c>
      <c r="D3" s="15" t="s">
        <v>7</v>
      </c>
      <c r="E3" s="15" t="s">
        <v>1237</v>
      </c>
      <c r="F3" s="46" t="s">
        <v>9</v>
      </c>
    </row>
    <row r="4" ht="37.5" customHeight="1" spans="1:6">
      <c r="A4" s="47" t="s">
        <v>85</v>
      </c>
      <c r="B4" s="48" t="s">
        <v>161</v>
      </c>
      <c r="C4" s="49">
        <v>1619</v>
      </c>
      <c r="D4" s="90">
        <v>-367</v>
      </c>
      <c r="E4" s="91">
        <v>1252</v>
      </c>
      <c r="F4" s="50" t="str">
        <f t="shared" ref="F4:F38" si="0">IF(LEN(A4)=3,"是",IF(B4&lt;&gt;"",IF(SUM(C4:C4)&lt;&gt;0,"是","否"),"是"))</f>
        <v>是</v>
      </c>
    </row>
    <row r="5" ht="37.5" customHeight="1" spans="1:6">
      <c r="A5" s="47" t="s">
        <v>87</v>
      </c>
      <c r="B5" s="51" t="s">
        <v>88</v>
      </c>
      <c r="C5" s="49"/>
      <c r="D5" s="90"/>
      <c r="E5" s="91"/>
      <c r="F5" s="50" t="str">
        <f t="shared" si="0"/>
        <v>是</v>
      </c>
    </row>
    <row r="6" ht="37.5" customHeight="1" spans="1:6">
      <c r="A6" s="47" t="s">
        <v>89</v>
      </c>
      <c r="B6" s="51" t="s">
        <v>90</v>
      </c>
      <c r="C6" s="49"/>
      <c r="D6" s="90"/>
      <c r="E6" s="91"/>
      <c r="F6" s="50" t="str">
        <f t="shared" si="0"/>
        <v>是</v>
      </c>
    </row>
    <row r="7" ht="37.5" customHeight="1" spans="1:6">
      <c r="A7" s="47">
        <v>204</v>
      </c>
      <c r="B7" s="51" t="s">
        <v>92</v>
      </c>
      <c r="C7" s="49">
        <v>44</v>
      </c>
      <c r="D7" s="90"/>
      <c r="E7" s="91">
        <v>44</v>
      </c>
      <c r="F7" s="50" t="str">
        <f t="shared" si="0"/>
        <v>是</v>
      </c>
    </row>
    <row r="8" ht="37.5" customHeight="1" spans="1:6">
      <c r="A8" s="47" t="s">
        <v>93</v>
      </c>
      <c r="B8" s="51" t="s">
        <v>94</v>
      </c>
      <c r="C8" s="49"/>
      <c r="D8" s="90"/>
      <c r="E8" s="91"/>
      <c r="F8" s="50" t="str">
        <f t="shared" si="0"/>
        <v>是</v>
      </c>
    </row>
    <row r="9" ht="37.5" customHeight="1" spans="1:6">
      <c r="A9" s="47" t="s">
        <v>95</v>
      </c>
      <c r="B9" s="51" t="s">
        <v>96</v>
      </c>
      <c r="C9" s="49">
        <v>3252</v>
      </c>
      <c r="D9" s="90">
        <v>300</v>
      </c>
      <c r="E9" s="91">
        <v>3552</v>
      </c>
      <c r="F9" s="50" t="str">
        <f t="shared" si="0"/>
        <v>是</v>
      </c>
    </row>
    <row r="10" ht="37.5" customHeight="1" spans="1:6">
      <c r="A10" s="47" t="s">
        <v>97</v>
      </c>
      <c r="B10" s="51" t="s">
        <v>98</v>
      </c>
      <c r="C10" s="49"/>
      <c r="D10" s="90"/>
      <c r="E10" s="91"/>
      <c r="F10" s="50" t="str">
        <f t="shared" si="0"/>
        <v>是</v>
      </c>
    </row>
    <row r="11" ht="37.5" customHeight="1" spans="1:6">
      <c r="A11" s="47" t="s">
        <v>99</v>
      </c>
      <c r="B11" s="51" t="s">
        <v>100</v>
      </c>
      <c r="C11" s="49">
        <v>64</v>
      </c>
      <c r="D11" s="90">
        <v>20</v>
      </c>
      <c r="E11" s="91">
        <v>84</v>
      </c>
      <c r="F11" s="50" t="str">
        <f t="shared" si="0"/>
        <v>是</v>
      </c>
    </row>
    <row r="12" ht="37.5" customHeight="1" spans="1:6">
      <c r="A12" s="47" t="s">
        <v>101</v>
      </c>
      <c r="B12" s="51" t="s">
        <v>102</v>
      </c>
      <c r="C12" s="49">
        <v>79</v>
      </c>
      <c r="D12" s="90"/>
      <c r="E12" s="91">
        <v>79</v>
      </c>
      <c r="F12" s="50" t="str">
        <f t="shared" si="0"/>
        <v>是</v>
      </c>
    </row>
    <row r="13" ht="37.5" customHeight="1" spans="1:6">
      <c r="A13" s="47" t="s">
        <v>103</v>
      </c>
      <c r="B13" s="51" t="s">
        <v>104</v>
      </c>
      <c r="C13" s="49">
        <v>74</v>
      </c>
      <c r="D13" s="90"/>
      <c r="E13" s="91">
        <v>74</v>
      </c>
      <c r="F13" s="50" t="str">
        <f t="shared" si="0"/>
        <v>是</v>
      </c>
    </row>
    <row r="14" ht="37.5" customHeight="1" spans="1:6">
      <c r="A14" s="47" t="s">
        <v>105</v>
      </c>
      <c r="B14" s="51" t="s">
        <v>106</v>
      </c>
      <c r="C14" s="49">
        <v>3600</v>
      </c>
      <c r="D14" s="90">
        <v>1547</v>
      </c>
      <c r="E14" s="91">
        <v>5147</v>
      </c>
      <c r="F14" s="50" t="str">
        <f t="shared" si="0"/>
        <v>是</v>
      </c>
    </row>
    <row r="15" ht="37.5" customHeight="1" spans="1:6">
      <c r="A15" s="47" t="s">
        <v>107</v>
      </c>
      <c r="B15" s="51" t="s">
        <v>108</v>
      </c>
      <c r="C15" s="49"/>
      <c r="D15" s="90"/>
      <c r="E15" s="91"/>
      <c r="F15" s="50" t="str">
        <f t="shared" si="0"/>
        <v>是</v>
      </c>
    </row>
    <row r="16" ht="37.5" customHeight="1" spans="1:6">
      <c r="A16" s="47" t="s">
        <v>109</v>
      </c>
      <c r="B16" s="51" t="s">
        <v>110</v>
      </c>
      <c r="C16" s="49"/>
      <c r="D16" s="90"/>
      <c r="E16" s="91"/>
      <c r="F16" s="50" t="str">
        <f t="shared" si="0"/>
        <v>是</v>
      </c>
    </row>
    <row r="17" ht="37.5" customHeight="1" spans="1:6">
      <c r="A17" s="47" t="s">
        <v>111</v>
      </c>
      <c r="B17" s="51" t="s">
        <v>112</v>
      </c>
      <c r="C17" s="49">
        <v>5650</v>
      </c>
      <c r="D17" s="90">
        <v>-346</v>
      </c>
      <c r="E17" s="91">
        <v>5304</v>
      </c>
      <c r="F17" s="50" t="str">
        <f t="shared" si="0"/>
        <v>是</v>
      </c>
    </row>
    <row r="18" ht="37.5" customHeight="1" spans="1:6">
      <c r="A18" s="47" t="s">
        <v>113</v>
      </c>
      <c r="B18" s="51" t="s">
        <v>114</v>
      </c>
      <c r="C18" s="49"/>
      <c r="D18" s="90"/>
      <c r="E18" s="91"/>
      <c r="F18" s="50" t="str">
        <f t="shared" si="0"/>
        <v>是</v>
      </c>
    </row>
    <row r="19" ht="37.5" customHeight="1" spans="1:6">
      <c r="A19" s="47" t="s">
        <v>115</v>
      </c>
      <c r="B19" s="51" t="s">
        <v>116</v>
      </c>
      <c r="C19" s="49"/>
      <c r="D19" s="90"/>
      <c r="E19" s="91"/>
      <c r="F19" s="50" t="str">
        <f t="shared" si="0"/>
        <v>是</v>
      </c>
    </row>
    <row r="20" ht="37.5" customHeight="1" spans="1:6">
      <c r="A20" s="47" t="s">
        <v>117</v>
      </c>
      <c r="B20" s="51" t="s">
        <v>118</v>
      </c>
      <c r="C20" s="49"/>
      <c r="D20" s="90"/>
      <c r="E20" s="91"/>
      <c r="F20" s="50" t="str">
        <f t="shared" si="0"/>
        <v>是</v>
      </c>
    </row>
    <row r="21" ht="37.5" customHeight="1" spans="1:6">
      <c r="A21" s="47" t="s">
        <v>119</v>
      </c>
      <c r="B21" s="51" t="s">
        <v>120</v>
      </c>
      <c r="C21" s="49">
        <v>12376</v>
      </c>
      <c r="D21" s="90">
        <v>-1149</v>
      </c>
      <c r="E21" s="91">
        <v>11227</v>
      </c>
      <c r="F21" s="50" t="str">
        <f t="shared" si="0"/>
        <v>是</v>
      </c>
    </row>
    <row r="22" ht="37.5" customHeight="1" spans="1:6">
      <c r="A22" s="47" t="s">
        <v>121</v>
      </c>
      <c r="B22" s="51" t="s">
        <v>122</v>
      </c>
      <c r="C22" s="49">
        <v>1042</v>
      </c>
      <c r="D22" s="90">
        <v>795</v>
      </c>
      <c r="E22" s="91">
        <v>1837</v>
      </c>
      <c r="F22" s="50" t="str">
        <f t="shared" si="0"/>
        <v>是</v>
      </c>
    </row>
    <row r="23" ht="37.5" customHeight="1" spans="1:6">
      <c r="A23" s="47" t="s">
        <v>123</v>
      </c>
      <c r="B23" s="51" t="s">
        <v>124</v>
      </c>
      <c r="C23" s="49"/>
      <c r="D23" s="90"/>
      <c r="E23" s="91"/>
      <c r="F23" s="50" t="str">
        <f t="shared" si="0"/>
        <v>是</v>
      </c>
    </row>
    <row r="24" ht="37.5" customHeight="1" spans="1:6">
      <c r="A24" s="47" t="s">
        <v>125</v>
      </c>
      <c r="B24" s="51" t="s">
        <v>126</v>
      </c>
      <c r="C24" s="49"/>
      <c r="D24" s="90"/>
      <c r="E24" s="91"/>
      <c r="F24" s="50" t="str">
        <f t="shared" si="0"/>
        <v>是</v>
      </c>
    </row>
    <row r="25" ht="37.5" customHeight="1" spans="1:6">
      <c r="A25" s="47" t="s">
        <v>127</v>
      </c>
      <c r="B25" s="51" t="s">
        <v>128</v>
      </c>
      <c r="C25" s="49">
        <v>800</v>
      </c>
      <c r="D25" s="90">
        <v>-800</v>
      </c>
      <c r="E25" s="91"/>
      <c r="F25" s="50" t="str">
        <f t="shared" si="0"/>
        <v>是</v>
      </c>
    </row>
    <row r="26" ht="37.5" customHeight="1" spans="1:6">
      <c r="A26" s="47" t="s">
        <v>129</v>
      </c>
      <c r="B26" s="51" t="s">
        <v>130</v>
      </c>
      <c r="C26" s="49"/>
      <c r="D26" s="90"/>
      <c r="E26" s="91"/>
      <c r="F26" s="50" t="str">
        <f t="shared" si="0"/>
        <v>是</v>
      </c>
    </row>
    <row r="27" ht="37.5" customHeight="1" spans="1:6">
      <c r="A27" s="47" t="s">
        <v>131</v>
      </c>
      <c r="B27" s="51" t="s">
        <v>132</v>
      </c>
      <c r="C27" s="49"/>
      <c r="D27" s="90"/>
      <c r="E27" s="91"/>
      <c r="F27" s="50" t="str">
        <f t="shared" si="0"/>
        <v>是</v>
      </c>
    </row>
    <row r="28" ht="37.5" customHeight="1" spans="1:6">
      <c r="A28" s="47" t="s">
        <v>133</v>
      </c>
      <c r="B28" s="51" t="s">
        <v>134</v>
      </c>
      <c r="C28" s="49"/>
      <c r="D28" s="90"/>
      <c r="E28" s="91"/>
      <c r="F28" s="50" t="str">
        <f t="shared" si="0"/>
        <v>是</v>
      </c>
    </row>
    <row r="29" ht="37.5" customHeight="1" spans="1:6">
      <c r="A29" s="47"/>
      <c r="B29" s="51"/>
      <c r="C29" s="49"/>
      <c r="D29" s="90"/>
      <c r="E29" s="92"/>
      <c r="F29" s="50" t="str">
        <f t="shared" si="0"/>
        <v>是</v>
      </c>
    </row>
    <row r="30" s="37" customFormat="1" ht="37.5" customHeight="1" spans="1:6">
      <c r="A30" s="52"/>
      <c r="B30" s="53" t="s">
        <v>1241</v>
      </c>
      <c r="C30" s="54">
        <f>SUM(C4:C28)</f>
        <v>28600</v>
      </c>
      <c r="D30" s="54">
        <f>SUM(D4:D28)</f>
        <v>0</v>
      </c>
      <c r="E30" s="54">
        <f>SUM(E4:E28)</f>
        <v>28600</v>
      </c>
      <c r="F30" s="50" t="str">
        <f t="shared" si="0"/>
        <v>是</v>
      </c>
    </row>
    <row r="31" ht="37.5" customHeight="1" spans="1:6">
      <c r="A31" s="55">
        <v>230</v>
      </c>
      <c r="B31" s="56" t="s">
        <v>136</v>
      </c>
      <c r="C31" s="57">
        <f>SUM(C32:C35)</f>
        <v>2500</v>
      </c>
      <c r="D31" s="57">
        <f>SUM(D32:D35)</f>
        <v>134650</v>
      </c>
      <c r="E31" s="57">
        <f>SUM(E32:E35)</f>
        <v>137150</v>
      </c>
      <c r="F31" s="50" t="str">
        <f t="shared" si="0"/>
        <v>是</v>
      </c>
    </row>
    <row r="32" ht="37.5" customHeight="1" spans="1:6">
      <c r="A32" s="58">
        <v>23006</v>
      </c>
      <c r="B32" s="59" t="s">
        <v>1242</v>
      </c>
      <c r="C32" s="49">
        <v>2500</v>
      </c>
      <c r="D32" s="90">
        <v>134650</v>
      </c>
      <c r="E32" s="91">
        <v>137150</v>
      </c>
      <c r="F32" s="50" t="str">
        <f t="shared" si="0"/>
        <v>是</v>
      </c>
    </row>
    <row r="33" ht="36" customHeight="1" spans="1:6">
      <c r="A33" s="47">
        <v>23008</v>
      </c>
      <c r="B33" s="59" t="s">
        <v>1243</v>
      </c>
      <c r="C33" s="49"/>
      <c r="D33" s="90"/>
      <c r="E33" s="92"/>
      <c r="F33" s="50" t="str">
        <f t="shared" si="0"/>
        <v>否</v>
      </c>
    </row>
    <row r="34" ht="37.5" customHeight="1" spans="1:6">
      <c r="A34" s="47">
        <v>23015</v>
      </c>
      <c r="B34" s="60" t="s">
        <v>1244</v>
      </c>
      <c r="C34" s="49"/>
      <c r="D34" s="90"/>
      <c r="E34" s="92"/>
      <c r="F34" s="50" t="str">
        <f t="shared" si="0"/>
        <v>否</v>
      </c>
    </row>
    <row r="35" s="4" customFormat="1" ht="36" customHeight="1" spans="1:6">
      <c r="A35" s="47">
        <v>23016</v>
      </c>
      <c r="B35" s="60" t="s">
        <v>1245</v>
      </c>
      <c r="C35" s="49"/>
      <c r="D35" s="90"/>
      <c r="E35" s="92"/>
      <c r="F35" s="50" t="str">
        <f t="shared" si="0"/>
        <v>否</v>
      </c>
    </row>
    <row r="36" s="4" customFormat="1" ht="37.5" customHeight="1" spans="1:6">
      <c r="A36" s="55">
        <v>231</v>
      </c>
      <c r="B36" s="61" t="s">
        <v>152</v>
      </c>
      <c r="C36" s="62"/>
      <c r="D36" s="93"/>
      <c r="E36" s="92"/>
      <c r="F36" s="50" t="str">
        <f t="shared" si="0"/>
        <v>是</v>
      </c>
    </row>
    <row r="37" s="4" customFormat="1" ht="37.5" customHeight="1" spans="1:6">
      <c r="A37" s="55">
        <v>23009</v>
      </c>
      <c r="B37" s="64" t="s">
        <v>153</v>
      </c>
      <c r="C37" s="62"/>
      <c r="D37" s="93">
        <v>460</v>
      </c>
      <c r="E37" s="92">
        <v>460</v>
      </c>
      <c r="F37" s="50" t="str">
        <f t="shared" si="0"/>
        <v>否</v>
      </c>
    </row>
    <row r="38" ht="37.5" customHeight="1" spans="1:6">
      <c r="A38" s="52"/>
      <c r="B38" s="65" t="s">
        <v>156</v>
      </c>
      <c r="C38" s="54">
        <f>SUM(C30,C31,C36,C37)</f>
        <v>31100</v>
      </c>
      <c r="D38" s="54">
        <f>SUM(D30,D31,D36,D37)</f>
        <v>135110</v>
      </c>
      <c r="E38" s="54">
        <f>SUM(E30,E31,E36,E37)</f>
        <v>166210</v>
      </c>
      <c r="F38" s="50" t="str">
        <f t="shared" si="0"/>
        <v>是</v>
      </c>
    </row>
    <row r="39" spans="3:4">
      <c r="C39" s="66"/>
      <c r="D39" s="66"/>
    </row>
    <row r="41" spans="3:4">
      <c r="C41" s="66"/>
      <c r="D41" s="66"/>
    </row>
    <row r="43" spans="3:4">
      <c r="C43" s="66"/>
      <c r="D43" s="66"/>
    </row>
    <row r="44" spans="3:4">
      <c r="C44" s="66"/>
      <c r="D44" s="66"/>
    </row>
    <row r="46" spans="3:4">
      <c r="C46" s="66"/>
      <c r="D46" s="66"/>
    </row>
    <row r="47" spans="3:4">
      <c r="C47" s="66"/>
      <c r="D47" s="66"/>
    </row>
    <row r="48" spans="3:4">
      <c r="C48" s="66"/>
      <c r="D48" s="66"/>
    </row>
    <row r="49" spans="3:4">
      <c r="C49" s="66"/>
      <c r="D49" s="66"/>
    </row>
    <row r="51" spans="3:4">
      <c r="C51" s="66"/>
      <c r="D51" s="66"/>
    </row>
  </sheetData>
  <autoFilter ref="A3:F39">
    <extLst/>
  </autoFilter>
  <mergeCells count="1">
    <mergeCell ref="B1:E1"/>
  </mergeCells>
  <conditionalFormatting sqref="E2 C39:E44">
    <cfRule type="cellIs" dxfId="0" priority="3" stopIfTrue="1" operator="lessThanOrEqual">
      <formula>-1</formula>
    </cfRule>
  </conditionalFormatting>
  <conditionalFormatting sqref="F4:I39">
    <cfRule type="cellIs" dxfId="2" priority="2" stopIfTrue="1" operator="lessThan">
      <formula>0</formula>
    </cfRule>
  </conditionalFormatting>
  <conditionalFormatting sqref="A34:B36 A38:B39">
    <cfRule type="expression" dxfId="1" priority="1" stopIfTrue="1">
      <formula>"len($A:$A)=3"</formula>
    </cfRule>
  </conditionalFormatting>
  <printOptions horizontalCentered="1"/>
  <pageMargins left="0.472222222222222" right="0.393055555555556" top="0.747916666666667" bottom="0.747916666666667" header="0.314583333333333" footer="0.314583333333333"/>
  <pageSetup paperSize="9" scale="75" firstPageNumber="450" orientation="portrait" useFirstPageNumber="1"/>
  <headerFooter alignWithMargins="0">
    <oddFooter>&amp;C&amp;16-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市级收入总表</vt:lpstr>
      <vt:lpstr>市级支出总表</vt:lpstr>
      <vt:lpstr>市级支出明细表</vt:lpstr>
      <vt:lpstr>市级对下补助明细</vt:lpstr>
      <vt:lpstr>市本级级收入总表</vt:lpstr>
      <vt:lpstr>市本级级支出总表</vt:lpstr>
      <vt:lpstr>市本级支出明细表</vt:lpstr>
      <vt:lpstr>工业园区06</vt:lpstr>
      <vt:lpstr>工业园区07</vt:lpstr>
      <vt:lpstr>工业园区08</vt:lpstr>
      <vt:lpstr>边合区06</vt:lpstr>
      <vt:lpstr>边合区07</vt:lpstr>
      <vt:lpstr>边合区08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王昱延</dc:creator>
  <cp:lastModifiedBy>姬翁行</cp:lastModifiedBy>
  <dcterms:created xsi:type="dcterms:W3CDTF">2022-09-23T06:44:00Z</dcterms:created>
  <cp:lastPrinted>2022-09-23T16:32:00Z</cp:lastPrinted>
  <dcterms:modified xsi:type="dcterms:W3CDTF">2022-10-23T03:41:58Z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30CA430C5EE6460DB124EFB1EF4A7C35</vt:lpwstr>
  </property>
  <property fmtid="{D5CDD505-2E9C-101B-9397-08002B2CF9AE}" pid="3" name="KSOProductBuildVer">
    <vt:lpwstr>2052-11.1.0.12598</vt:lpwstr>
  </property>
</Properties>
</file>