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055" tabRatio="819" firstSheet="9" activeTab="11"/>
  </bookViews>
  <sheets>
    <sheet name="1-1临沧高新区一般公共预算收入情况表" sheetId="1" r:id="rId1"/>
    <sheet name="1-2临沧高新区一般公共预算支出情况表" sheetId="2" r:id="rId2"/>
    <sheet name="1-3临沧高新区本级一般公共预算收入情况表" sheetId="3" r:id="rId3"/>
    <sheet name="1-4临沧高新区本级一般公共预算支出情况表（公开到项级）" sheetId="4" r:id="rId4"/>
    <sheet name="1-5临沧高新区本级一般公共预算基本支出情况表（公开到款级）" sheetId="5" r:id="rId5"/>
    <sheet name="1-6临沧高新区本级一般公共预算支出表(市对下转移支付项目)" sheetId="6" r:id="rId6"/>
    <sheet name="1-7临沧高新区分地区税收返还和转移支付预算表" sheetId="7" r:id="rId7"/>
    <sheet name="1-8临沧高新区本级“三公”经费预算财政拨款情况统计表" sheetId="8" r:id="rId8"/>
    <sheet name="2-1临沧高新区政府性基金预算收入情况表" sheetId="9" r:id="rId9"/>
    <sheet name="2-2临沧高新区政府性基金预算支出情况表" sheetId="10" r:id="rId10"/>
    <sheet name="2-3临沧高新区本级政府性基金预算收入情况表" sheetId="11" r:id="rId11"/>
    <sheet name="2-4临沧高新区本级政府性基金预算支出情况表（公开到项级）" sheetId="12" r:id="rId12"/>
    <sheet name="2-5临沧高新区本级政府性基金支出表(高新区对下转移支付)" sheetId="13" r:id="rId13"/>
    <sheet name="3-1临沧高新区国有资本经营收入预算情况表" sheetId="14" r:id="rId14"/>
    <sheet name="3-2临沧高新区国有资本经营支出预算情况表" sheetId="15" r:id="rId15"/>
    <sheet name="3-3临沧高新区本级国有资本经营收入预算情况表" sheetId="16" r:id="rId16"/>
    <sheet name="3-4临沧高新区本级国有资本经营支出预算情况表（公开到项级）" sheetId="17" r:id="rId17"/>
    <sheet name="3-5临沧高新区国有资本经营预算转移支付表 （分地区）" sheetId="18" r:id="rId18"/>
    <sheet name="3-6临沧高新区国有资本经营预算转移支付表（分项目）" sheetId="19" r:id="rId19"/>
    <sheet name="4-1临沧高新区社会保险基金收入预算情况表" sheetId="20" r:id="rId20"/>
    <sheet name="4-2临沧高新区社会保险基金支出预算情况表" sheetId="21" r:id="rId21"/>
    <sheet name="4-3临沧高新区本级社会保险基金收入预算情况表" sheetId="22" r:id="rId22"/>
    <sheet name="4-4临沧高新区本级社会保险基金支出预算情况表" sheetId="23" r:id="rId23"/>
    <sheet name="5-1临沧高新区2023年地方政府债务限额及余额预算情况表" sheetId="24" r:id="rId24"/>
    <sheet name="5-2临沧高新区2023年地方政府一般债务余额情况表" sheetId="25" r:id="rId25"/>
    <sheet name="5-3 临沧高新区本级2023年地方政府一般债务余额情况表" sheetId="26" r:id="rId26"/>
    <sheet name="5-4临沧高新区2023年地方政府专项债务余额情况表" sheetId="27" r:id="rId27"/>
    <sheet name="5-5临沧高新区本级2023年地方政府专项债务余额情况表" sheetId="28" r:id="rId28"/>
    <sheet name="5-6 临沧高新区地方政府债券发行及还本付息情况表" sheetId="29" r:id="rId29"/>
    <sheet name="5-7临沧高新区2024年政府专项债务限额和余额情况表" sheetId="30" r:id="rId30"/>
    <sheet name="5-8临沧高新区2024年年初新增地方政府债券资金安排表" sheetId="31" r:id="rId31"/>
    <sheet name="6-1临沧高新区重大政策和重点项目绩效目标表" sheetId="32" r:id="rId32"/>
    <sheet name="6-2临沧高新区重点工作情况解释说明汇总表" sheetId="33" r:id="rId33"/>
    <sheet name="7-1空表说明" sheetId="34" r:id="rId34"/>
  </sheets>
  <externalReferences>
    <externalReference r:id="rId35"/>
    <externalReference r:id="rId36"/>
  </externalReferences>
  <definedNames>
    <definedName name="_xlnm._FilterDatabase" localSheetId="0" hidden="1">'1-1临沧高新区一般公共预算收入情况表'!$A$3:$F$39</definedName>
    <definedName name="_xlnm._FilterDatabase" localSheetId="1" hidden="1">'1-2临沧高新区一般公共预算支出情况表'!$A$3:$F$39</definedName>
    <definedName name="_xlnm._FilterDatabase" localSheetId="2" hidden="1">'1-3临沧高新区本级一般公共预算收入情况表'!$A$3:$F$40</definedName>
    <definedName name="_xlnm._FilterDatabase" localSheetId="3" hidden="1">'1-4临沧高新区本级一般公共预算支出情况表（公开到项级）'!$A$3:$G$1356</definedName>
    <definedName name="_xlnm._FilterDatabase" localSheetId="4" hidden="1">'1-5临沧高新区本级一般公共预算基本支出情况表（公开到款级）'!$A$3:$B$31</definedName>
    <definedName name="_xlnm._FilterDatabase" localSheetId="5" hidden="1">'1-6临沧高新区本级一般公共预算支出表(市对下转移支付项目)'!$A$3:$E$42</definedName>
    <definedName name="_xlnm._FilterDatabase" localSheetId="8" hidden="1">'2-1临沧高新区政府性基金预算收入情况表'!$A$3:$F$37</definedName>
    <definedName name="_xlnm._FilterDatabase" localSheetId="9" hidden="1">'2-2临沧高新区政府性基金预算支出情况表'!$A$3:$G$272</definedName>
    <definedName name="_xlnm._FilterDatabase" localSheetId="10" hidden="1">'2-3临沧高新区本级政府性基金预算收入情况表'!$A$3:$F$37</definedName>
    <definedName name="_xlnm._FilterDatabase" localSheetId="11" hidden="1">'2-4临沧高新区本级政府性基金预算支出情况表（公开到项级）'!$A$3:$G$274</definedName>
    <definedName name="_xlnm._FilterDatabase" localSheetId="13" hidden="1">'3-1临沧高新区国有资本经营收入预算情况表'!$A$3:$E$41</definedName>
    <definedName name="_xlnm._FilterDatabase" localSheetId="14" hidden="1">'3-2临沧高新区国有资本经营支出预算情况表'!$A$3:$E$28</definedName>
    <definedName name="_xlnm._FilterDatabase" localSheetId="15" hidden="1">'3-3临沧高新区本级国有资本经营收入预算情况表'!$A$3:$E$35</definedName>
    <definedName name="_xlnm._FilterDatabase" localSheetId="16" hidden="1">'3-4临沧高新区本级国有资本经营支出预算情况表（公开到项级）'!$A$3:$E$21</definedName>
    <definedName name="_xlnm._FilterDatabase" localSheetId="19" hidden="1">'4-1临沧高新区社会保险基金收入预算情况表'!$A$3:$E$38</definedName>
    <definedName name="_xlnm._FilterDatabase" localSheetId="20" hidden="1">'4-2临沧高新区社会保险基金支出预算情况表'!$A$3:$E$22</definedName>
    <definedName name="_xlnm._FilterDatabase" localSheetId="21" hidden="1">'4-3临沧高新区本级社会保险基金收入预算情况表'!$A$3:$E$38</definedName>
    <definedName name="_xlnm._FilterDatabase" localSheetId="22" hidden="1">'4-4临沧高新区本级社会保险基金支出预算情况表'!$A$3:$F$22</definedName>
    <definedName name="_xlnm._FilterDatabase" localSheetId="12" hidden="1">'2-5临沧高新区本级政府性基金支出表(高新区对下转移支付)'!$A$3:$E$18</definedName>
    <definedName name="_lst_r_地方财政预算表2015年全省汇总_10_科目编码名称">[2]_ESList!$A$1:$A$27</definedName>
    <definedName name="_xlnm.Print_Area" localSheetId="0">'1-1临沧高新区一般公共预算收入情况表'!$B$1:$E$39</definedName>
    <definedName name="_xlnm.Print_Area" localSheetId="1">'1-2临沧高新区一般公共预算支出情况表'!$B$1:$E$38</definedName>
    <definedName name="_xlnm.Print_Area" localSheetId="2">'1-3临沧高新区本级一般公共预算收入情况表'!$B$1:$E$40</definedName>
    <definedName name="_xlnm.Print_Area" localSheetId="3">'1-4临沧高新区本级一般公共预算支出情况表（公开到项级）'!$B$1:$E$1356</definedName>
    <definedName name="_xlnm.Print_Area" localSheetId="5">'1-6临沧高新区本级一般公共预算支出表(市对下转移支付项目)'!$A$1:$C$42</definedName>
    <definedName name="_xlnm.Print_Area" localSheetId="6">'1-7临沧高新区分地区税收返还和转移支付预算表'!$A$1:$D$14</definedName>
    <definedName name="_xlnm.Print_Area" localSheetId="8">'2-1临沧高新区政府性基金预算收入情况表'!$B$1:$E$37</definedName>
    <definedName name="_xlnm.Print_Area" localSheetId="9">'2-2临沧高新区政府性基金预算支出情况表'!$B$1:$E$272</definedName>
    <definedName name="_xlnm.Print_Area" localSheetId="10">'2-3临沧高新区本级政府性基金预算收入情况表'!$B$1:$E$37</definedName>
    <definedName name="_xlnm.Print_Area" localSheetId="11">'2-4临沧高新区本级政府性基金预算支出情况表（公开到项级）'!$B$1:$E$274</definedName>
    <definedName name="_xlnm.Print_Area" localSheetId="12">'2-5临沧高新区本级政府性基金支出表(高新区对下转移支付)'!$A$1:$D$15</definedName>
    <definedName name="_xlnm.Print_Titles" localSheetId="0">'1-1临沧高新区一般公共预算收入情况表'!$1:$3</definedName>
    <definedName name="_xlnm.Print_Titles" localSheetId="1">'1-2临沧高新区一般公共预算支出情况表'!$1:$3</definedName>
    <definedName name="_xlnm.Print_Titles" localSheetId="2">'1-3临沧高新区本级一般公共预算收入情况表'!$1:$3</definedName>
    <definedName name="_xlnm.Print_Titles" localSheetId="3">'1-4临沧高新区本级一般公共预算支出情况表（公开到项级）'!$1:$3</definedName>
    <definedName name="_xlnm.Print_Titles" localSheetId="5">'1-6临沧高新区本级一般公共预算支出表(市对下转移支付项目)'!$1:$3</definedName>
    <definedName name="_xlnm.Print_Titles" localSheetId="6">'1-7临沧高新区分地区税收返还和转移支付预算表'!$1:$3</definedName>
    <definedName name="_xlnm.Print_Titles" localSheetId="8">'2-1临沧高新区政府性基金预算收入情况表'!$1:$3</definedName>
    <definedName name="_xlnm.Print_Titles" localSheetId="9">'2-2临沧高新区政府性基金预算支出情况表'!$1:$3</definedName>
    <definedName name="_xlnm.Print_Titles" localSheetId="10">'2-3临沧高新区本级政府性基金预算收入情况表'!$1:$3</definedName>
    <definedName name="_xlnm.Print_Titles" localSheetId="11">'2-4临沧高新区本级政府性基金预算支出情况表（公开到项级）'!$1:$3</definedName>
    <definedName name="_xlnm.Print_Titles" localSheetId="12">'2-5临沧高新区本级政府性基金支出表(高新区对下转移支付)'!$1:$3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'3-1临沧高新区国有资本经营收入预算情况表'!$A$1:$D$41</definedName>
    <definedName name="_xlnm.Print_Titles" localSheetId="13">'3-1临沧高新区国有资本经营收入预算情况表'!$1:$3</definedName>
    <definedName name="专项收入年初预算数" localSheetId="13">#REF!</definedName>
    <definedName name="专项收入全年预计数" localSheetId="13">#REF!</definedName>
    <definedName name="_xlnm.Print_Area" localSheetId="14">'3-2临沧高新区国有资本经营支出预算情况表'!$A$1:$D$28</definedName>
    <definedName name="_xlnm.Print_Titles" localSheetId="14">'3-2临沧高新区国有资本经营支出预算情况表'!$1:$3</definedName>
    <definedName name="专项收入年初预算数" localSheetId="14">#REF!</definedName>
    <definedName name="专项收入全年预计数" localSheetId="14">#REF!</definedName>
    <definedName name="_xlnm.Print_Area" localSheetId="15">'3-3临沧高新区本级国有资本经营收入预算情况表'!$A$1:$D$35</definedName>
    <definedName name="_xlnm.Print_Titles" localSheetId="15">'3-3临沧高新区本级国有资本经营收入预算情况表'!$1:$3</definedName>
    <definedName name="专项收入年初预算数" localSheetId="15">#REF!</definedName>
    <definedName name="专项收入全年预计数" localSheetId="15">#REF!</definedName>
    <definedName name="_xlnm.Print_Area" localSheetId="16">'3-4临沧高新区本级国有资本经营支出预算情况表（公开到项级）'!$A$1:$D$21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'4-1临沧高新区社会保险基金收入预算情况表'!$A$1:$D$38</definedName>
    <definedName name="_xlnm.Print_Titles" localSheetId="19">'4-1临沧高新区社会保险基金收入预算情况表'!$1:$3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'4-2临沧高新区社会保险基金支出预算情况表'!$A$1:$D$22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'4-3临沧高新区本级社会保险基金收入预算情况表'!$A$1:$D$38</definedName>
    <definedName name="_xlnm.Print_Titles" localSheetId="21">'4-3临沧高新区本级社会保险基金收入预算情况表'!$1:$3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'4-4临沧高新区本级社会保险基金支出预算情况表'!$A$1:$D$22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'1-5临沧高新区本级一般公共预算基本支出情况表（公开到款级）'!$A$1:$B$31</definedName>
    <definedName name="_xlnm.Print_Titles" localSheetId="4">'1-5临沧高新区本级一般公共预算基本支出情况表（公开到款级）'!$1:$3</definedName>
    <definedName name="专项收入年初预算数" localSheetId="33">#REF!</definedName>
    <definedName name="专项收入全年预计数" localSheetId="33">#REF!</definedName>
    <definedName name="_xlnm.Print_Titles" localSheetId="31">'6-1临沧高新区重大政策和重点项目绩效目标表'!$1:$3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<sst xmlns="http://schemas.openxmlformats.org/spreadsheetml/2006/main" count="4962" uniqueCount="3482">
  <si>
    <t>1-1  2024年临沧高新区一般公共预算收入情况表</t>
  </si>
  <si>
    <t>单位：万元</t>
  </si>
  <si>
    <t>科目编码</t>
  </si>
  <si>
    <t>项目</t>
  </si>
  <si>
    <r>
      <rPr>
        <b/>
        <sz val="14"/>
        <rFont val="Times New Roman"/>
        <charset val="134"/>
      </rPr>
      <t>2023</t>
    </r>
    <r>
      <rPr>
        <b/>
        <sz val="14"/>
        <rFont val="仿宋_GB2312"/>
        <charset val="134"/>
      </rPr>
      <t>年执行数</t>
    </r>
  </si>
  <si>
    <r>
      <rPr>
        <b/>
        <sz val="14"/>
        <rFont val="Times New Roman"/>
        <charset val="134"/>
      </rPr>
      <t>2024</t>
    </r>
    <r>
      <rPr>
        <b/>
        <sz val="14"/>
        <rFont val="仿宋_GB2312"/>
        <charset val="134"/>
      </rPr>
      <t>年预算数</t>
    </r>
  </si>
  <si>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</si>
  <si>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</si>
  <si>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</si>
  <si>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</si>
  <si>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</si>
  <si>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</si>
  <si>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</si>
  <si>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</si>
  <si>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</si>
  <si>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</si>
  <si>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</si>
  <si>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</si>
  <si>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</si>
  <si>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</si>
  <si>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</si>
  <si>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</si>
  <si>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</si>
  <si>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</si>
  <si>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</si>
  <si>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</si>
  <si>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</si>
  <si>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</si>
  <si>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</si>
  <si>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</si>
  <si>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</si>
  <si>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</si>
  <si>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</si>
  <si>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</si>
  <si>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</si>
  <si>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</si>
  <si>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</si>
  <si>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</si>
  <si>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</si>
  <si>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</si>
  <si>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</si>
  <si>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</si>
  <si>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</si>
  <si>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</si>
  <si>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</si>
  <si>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</si>
  <si>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</si>
  <si>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</si>
  <si>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</si>
  <si>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</si>
  <si>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</si>
  <si>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</si>
  <si>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</si>
  <si>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</si>
  <si>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</si>
  <si>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</si>
  <si>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</si>
  <si>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</si>
  <si>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高新区一般公共预算收入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</si>
  <si>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</si>
  <si>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</si>
  <si>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</si>
  <si>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</si>
  <si>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</si>
  <si>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</si>
  <si>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</si>
  <si>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</si>
  <si>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</si>
  <si>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2024年临沧高新区一般公共预算支出情况表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</si>
  <si>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</si>
  <si>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</si>
  <si>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</si>
  <si>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</si>
  <si>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</si>
  <si>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</si>
  <si>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</si>
  <si>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</si>
  <si>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</si>
  <si>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</si>
  <si>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</si>
  <si>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</si>
  <si>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</si>
  <si>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</si>
  <si>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</si>
  <si>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</si>
  <si>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</si>
  <si>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</si>
  <si>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</si>
  <si>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</si>
  <si>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</si>
  <si>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</si>
  <si>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</si>
  <si>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</si>
  <si>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</si>
  <si>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</si>
  <si>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</si>
  <si>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</si>
  <si>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</si>
  <si>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</si>
  <si>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</si>
  <si>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</si>
  <si>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</si>
  <si>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</si>
  <si>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</si>
  <si>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</si>
  <si>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</si>
  <si>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</si>
  <si>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</si>
  <si>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</si>
  <si>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</si>
  <si>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</si>
  <si>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</si>
  <si>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</si>
  <si>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</si>
  <si>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</si>
  <si>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</si>
  <si>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</si>
  <si>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</si>
  <si>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</si>
  <si>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高新区一般公共预算支出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</si>
  <si>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</si>
  <si>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</si>
  <si>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</si>
  <si>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</si>
  <si>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</si>
  <si>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</si>
  <si>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</si>
  <si>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</si>
  <si>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2024年临沧高新区本级一般公共预算收入情况表</t>
  </si>
  <si>
    <r>
      <rPr>
        <b/>
        <sz val="14"/>
        <rFont val="仿宋_GB2312"/>
        <charset val="134"/>
      </rPr>
      <t>比上年执行数增长</t>
    </r>
    <r>
      <rPr>
        <b/>
        <sz val="14"/>
        <rFont val="Times New Roman"/>
        <charset val="134"/>
      </rPr>
      <t>%</t>
    </r>
  </si>
  <si>
    <r>
      <rPr>
        <sz val="14"/>
        <rFont val="宋体"/>
        <charset val="134"/>
      </rPr>
      <t>10199</t>
    </r>
  </si>
  <si>
    <t>高新区本级一般公共预算收入</t>
  </si>
  <si>
    <t xml:space="preserve">   上解收入</t>
  </si>
  <si>
    <t>1-4  2024年临沧高新区本级一般公共预算支出情况表</t>
  </si>
  <si>
    <r>
      <rPr>
        <sz val="14"/>
        <rFont val="仿宋_GB2312"/>
        <charset val="134"/>
      </rPr>
      <t>单位：万元</t>
    </r>
  </si>
  <si>
    <r>
      <rPr>
        <b/>
        <sz val="14"/>
        <rFont val="仿宋_GB2312"/>
        <charset val="134"/>
      </rPr>
      <t>项目</t>
    </r>
  </si>
  <si>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</si>
  <si>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</si>
  <si>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</si>
  <si>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</si>
  <si>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</si>
  <si>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</si>
  <si>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</si>
  <si>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</si>
  <si>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</si>
  <si>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</si>
  <si>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</si>
  <si>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</si>
  <si>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</si>
  <si>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</si>
  <si>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</si>
  <si>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</si>
  <si>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</si>
  <si>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</si>
  <si>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</si>
  <si>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</si>
  <si>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</si>
  <si>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</si>
  <si>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</si>
  <si>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</si>
  <si>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</si>
  <si>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</si>
  <si>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</si>
  <si>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</si>
  <si>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</si>
  <si>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</si>
  <si>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</si>
  <si>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</si>
  <si>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</si>
  <si>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</si>
  <si>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</si>
  <si>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</si>
  <si>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</si>
  <si>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</si>
  <si>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</si>
  <si>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</si>
  <si>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</si>
  <si>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</si>
  <si>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</si>
  <si>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</si>
  <si>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</si>
  <si>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</si>
  <si>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</si>
  <si>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</si>
  <si>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</si>
  <si>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</si>
  <si>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</si>
  <si>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</si>
  <si>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</si>
  <si>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</si>
  <si>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</si>
  <si>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</si>
  <si>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</si>
  <si>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</si>
  <si>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</si>
  <si>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</si>
  <si>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</si>
  <si>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</si>
  <si>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</si>
  <si>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</si>
  <si>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</si>
  <si>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</si>
  <si>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</si>
  <si>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</si>
  <si>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</si>
  <si>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</si>
  <si>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</si>
  <si>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</si>
  <si>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</si>
  <si>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</si>
  <si>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</si>
  <si>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</si>
  <si>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</si>
  <si>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</si>
  <si>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</si>
  <si>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</si>
  <si>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</si>
  <si>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</si>
  <si>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</si>
  <si>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</si>
  <si>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</si>
  <si>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</si>
  <si>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</si>
  <si>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</si>
  <si>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</si>
  <si>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</si>
  <si>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</si>
  <si>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</si>
  <si>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</si>
  <si>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</si>
  <si>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</si>
  <si>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</si>
  <si>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</si>
  <si>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</si>
  <si>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</si>
  <si>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</si>
  <si>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</si>
  <si>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</si>
  <si>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</si>
  <si>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</si>
  <si>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</si>
  <si>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</si>
  <si>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</si>
  <si>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</si>
  <si>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</si>
  <si>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</si>
  <si>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</si>
  <si>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</si>
  <si>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</si>
  <si>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</si>
  <si>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</si>
  <si>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</si>
  <si>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</si>
  <si>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</si>
  <si>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</si>
  <si>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</si>
  <si>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</si>
  <si>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</si>
  <si>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</si>
  <si>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</si>
  <si>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</si>
  <si>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</si>
  <si>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</si>
  <si>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</si>
  <si>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</si>
  <si>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</si>
  <si>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</si>
  <si>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</si>
  <si>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</si>
  <si>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</si>
  <si>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</si>
  <si>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</si>
  <si>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</si>
  <si>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</si>
  <si>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</si>
  <si>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</si>
  <si>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</si>
  <si>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</si>
  <si>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</si>
  <si>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</si>
  <si>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</si>
  <si>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</si>
  <si>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</si>
  <si>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</si>
  <si>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</si>
  <si>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</si>
  <si>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</si>
  <si>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</si>
  <si>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</si>
  <si>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</si>
  <si>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</si>
  <si>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</si>
  <si>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</si>
  <si>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</si>
  <si>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</si>
  <si>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</si>
  <si>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</si>
  <si>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</si>
  <si>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</si>
  <si>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</si>
  <si>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</si>
  <si>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</si>
  <si>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</si>
  <si>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</si>
  <si>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</si>
  <si>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</si>
  <si>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</si>
  <si>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</si>
  <si>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</si>
  <si>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</si>
  <si>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</si>
  <si>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</si>
  <si>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</si>
  <si>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</si>
  <si>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</si>
  <si>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</si>
  <si>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</si>
  <si>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</si>
  <si>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</si>
  <si>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</si>
  <si>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</si>
  <si>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</si>
  <si>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</si>
  <si>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</si>
  <si>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</si>
  <si>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</si>
  <si>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</si>
  <si>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</si>
  <si>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</si>
  <si>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</si>
  <si>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</si>
  <si>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</si>
  <si>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</si>
  <si>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</si>
  <si>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</si>
  <si>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</si>
  <si>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</si>
  <si>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</si>
  <si>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</si>
  <si>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</si>
  <si>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</si>
  <si>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</si>
  <si>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</si>
  <si>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</si>
  <si>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</si>
  <si>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</si>
  <si>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</si>
  <si>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</si>
  <si>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</si>
  <si>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</si>
  <si>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</si>
  <si>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</si>
  <si>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</si>
  <si>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</si>
  <si>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</si>
  <si>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</si>
  <si>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</si>
  <si>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</si>
  <si>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</si>
  <si>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</si>
  <si>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</si>
  <si>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</si>
  <si>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</si>
  <si>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</si>
  <si>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</si>
  <si>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</si>
  <si>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</si>
  <si>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</si>
  <si>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</si>
  <si>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</si>
  <si>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</si>
  <si>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</si>
  <si>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</si>
  <si>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</si>
  <si>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</si>
  <si>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</si>
  <si>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</si>
  <si>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</si>
  <si>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</si>
  <si>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</si>
  <si>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</si>
  <si>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</si>
  <si>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</si>
  <si>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</si>
  <si>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</si>
  <si>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</si>
  <si>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</si>
  <si>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</si>
  <si>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</si>
  <si>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</si>
  <si>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</si>
  <si>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</si>
  <si>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</si>
  <si>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</si>
  <si>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</si>
  <si>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</si>
  <si>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</si>
  <si>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</si>
  <si>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</si>
  <si>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</si>
  <si>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</si>
  <si>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</si>
  <si>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</si>
  <si>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</si>
  <si>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</si>
  <si>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</si>
  <si>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</si>
  <si>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</si>
  <si>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</si>
  <si>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</si>
  <si>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</si>
  <si>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</si>
  <si>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</si>
  <si>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</si>
  <si>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</si>
  <si>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</si>
  <si>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</si>
  <si>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</si>
  <si>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</si>
  <si>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</si>
  <si>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</si>
  <si>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</si>
  <si>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</si>
  <si>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</si>
  <si>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</si>
  <si>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</si>
  <si>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</si>
  <si>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</si>
  <si>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</si>
  <si>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</si>
  <si>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</si>
  <si>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</si>
  <si>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</si>
  <si>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</si>
  <si>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</si>
  <si>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</si>
  <si>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</si>
  <si>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</si>
  <si>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</si>
  <si>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</si>
  <si>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</si>
  <si>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</si>
  <si>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</si>
  <si>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</si>
  <si>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</si>
  <si>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</si>
  <si>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</si>
  <si>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</si>
  <si>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</si>
  <si>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</si>
  <si>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</si>
  <si>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</si>
  <si>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</si>
  <si>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</si>
  <si>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</si>
  <si>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</si>
  <si>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</si>
  <si>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</si>
  <si>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</si>
  <si>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</si>
  <si>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</si>
  <si>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</si>
  <si>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</si>
  <si>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</si>
  <si>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</si>
  <si>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</si>
  <si>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</si>
  <si>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</si>
  <si>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</si>
  <si>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</si>
  <si>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</si>
  <si>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</si>
  <si>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</si>
  <si>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</si>
  <si>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</si>
  <si>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</si>
  <si>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</si>
  <si>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</si>
  <si>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</si>
  <si>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</si>
  <si>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</si>
  <si>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</si>
  <si>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</si>
  <si>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</si>
  <si>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</si>
  <si>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</si>
  <si>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</si>
  <si>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</si>
  <si>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</si>
  <si>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</si>
  <si>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</si>
  <si>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</si>
  <si>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</si>
  <si>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</si>
  <si>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</si>
  <si>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</si>
  <si>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</si>
  <si>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</si>
  <si>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</si>
  <si>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</si>
  <si>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</si>
  <si>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</si>
  <si>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</si>
  <si>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</si>
  <si>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</si>
  <si>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</si>
  <si>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</si>
  <si>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</si>
  <si>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</si>
  <si>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</si>
  <si>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</si>
  <si>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</si>
  <si>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</si>
  <si>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</si>
  <si>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</si>
  <si>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</si>
  <si>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</si>
  <si>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</si>
  <si>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</si>
  <si>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</si>
  <si>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临沧高新区对下专项转移支付补助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</si>
  <si>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</si>
  <si>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</si>
  <si>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</si>
  <si>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</si>
  <si>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</si>
  <si>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</si>
  <si>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</si>
  <si>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</si>
  <si>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</si>
  <si>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</si>
  <si>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</si>
  <si>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</si>
  <si>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</si>
  <si>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</si>
  <si>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</si>
  <si>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</si>
  <si>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</si>
  <si>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</si>
  <si>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</si>
  <si>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</si>
  <si>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</si>
  <si>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</si>
  <si>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</si>
  <si>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</si>
  <si>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</si>
  <si>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</si>
  <si>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</si>
  <si>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</si>
  <si>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</si>
  <si>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</si>
  <si>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</si>
  <si>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</si>
  <si>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</si>
  <si>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</si>
  <si>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</si>
  <si>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</si>
  <si>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</si>
  <si>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</si>
  <si>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</si>
  <si>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</si>
  <si>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</si>
  <si>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</si>
  <si>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</si>
  <si>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</si>
  <si>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</si>
  <si>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</si>
  <si>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</si>
  <si>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</si>
  <si>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</si>
  <si>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</si>
  <si>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</si>
  <si>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</si>
  <si>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</si>
  <si>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</si>
  <si>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</si>
  <si>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</si>
  <si>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</si>
  <si>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</si>
  <si>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</si>
  <si>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</si>
  <si>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</si>
  <si>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</si>
  <si>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</si>
  <si>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</si>
  <si>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</si>
  <si>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</si>
  <si>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</si>
  <si>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</si>
  <si>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</si>
  <si>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</si>
  <si>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</si>
  <si>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</si>
  <si>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</si>
  <si>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</si>
  <si>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</si>
  <si>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</si>
  <si>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</si>
  <si>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</si>
  <si>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</si>
  <si>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</si>
  <si>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</si>
  <si>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</si>
  <si>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</si>
  <si>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</si>
  <si>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</si>
  <si>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</si>
  <si>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</si>
  <si>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</si>
  <si>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</si>
  <si>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</si>
  <si>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</si>
  <si>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</si>
  <si>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</si>
  <si>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</si>
  <si>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</si>
  <si>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</si>
  <si>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</si>
  <si>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</si>
  <si>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</si>
  <si>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</si>
  <si>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</si>
  <si>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</si>
  <si>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</si>
  <si>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</si>
  <si>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</si>
  <si>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</si>
  <si>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</si>
  <si>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</si>
  <si>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</si>
  <si>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</si>
  <si>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</si>
  <si>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</si>
  <si>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</si>
  <si>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</si>
  <si>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</si>
  <si>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</si>
  <si>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</si>
  <si>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</si>
  <si>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</si>
  <si>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</si>
  <si>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</si>
  <si>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</si>
  <si>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</si>
  <si>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</si>
  <si>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</si>
  <si>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</si>
  <si>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</si>
  <si>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</si>
  <si>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</si>
  <si>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</si>
  <si>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</si>
  <si>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</si>
  <si>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</si>
  <si>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</si>
  <si>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</si>
  <si>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</si>
  <si>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</si>
  <si>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</si>
  <si>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</si>
  <si>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</si>
  <si>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</si>
  <si>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</si>
  <si>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</si>
  <si>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</si>
  <si>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</si>
  <si>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</si>
  <si>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</si>
  <si>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</si>
  <si>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</si>
  <si>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</si>
  <si>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</si>
  <si>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</si>
  <si>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</si>
  <si>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</si>
  <si>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</si>
  <si>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</si>
  <si>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</si>
  <si>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</si>
  <si>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</si>
  <si>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</si>
  <si>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</si>
  <si>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</si>
  <si>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</si>
  <si>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</si>
  <si>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</si>
  <si>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</si>
  <si>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</si>
  <si>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</si>
  <si>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</si>
  <si>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</si>
  <si>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</si>
  <si>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</si>
  <si>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</si>
  <si>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</si>
  <si>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</si>
  <si>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</si>
  <si>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</si>
  <si>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</si>
  <si>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</si>
  <si>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</si>
  <si>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</si>
  <si>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</si>
  <si>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</si>
  <si>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</si>
  <si>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</si>
  <si>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临沧高新区对下一般性转移支付补助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</si>
  <si>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</si>
  <si>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</si>
  <si>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</si>
  <si>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</si>
  <si>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</si>
  <si>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</si>
  <si>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</si>
  <si>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</si>
  <si>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</si>
  <si>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</si>
  <si>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</si>
  <si>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</si>
  <si>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</si>
  <si>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</si>
  <si>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</si>
  <si>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</si>
  <si>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</si>
  <si>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</si>
  <si>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</si>
  <si>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</si>
  <si>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</si>
  <si>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</si>
  <si>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</si>
  <si>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</si>
  <si>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</si>
  <si>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</si>
  <si>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</si>
  <si>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</si>
  <si>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</si>
  <si>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</si>
  <si>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</si>
  <si>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</si>
  <si>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</si>
  <si>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</si>
  <si>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</si>
  <si>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</si>
  <si>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</si>
  <si>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</si>
  <si>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</si>
  <si>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</si>
  <si>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</si>
  <si>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</si>
  <si>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</si>
  <si>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</si>
  <si>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</si>
  <si>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</si>
  <si>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</si>
  <si>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</si>
  <si>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</si>
  <si>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</si>
  <si>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</si>
  <si>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</si>
  <si>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</si>
  <si>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</si>
  <si>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</si>
  <si>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</si>
  <si>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</si>
  <si>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</si>
  <si>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</si>
  <si>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</si>
  <si>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</si>
  <si>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</si>
  <si>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</si>
  <si>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</si>
  <si>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</si>
  <si>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</si>
  <si>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</si>
  <si>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</si>
  <si>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</si>
  <si>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</si>
  <si>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</si>
  <si>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</si>
  <si>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</si>
  <si>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</si>
  <si>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</si>
  <si>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</si>
  <si>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</si>
  <si>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</si>
  <si>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</si>
  <si>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</si>
  <si>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</si>
  <si>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</si>
  <si>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</si>
  <si>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</si>
  <si>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</si>
  <si>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</si>
  <si>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</si>
  <si>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</si>
  <si>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</si>
  <si>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</si>
  <si>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</si>
  <si>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</si>
  <si>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</si>
  <si>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</si>
  <si>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</si>
  <si>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</si>
  <si>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</si>
  <si>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</si>
  <si>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</si>
  <si>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</si>
  <si>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</si>
  <si>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</si>
  <si>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</si>
  <si>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</si>
  <si>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临沧高新区对下一般性转移支付补助（义务教育）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</si>
  <si>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</si>
  <si>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</si>
  <si>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</si>
  <si>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</si>
  <si>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</si>
  <si>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</si>
  <si>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</si>
  <si>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</si>
  <si>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</si>
  <si>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</si>
  <si>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</si>
  <si>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</si>
  <si>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</si>
  <si>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</si>
  <si>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</si>
  <si>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</si>
  <si>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</si>
  <si>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</si>
  <si>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</si>
  <si>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</si>
  <si>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</si>
  <si>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</si>
  <si>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</si>
  <si>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</si>
  <si>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</si>
  <si>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</si>
  <si>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</si>
  <si>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</si>
  <si>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</si>
  <si>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</si>
  <si>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</si>
  <si>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</si>
  <si>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</si>
  <si>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</si>
  <si>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</si>
  <si>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</si>
  <si>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</si>
  <si>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</si>
  <si>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</si>
  <si>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</si>
  <si>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</si>
  <si>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</si>
  <si>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</si>
  <si>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</si>
  <si>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</si>
  <si>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</si>
  <si>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</si>
  <si>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</si>
  <si>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</si>
  <si>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</si>
  <si>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</si>
  <si>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</si>
  <si>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</si>
  <si>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</si>
  <si>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</si>
  <si>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</si>
  <si>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</si>
  <si>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</si>
  <si>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</si>
  <si>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</si>
  <si>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</si>
  <si>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</si>
  <si>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</si>
  <si>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</si>
  <si>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</si>
  <si>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</si>
  <si>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</si>
  <si>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</si>
  <si>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</si>
  <si>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</si>
  <si>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</si>
  <si>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</si>
  <si>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</si>
  <si>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</si>
  <si>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</si>
  <si>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</si>
  <si>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</si>
  <si>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</si>
  <si>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</si>
  <si>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</si>
  <si>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</si>
  <si>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</si>
  <si>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</si>
  <si>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</si>
  <si>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</si>
  <si>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</si>
  <si>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</si>
  <si>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</si>
  <si>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</si>
  <si>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</si>
  <si>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</si>
  <si>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</si>
  <si>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</si>
  <si>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</si>
  <si>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</si>
  <si>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</si>
  <si>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</si>
  <si>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</si>
  <si>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</si>
  <si>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</si>
  <si>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</si>
  <si>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</si>
  <si>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</si>
  <si>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</si>
  <si>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</si>
  <si>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</si>
  <si>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</si>
  <si>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</si>
  <si>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</si>
  <si>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</si>
  <si>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</si>
  <si>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</si>
  <si>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</si>
  <si>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</si>
  <si>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</si>
  <si>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</si>
  <si>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</si>
  <si>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</si>
  <si>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</si>
  <si>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</si>
  <si>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</si>
  <si>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</si>
  <si>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</si>
  <si>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</si>
  <si>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</si>
  <si>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</si>
  <si>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</si>
  <si>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</si>
  <si>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</si>
  <si>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</si>
  <si>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</si>
  <si>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</si>
  <si>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</si>
  <si>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</si>
  <si>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</si>
  <si>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</si>
  <si>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</si>
  <si>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</si>
  <si>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</si>
  <si>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</si>
  <si>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</si>
  <si>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</si>
  <si>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</si>
  <si>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</si>
  <si>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</si>
  <si>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</si>
  <si>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</si>
  <si>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</si>
  <si>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</si>
  <si>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</si>
  <si>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</si>
  <si>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</si>
  <si>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</si>
  <si>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</si>
  <si>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</si>
  <si>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</si>
  <si>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</si>
  <si>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</si>
  <si>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</si>
  <si>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</si>
  <si>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</si>
  <si>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</si>
  <si>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</si>
  <si>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</si>
  <si>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</si>
  <si>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</si>
  <si>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</si>
  <si>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</si>
  <si>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</si>
  <si>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</si>
  <si>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</si>
  <si>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</si>
  <si>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</si>
  <si>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</si>
  <si>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</si>
  <si>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</si>
  <si>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</si>
  <si>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</si>
  <si>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</si>
  <si>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</si>
  <si>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</si>
  <si>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</si>
  <si>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</si>
  <si>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</si>
  <si>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</si>
  <si>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</si>
  <si>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</si>
  <si>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</si>
  <si>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</si>
  <si>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</si>
  <si>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</si>
  <si>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</si>
  <si>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</si>
  <si>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</si>
  <si>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</si>
  <si>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</si>
  <si>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</si>
  <si>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</si>
  <si>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</si>
  <si>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</si>
  <si>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</si>
  <si>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</si>
  <si>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</si>
  <si>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</si>
  <si>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</si>
  <si>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</si>
  <si>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</si>
  <si>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</si>
  <si>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</si>
  <si>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</si>
  <si>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</si>
  <si>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</si>
  <si>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</si>
  <si>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</si>
  <si>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</si>
  <si>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</si>
  <si>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</si>
  <si>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</si>
  <si>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</si>
  <si>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</si>
  <si>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</si>
  <si>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</si>
  <si>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</si>
  <si>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</si>
  <si>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</si>
  <si>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</si>
  <si>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</si>
  <si>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</si>
  <si>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</si>
  <si>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</si>
  <si>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</si>
  <si>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</si>
  <si>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</si>
  <si>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</si>
  <si>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</si>
  <si>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</si>
  <si>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</si>
  <si>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</si>
  <si>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</si>
  <si>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</si>
  <si>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</si>
  <si>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</si>
  <si>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</si>
  <si>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</si>
  <si>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</si>
  <si>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</si>
  <si>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</si>
  <si>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</si>
  <si>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</si>
  <si>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</si>
  <si>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</si>
  <si>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</si>
  <si>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</si>
  <si>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</si>
  <si>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</si>
  <si>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</si>
  <si>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</si>
  <si>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</si>
  <si>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</si>
  <si>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</si>
  <si>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</si>
  <si>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</si>
  <si>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</si>
  <si>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</si>
  <si>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</si>
  <si>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</si>
  <si>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</si>
  <si>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</si>
  <si>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</si>
  <si>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</si>
  <si>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</si>
  <si>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</si>
  <si>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</si>
  <si>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</si>
  <si>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</si>
  <si>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</si>
  <si>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</si>
  <si>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</si>
  <si>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</si>
  <si>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</si>
  <si>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</si>
  <si>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</si>
  <si>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</si>
  <si>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</si>
  <si>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</si>
  <si>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</si>
  <si>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</si>
  <si>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</si>
  <si>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</si>
  <si>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</si>
  <si>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</si>
  <si>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</si>
  <si>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</si>
  <si>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</si>
  <si>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</si>
  <si>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</si>
  <si>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</si>
  <si>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</si>
  <si>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</si>
  <si>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</si>
  <si>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</si>
  <si>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</si>
  <si>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</si>
  <si>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</si>
  <si>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</si>
  <si>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</si>
  <si>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</si>
  <si>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</si>
  <si>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</si>
  <si>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</si>
  <si>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</si>
  <si>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</si>
  <si>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</si>
  <si>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</si>
  <si>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</si>
  <si>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</si>
  <si>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</si>
  <si>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</si>
  <si>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</si>
  <si>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</si>
  <si>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</si>
  <si>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</si>
  <si>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</si>
  <si>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</si>
  <si>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</si>
  <si>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</si>
  <si>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</si>
  <si>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</si>
  <si>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</si>
  <si>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</si>
  <si>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</si>
  <si>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</si>
  <si>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</si>
  <si>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</si>
  <si>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</si>
  <si>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</si>
  <si>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</si>
  <si>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</si>
  <si>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</si>
  <si>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</si>
  <si>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</si>
  <si>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</si>
  <si>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</si>
  <si>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</si>
  <si>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</si>
  <si>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</si>
  <si>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</si>
  <si>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</si>
  <si>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</si>
  <si>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</si>
  <si>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</si>
  <si>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</si>
  <si>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</si>
  <si>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</si>
  <si>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</si>
  <si>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</si>
  <si>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</si>
  <si>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</si>
  <si>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</si>
  <si>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</si>
  <si>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</si>
  <si>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</si>
  <si>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</si>
  <si>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</si>
  <si>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</si>
  <si>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</si>
  <si>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</si>
  <si>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</si>
  <si>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</si>
  <si>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</si>
  <si>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</si>
  <si>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</si>
  <si>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</si>
  <si>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</si>
  <si>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</si>
  <si>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</si>
  <si>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</si>
  <si>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</si>
  <si>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</si>
  <si>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</si>
  <si>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</si>
  <si>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</si>
  <si>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</si>
  <si>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</si>
  <si>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</si>
  <si>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</si>
  <si>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</si>
  <si>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</si>
  <si>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</si>
  <si>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</si>
  <si>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</si>
  <si>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</si>
  <si>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</si>
  <si>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</si>
  <si>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</si>
  <si>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</si>
  <si>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</si>
  <si>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</si>
  <si>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</si>
  <si>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</si>
  <si>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</si>
  <si>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</si>
  <si>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</si>
  <si>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</si>
  <si>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</si>
  <si>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</si>
  <si>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</si>
  <si>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</si>
  <si>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</si>
  <si>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</si>
  <si>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</si>
  <si>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</si>
  <si>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</si>
  <si>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</si>
  <si>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</si>
  <si>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</si>
  <si>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</si>
  <si>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</si>
  <si>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</si>
  <si>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</si>
  <si>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</si>
  <si>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</si>
  <si>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</si>
  <si>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</si>
  <si>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</si>
  <si>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</si>
  <si>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</si>
  <si>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</si>
  <si>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</si>
  <si>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临沧高新区对下一般性转移支付补助（基本养老保险和低保）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</si>
  <si>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</si>
  <si>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</si>
  <si>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</si>
  <si>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</si>
  <si>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</si>
  <si>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</si>
  <si>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</si>
  <si>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</si>
  <si>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</si>
  <si>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</si>
  <si>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</si>
  <si>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</si>
  <si>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</si>
  <si>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</si>
  <si>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</si>
  <si>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</si>
  <si>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</si>
  <si>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</si>
  <si>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</si>
  <si>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</si>
  <si>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</si>
  <si>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</si>
  <si>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</si>
  <si>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</si>
  <si>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</si>
  <si>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</si>
  <si>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</si>
  <si>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</si>
  <si>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</si>
  <si>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</si>
  <si>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</si>
  <si>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</si>
  <si>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</si>
  <si>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</si>
  <si>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</si>
  <si>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</si>
  <si>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</si>
  <si>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</si>
  <si>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</si>
  <si>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</si>
  <si>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</si>
  <si>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</si>
  <si>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</si>
  <si>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</si>
  <si>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</si>
  <si>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</si>
  <si>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</si>
  <si>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</si>
  <si>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</si>
  <si>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</si>
  <si>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</si>
  <si>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</si>
  <si>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</si>
  <si>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</si>
  <si>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</si>
  <si>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</si>
  <si>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</si>
  <si>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</si>
  <si>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</si>
  <si>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</si>
  <si>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</si>
  <si>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</si>
  <si>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</si>
  <si>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</si>
  <si>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</si>
  <si>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</si>
  <si>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</si>
  <si>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</si>
  <si>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</si>
  <si>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</si>
  <si>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</si>
  <si>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</si>
  <si>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</si>
  <si>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</si>
  <si>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</si>
  <si>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</si>
  <si>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</si>
  <si>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</si>
  <si>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</si>
  <si>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</si>
  <si>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</si>
  <si>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</si>
  <si>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</si>
  <si>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</si>
  <si>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</si>
  <si>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</si>
  <si>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</si>
  <si>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</si>
  <si>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</si>
  <si>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</si>
  <si>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</si>
  <si>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</si>
  <si>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</si>
  <si>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</si>
  <si>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</si>
  <si>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</si>
  <si>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</si>
  <si>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</si>
  <si>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</si>
  <si>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</si>
  <si>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</si>
  <si>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</si>
  <si>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</si>
  <si>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</si>
  <si>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</si>
  <si>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</si>
  <si>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</si>
  <si>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</si>
  <si>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</si>
  <si>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</si>
  <si>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</si>
  <si>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</si>
  <si>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</si>
  <si>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</si>
  <si>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</si>
  <si>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</si>
  <si>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</si>
  <si>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</si>
  <si>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</si>
  <si>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</si>
  <si>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</si>
  <si>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</si>
  <si>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</si>
  <si>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</si>
  <si>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</si>
  <si>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</si>
  <si>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</si>
  <si>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</si>
  <si>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</si>
  <si>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</si>
  <si>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</si>
  <si>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</si>
  <si>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</si>
  <si>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</si>
  <si>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</si>
  <si>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</si>
  <si>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</si>
  <si>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</si>
  <si>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</si>
  <si>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</si>
  <si>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</si>
  <si>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</si>
  <si>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</si>
  <si>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</si>
  <si>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</si>
  <si>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</si>
  <si>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</si>
  <si>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</si>
  <si>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</si>
  <si>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</si>
  <si>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</si>
  <si>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</si>
  <si>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</si>
  <si>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</si>
  <si>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</si>
  <si>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</si>
  <si>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</si>
  <si>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</si>
  <si>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</si>
  <si>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</si>
  <si>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</si>
  <si>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</si>
  <si>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</si>
  <si>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</si>
  <si>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</si>
  <si>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</si>
  <si>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</si>
  <si>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</si>
  <si>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</si>
  <si>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</si>
  <si>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</si>
  <si>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</si>
  <si>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</si>
  <si>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</si>
  <si>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</si>
  <si>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</si>
  <si>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</si>
  <si>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</si>
  <si>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</si>
  <si>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</si>
  <si>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</si>
  <si>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</si>
  <si>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</si>
  <si>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</si>
  <si>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</si>
  <si>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</si>
  <si>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</si>
  <si>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</si>
  <si>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</si>
  <si>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</si>
  <si>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</si>
  <si>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</si>
  <si>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</si>
  <si>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</si>
  <si>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</si>
  <si>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</si>
  <si>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</si>
  <si>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</si>
  <si>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</si>
  <si>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</si>
  <si>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</si>
  <si>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</si>
  <si>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</si>
  <si>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</si>
  <si>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</si>
  <si>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</si>
  <si>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</si>
  <si>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</si>
  <si>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</si>
  <si>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</si>
  <si>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</si>
  <si>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</si>
  <si>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</si>
  <si>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</si>
  <si>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</si>
  <si>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</si>
  <si>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</si>
  <si>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</si>
  <si>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</si>
  <si>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</si>
  <si>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</si>
  <si>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</si>
  <si>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</si>
  <si>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</si>
  <si>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</si>
  <si>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</si>
  <si>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</si>
  <si>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</si>
  <si>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</si>
  <si>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</si>
  <si>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</si>
  <si>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</si>
  <si>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</si>
  <si>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</si>
  <si>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</si>
  <si>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</si>
  <si>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</si>
  <si>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</si>
  <si>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</si>
  <si>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</si>
  <si>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</si>
  <si>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</si>
  <si>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</si>
  <si>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</si>
  <si>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</si>
  <si>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</si>
  <si>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</si>
  <si>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</si>
  <si>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</si>
  <si>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</si>
  <si>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</si>
  <si>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</si>
  <si>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</si>
  <si>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</si>
  <si>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</si>
  <si>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</si>
  <si>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</si>
  <si>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</si>
  <si>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</si>
  <si>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</si>
  <si>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</si>
  <si>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</si>
  <si>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</si>
  <si>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</si>
  <si>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</si>
  <si>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</si>
  <si>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</si>
  <si>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</si>
  <si>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</si>
  <si>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</si>
  <si>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</si>
  <si>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</si>
  <si>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</si>
  <si>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</si>
  <si>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</si>
  <si>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</si>
  <si>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</si>
  <si>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</si>
  <si>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</si>
  <si>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</si>
  <si>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</si>
  <si>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</si>
  <si>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</si>
  <si>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</si>
  <si>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</si>
  <si>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</si>
  <si>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</si>
  <si>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</si>
  <si>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</si>
  <si>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</si>
  <si>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</si>
  <si>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</si>
  <si>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</si>
  <si>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</si>
  <si>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</si>
  <si>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</si>
  <si>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</si>
  <si>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</si>
  <si>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</si>
  <si>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</si>
  <si>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</si>
  <si>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</si>
  <si>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</si>
  <si>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</si>
  <si>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</si>
  <si>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</si>
  <si>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</si>
  <si>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</si>
  <si>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</si>
  <si>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</si>
  <si>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</si>
  <si>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</si>
  <si>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</si>
  <si>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</si>
  <si>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</si>
  <si>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</si>
  <si>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</si>
  <si>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</si>
  <si>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</si>
  <si>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</si>
  <si>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</si>
  <si>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</si>
  <si>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</si>
  <si>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</si>
  <si>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</si>
  <si>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</si>
  <si>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</si>
  <si>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</si>
  <si>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</si>
  <si>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</si>
  <si>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</si>
  <si>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</si>
  <si>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</si>
  <si>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</si>
  <si>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</si>
  <si>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</si>
  <si>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</si>
  <si>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</si>
  <si>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</si>
  <si>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</si>
  <si>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</si>
  <si>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</si>
  <si>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</si>
  <si>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</si>
  <si>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</si>
  <si>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</si>
  <si>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</si>
  <si>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</si>
  <si>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</si>
  <si>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</si>
  <si>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</si>
  <si>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</si>
  <si>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</si>
  <si>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</si>
  <si>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</si>
  <si>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</si>
  <si>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</si>
  <si>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</si>
  <si>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</si>
  <si>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</si>
  <si>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</si>
  <si>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</si>
  <si>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</si>
  <si>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</si>
  <si>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</si>
  <si>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</si>
  <si>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</si>
  <si>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</si>
  <si>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</si>
  <si>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</si>
  <si>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</si>
  <si>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</si>
  <si>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</si>
  <si>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</si>
  <si>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</si>
  <si>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</si>
  <si>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</si>
  <si>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</si>
  <si>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</si>
  <si>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</si>
  <si>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</si>
  <si>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</si>
  <si>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</si>
  <si>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</si>
  <si>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</si>
  <si>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</si>
  <si>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</si>
  <si>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</si>
  <si>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</si>
  <si>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</si>
  <si>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</si>
  <si>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</si>
  <si>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</si>
  <si>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</si>
  <si>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</si>
  <si>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</si>
  <si>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</si>
  <si>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</si>
  <si>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</si>
  <si>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</si>
  <si>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</si>
  <si>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</si>
  <si>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</si>
  <si>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</si>
  <si>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</si>
  <si>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</si>
  <si>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</si>
  <si>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</si>
  <si>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</si>
  <si>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</si>
  <si>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</si>
  <si>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</si>
  <si>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</si>
  <si>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</si>
  <si>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</si>
  <si>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</si>
  <si>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</si>
  <si>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</si>
  <si>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</si>
  <si>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</si>
  <si>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</si>
  <si>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</si>
  <si>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</si>
  <si>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</si>
  <si>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</si>
  <si>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</si>
  <si>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</si>
  <si>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</si>
  <si>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</si>
  <si>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</si>
  <si>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</si>
  <si>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</si>
  <si>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</si>
  <si>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</si>
  <si>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</si>
  <si>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</si>
  <si>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</si>
  <si>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</si>
  <si>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</si>
  <si>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</si>
  <si>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</si>
  <si>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</si>
  <si>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</si>
  <si>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</si>
  <si>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</si>
  <si>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</si>
  <si>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</si>
  <si>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</si>
  <si>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</si>
  <si>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</si>
  <si>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</si>
  <si>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</si>
  <si>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</si>
  <si>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</si>
  <si>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</si>
  <si>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</si>
  <si>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</si>
  <si>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</si>
  <si>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</si>
  <si>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</si>
  <si>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</si>
  <si>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</si>
  <si>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</si>
  <si>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</si>
  <si>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</si>
  <si>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</si>
  <si>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</si>
  <si>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</si>
  <si>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</si>
  <si>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</si>
  <si>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</si>
  <si>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</si>
  <si>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</si>
  <si>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</si>
  <si>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</si>
  <si>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</si>
  <si>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</si>
  <si>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</si>
  <si>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</si>
  <si>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</si>
  <si>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</si>
  <si>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</si>
  <si>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</si>
  <si>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</si>
  <si>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</si>
  <si>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</si>
  <si>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</si>
  <si>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</si>
  <si>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</si>
  <si>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</si>
  <si>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</si>
  <si>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</si>
  <si>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</si>
  <si>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</si>
  <si>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</si>
  <si>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</si>
  <si>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</si>
  <si>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</si>
  <si>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</si>
  <si>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</si>
  <si>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</si>
  <si>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</si>
  <si>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</si>
  <si>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</si>
  <si>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</si>
  <si>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</si>
  <si>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</si>
  <si>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</si>
  <si>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</si>
  <si>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</si>
  <si>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</si>
  <si>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</si>
  <si>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</si>
  <si>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</si>
  <si>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</si>
  <si>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</si>
  <si>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</si>
  <si>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</si>
  <si>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</si>
  <si>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</si>
  <si>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</si>
  <si>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</si>
  <si>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</si>
  <si>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</si>
  <si>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</si>
  <si>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</si>
  <si>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</si>
  <si>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临沧高新区对下一般性转移支付补助（农村综合改革）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</si>
  <si>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</si>
  <si>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</si>
  <si>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</si>
  <si>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</si>
  <si>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</si>
  <si>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</si>
  <si>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</si>
  <si>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</si>
  <si>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</si>
  <si>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</si>
  <si>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</si>
  <si>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</si>
  <si>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</si>
  <si>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</si>
  <si>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</si>
  <si>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</si>
  <si>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</si>
  <si>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</si>
  <si>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</si>
  <si>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</si>
  <si>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</si>
  <si>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</si>
  <si>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</si>
  <si>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</si>
  <si>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</si>
  <si>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</si>
  <si>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</si>
  <si>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</si>
  <si>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</si>
  <si>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</si>
  <si>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</si>
  <si>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</si>
  <si>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</si>
  <si>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</si>
  <si>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</si>
  <si>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</si>
  <si>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</si>
  <si>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</si>
  <si>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</si>
  <si>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</si>
  <si>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</si>
  <si>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</si>
  <si>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</si>
  <si>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</si>
  <si>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</si>
  <si>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</si>
  <si>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</si>
  <si>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</si>
  <si>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</si>
  <si>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</si>
  <si>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</si>
  <si>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</si>
  <si>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</si>
  <si>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</si>
  <si>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</si>
  <si>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</si>
  <si>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</si>
  <si>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</si>
  <si>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</si>
  <si>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</si>
  <si>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</si>
  <si>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</si>
  <si>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</si>
  <si>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</si>
  <si>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</si>
  <si>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</si>
  <si>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</si>
  <si>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</si>
  <si>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</si>
  <si>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</si>
  <si>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</si>
  <si>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</si>
  <si>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</si>
  <si>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</si>
  <si>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</si>
  <si>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</si>
  <si>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</si>
  <si>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</si>
  <si>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</si>
  <si>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</si>
  <si>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</si>
  <si>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</si>
  <si>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</si>
  <si>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</si>
  <si>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</si>
  <si>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</si>
  <si>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</si>
  <si>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</si>
  <si>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</si>
  <si>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</si>
  <si>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</si>
  <si>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</si>
  <si>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</si>
  <si>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</si>
  <si>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</si>
  <si>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</si>
  <si>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</si>
  <si>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</si>
  <si>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</si>
  <si>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</si>
  <si>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</si>
  <si>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</si>
  <si>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</si>
  <si>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</si>
  <si>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</si>
  <si>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</si>
  <si>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</si>
  <si>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</si>
  <si>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</si>
  <si>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</si>
  <si>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</si>
  <si>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</si>
  <si>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</si>
  <si>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</si>
  <si>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</si>
  <si>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</si>
  <si>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</si>
  <si>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</si>
  <si>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</si>
  <si>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</si>
  <si>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</si>
  <si>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</si>
  <si>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</si>
  <si>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</si>
  <si>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</si>
  <si>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</si>
  <si>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</si>
  <si>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</si>
  <si>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</si>
  <si>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</si>
  <si>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</si>
  <si>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</si>
  <si>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</si>
  <si>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</si>
  <si>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</si>
  <si>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</si>
  <si>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</si>
  <si>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</si>
  <si>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</si>
  <si>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</si>
  <si>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</si>
  <si>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</si>
  <si>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</si>
  <si>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</si>
  <si>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</si>
  <si>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</si>
  <si>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</si>
  <si>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</si>
  <si>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</si>
  <si>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</si>
  <si>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</si>
  <si>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</si>
  <si>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</si>
  <si>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</si>
  <si>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</si>
  <si>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</si>
  <si>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</si>
  <si>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</si>
  <si>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</si>
  <si>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</si>
  <si>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</si>
  <si>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</si>
  <si>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</si>
  <si>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</si>
  <si>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</si>
  <si>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</si>
  <si>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</si>
  <si>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</si>
  <si>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</si>
  <si>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</si>
  <si>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</si>
  <si>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</si>
  <si>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</si>
  <si>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</si>
  <si>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</si>
  <si>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</si>
  <si>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</si>
  <si>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</si>
  <si>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</si>
  <si>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</si>
  <si>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</si>
  <si>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</si>
  <si>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</si>
  <si>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</si>
  <si>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</si>
  <si>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</si>
  <si>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</si>
  <si>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</si>
  <si>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</si>
  <si>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</si>
  <si>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</si>
  <si>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</si>
  <si>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</si>
  <si>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</si>
  <si>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</si>
  <si>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</si>
  <si>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</si>
  <si>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</si>
  <si>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</si>
  <si>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</si>
  <si>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</si>
  <si>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</si>
  <si>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</si>
  <si>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</si>
  <si>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</si>
  <si>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</si>
  <si>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</si>
  <si>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</si>
  <si>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</si>
  <si>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</si>
  <si>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</si>
  <si>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</si>
  <si>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</si>
  <si>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</si>
  <si>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</si>
  <si>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</si>
  <si>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</si>
  <si>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</si>
  <si>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</si>
  <si>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</si>
  <si>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</si>
  <si>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</si>
  <si>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</si>
  <si>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</si>
  <si>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</si>
  <si>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</si>
  <si>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</si>
  <si>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</si>
  <si>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</si>
  <si>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</si>
  <si>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</si>
  <si>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</si>
  <si>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</si>
  <si>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</si>
  <si>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</si>
  <si>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</si>
  <si>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</si>
  <si>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</si>
  <si>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</si>
  <si>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</si>
  <si>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</si>
  <si>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</si>
  <si>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</si>
  <si>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</si>
  <si>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</si>
  <si>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</si>
  <si>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</si>
  <si>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</si>
  <si>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</si>
  <si>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</si>
  <si>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</si>
  <si>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</si>
  <si>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</si>
  <si>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</si>
  <si>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</si>
  <si>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</si>
  <si>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</si>
  <si>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</si>
  <si>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</si>
  <si>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</si>
  <si>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</si>
  <si>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</si>
  <si>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</si>
  <si>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</si>
  <si>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</si>
  <si>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</si>
  <si>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</si>
  <si>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</si>
  <si>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</si>
  <si>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</si>
  <si>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</si>
  <si>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</si>
  <si>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</si>
  <si>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</si>
  <si>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</si>
  <si>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</si>
  <si>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</si>
  <si>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</si>
  <si>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</si>
  <si>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</si>
  <si>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</si>
  <si>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</si>
  <si>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</si>
  <si>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</si>
  <si>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</si>
  <si>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</si>
  <si>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</si>
  <si>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</si>
  <si>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</si>
  <si>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</si>
  <si>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</si>
  <si>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</si>
  <si>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</si>
  <si>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</si>
  <si>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</si>
  <si>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</si>
  <si>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</si>
  <si>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</si>
  <si>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</si>
  <si>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</si>
  <si>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</si>
  <si>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</si>
  <si>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</si>
  <si>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</si>
  <si>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</si>
  <si>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</si>
  <si>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</si>
  <si>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</si>
  <si>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</si>
  <si>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</si>
  <si>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</si>
  <si>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</si>
  <si>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</si>
  <si>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</si>
  <si>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</si>
  <si>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</si>
  <si>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</si>
  <si>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</si>
  <si>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</si>
  <si>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</si>
  <si>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</si>
  <si>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</si>
  <si>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</si>
  <si>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</si>
  <si>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</si>
  <si>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</si>
  <si>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</si>
  <si>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</si>
  <si>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</si>
  <si>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</si>
  <si>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</si>
  <si>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</si>
  <si>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</si>
  <si>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</si>
  <si>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</si>
  <si>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</si>
  <si>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</si>
  <si>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</si>
  <si>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</si>
  <si>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</si>
  <si>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</si>
  <si>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</si>
  <si>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</si>
  <si>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</si>
  <si>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</si>
  <si>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</si>
  <si>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</si>
  <si>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</si>
  <si>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</si>
  <si>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</si>
  <si>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</si>
  <si>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</si>
  <si>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</si>
  <si>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</si>
  <si>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</si>
  <si>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</si>
  <si>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</si>
  <si>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</si>
  <si>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</si>
  <si>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</si>
  <si>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</si>
  <si>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</si>
  <si>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</si>
  <si>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</si>
  <si>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</si>
  <si>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</si>
  <si>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</si>
  <si>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</si>
  <si>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</si>
  <si>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</si>
  <si>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</si>
  <si>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</si>
  <si>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</si>
  <si>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</si>
  <si>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</si>
  <si>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</si>
  <si>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</si>
  <si>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</si>
  <si>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</si>
  <si>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</si>
  <si>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</si>
  <si>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</si>
  <si>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</si>
  <si>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</si>
  <si>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</si>
  <si>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</si>
  <si>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</si>
  <si>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</si>
  <si>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</si>
  <si>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</si>
  <si>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</si>
  <si>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</si>
  <si>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</si>
  <si>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</si>
  <si>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</si>
  <si>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</si>
  <si>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</si>
  <si>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</si>
  <si>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</si>
  <si>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</si>
  <si>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</si>
  <si>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</si>
  <si>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</si>
  <si>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</si>
  <si>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</si>
  <si>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</si>
  <si>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</si>
  <si>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</si>
  <si>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</si>
  <si>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</si>
  <si>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</si>
  <si>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</si>
  <si>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</si>
  <si>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</si>
  <si>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</si>
  <si>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</si>
  <si>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 xml:space="preserve">     保障性租赁住房</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</si>
  <si>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</si>
  <si>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</si>
  <si>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</si>
  <si>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</si>
  <si>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</si>
  <si>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</si>
  <si>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</si>
  <si>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</si>
  <si>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</si>
  <si>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</si>
  <si>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</si>
  <si>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</si>
  <si>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</si>
  <si>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</si>
  <si>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</si>
  <si>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</si>
  <si>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</si>
  <si>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</si>
  <si>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</si>
  <si>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</si>
  <si>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</si>
  <si>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</si>
  <si>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</si>
  <si>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</si>
  <si>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</si>
  <si>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</si>
  <si>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</si>
  <si>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</si>
  <si>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</si>
  <si>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</si>
  <si>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</si>
  <si>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</si>
  <si>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</si>
  <si>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</si>
  <si>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</si>
  <si>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</si>
  <si>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</si>
  <si>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</si>
  <si>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</si>
  <si>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</si>
  <si>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</si>
  <si>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</si>
  <si>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</si>
  <si>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</si>
  <si>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</si>
  <si>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</si>
  <si>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</si>
  <si>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</si>
  <si>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</si>
  <si>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</si>
  <si>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</si>
  <si>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</si>
  <si>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</si>
  <si>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</si>
  <si>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</si>
  <si>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</si>
  <si>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</si>
  <si>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</si>
  <si>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</si>
  <si>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</si>
  <si>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</si>
  <si>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</si>
  <si>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</si>
  <si>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</si>
  <si>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</si>
  <si>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</si>
  <si>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</si>
  <si>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</si>
  <si>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</si>
  <si>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</si>
  <si>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</si>
  <si>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</si>
  <si>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</si>
  <si>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</si>
  <si>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</si>
  <si>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</si>
  <si>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</si>
  <si>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</si>
  <si>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</si>
  <si>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</si>
  <si>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</si>
  <si>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</si>
  <si>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</si>
  <si>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</si>
  <si>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</si>
  <si>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</si>
  <si>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</si>
  <si>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</si>
  <si>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</si>
  <si>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</si>
  <si>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</si>
  <si>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</si>
  <si>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</si>
  <si>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</si>
  <si>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</si>
  <si>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</si>
  <si>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</si>
  <si>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</si>
  <si>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</si>
  <si>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</si>
  <si>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</si>
  <si>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</si>
  <si>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</si>
  <si>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</si>
  <si>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</si>
  <si>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</si>
  <si>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</si>
  <si>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</si>
  <si>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</si>
  <si>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</si>
  <si>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</si>
  <si>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</si>
  <si>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</si>
  <si>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</si>
  <si>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</si>
  <si>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</si>
  <si>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</si>
  <si>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</si>
  <si>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</si>
  <si>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</si>
  <si>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</si>
  <si>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</si>
  <si>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</si>
  <si>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</si>
  <si>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</si>
  <si>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</si>
  <si>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</si>
  <si>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</si>
  <si>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</si>
  <si>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</si>
  <si>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</si>
  <si>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</si>
  <si>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</si>
  <si>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</si>
  <si>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</si>
  <si>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</si>
  <si>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</si>
  <si>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</si>
  <si>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</si>
  <si>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</si>
  <si>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</si>
  <si>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</si>
  <si>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</si>
  <si>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</si>
  <si>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</si>
  <si>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</si>
  <si>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</si>
  <si>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</si>
  <si>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</si>
  <si>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</si>
  <si>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</si>
  <si>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</si>
  <si>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</si>
  <si>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</si>
  <si>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</si>
  <si>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</si>
  <si>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</si>
  <si>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</si>
  <si>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</si>
  <si>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</si>
  <si>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</si>
  <si>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</si>
  <si>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</si>
  <si>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</si>
  <si>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</si>
  <si>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</si>
  <si>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</si>
  <si>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</si>
  <si>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</si>
  <si>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</si>
  <si>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</si>
  <si>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</si>
  <si>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</si>
  <si>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</si>
  <si>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</si>
  <si>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</si>
  <si>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</si>
  <si>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</si>
  <si>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</si>
  <si>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</si>
  <si>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</si>
  <si>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</si>
  <si>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</si>
  <si>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</si>
  <si>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</si>
  <si>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</si>
  <si>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</si>
  <si>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</si>
  <si>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</si>
  <si>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</si>
  <si>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</si>
  <si>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</si>
  <si>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</si>
  <si>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</si>
  <si>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</si>
  <si>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</si>
  <si>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</si>
  <si>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</si>
  <si>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</si>
  <si>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</si>
  <si>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</si>
  <si>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</si>
  <si>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</si>
  <si>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</si>
  <si>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</si>
  <si>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</si>
  <si>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</si>
  <si>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</si>
  <si>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</si>
  <si>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</si>
  <si>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</si>
  <si>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</si>
  <si>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</si>
  <si>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</si>
  <si>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</si>
  <si>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</si>
  <si>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</si>
  <si>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</si>
  <si>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</si>
  <si>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</si>
  <si>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</si>
  <si>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</si>
  <si>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</si>
  <si>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</si>
  <si>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</si>
  <si>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</si>
  <si>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</si>
  <si>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</si>
  <si>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</si>
  <si>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</si>
  <si>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</si>
  <si>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</si>
  <si>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</si>
  <si>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</si>
  <si>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</si>
  <si>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临沧高新区本级一般公共预算支出</t>
  </si>
  <si>
    <t>1-5  2024年临沧高新区本级一般公共预算政府预算经济分类表
（基本支出）</t>
  </si>
  <si>
    <r>
      <rPr>
        <sz val="14"/>
        <color rgb="FF000000"/>
        <rFont val="仿宋_GB2312"/>
        <charset val="134"/>
      </rPr>
      <t>单位：万元</t>
    </r>
  </si>
  <si>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</si>
  <si>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</si>
  <si>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</si>
  <si>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</si>
  <si>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</si>
  <si>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</si>
  <si>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</si>
  <si>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</si>
  <si>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</si>
  <si>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</si>
  <si>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</si>
  <si>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</si>
  <si>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</si>
  <si>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</si>
  <si>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</si>
  <si>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</si>
  <si>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</si>
  <si>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</si>
  <si>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</si>
  <si>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</si>
  <si>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</si>
  <si>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</si>
  <si>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</si>
  <si>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</si>
  <si>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</si>
  <si>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</si>
  <si>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</si>
  <si>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</si>
  <si>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</si>
  <si>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2024年临沧高新区本级一般公共预算支出表(高新区对下转移支付项目)</t>
  </si>
  <si>
    <r>
      <rPr>
        <b/>
        <sz val="14"/>
        <color indexed="8"/>
        <rFont val="仿宋_GB2312"/>
        <charset val="134"/>
      </rPr>
      <t>项</t>
    </r>
    <r>
      <rPr>
        <b/>
        <sz val="14"/>
        <color indexed="8"/>
        <rFont val="Times New Roman"/>
        <charset val="134"/>
      </rPr>
      <t xml:space="preserve">       </t>
    </r>
    <r>
      <rPr>
        <b/>
        <sz val="14"/>
        <color indexed="8"/>
        <rFont val="仿宋_GB2312"/>
        <charset val="134"/>
      </rPr>
      <t>目</t>
    </r>
  </si>
  <si>
    <t>其中：延续项目</t>
  </si>
  <si>
    <t>其中：新增项目</t>
  </si>
  <si>
    <r>
      <rPr>
        <b/>
        <sz val="14"/>
        <color indexed="8"/>
        <rFont val="仿宋_GB2312"/>
        <charset val="134"/>
      </rPr>
      <t>一般公共服务支出</t>
    </r>
  </si>
  <si>
    <t>……</t>
  </si>
  <si>
    <r>
      <rPr>
        <b/>
        <sz val="14"/>
        <color indexed="8"/>
        <rFont val="仿宋_GB2312"/>
        <charset val="134"/>
      </rPr>
      <t>国防支出</t>
    </r>
  </si>
  <si>
    <r>
      <rPr>
        <b/>
        <sz val="14"/>
        <color indexed="8"/>
        <rFont val="仿宋_GB2312"/>
        <charset val="134"/>
      </rPr>
      <t>公共安全支出</t>
    </r>
  </si>
  <si>
    <r>
      <rPr>
        <b/>
        <sz val="14"/>
        <color indexed="8"/>
        <rFont val="仿宋_GB2312"/>
        <charset val="134"/>
      </rPr>
      <t>教育支出</t>
    </r>
  </si>
  <si>
    <r>
      <rPr>
        <b/>
        <sz val="14"/>
        <color indexed="8"/>
        <rFont val="仿宋_GB2312"/>
        <charset val="134"/>
      </rPr>
      <t>科学技术支出</t>
    </r>
  </si>
  <si>
    <r>
      <rPr>
        <b/>
        <sz val="14"/>
        <color indexed="8"/>
        <rFont val="仿宋_GB2312"/>
        <charset val="134"/>
      </rPr>
      <t>文化旅游教育与传媒支出</t>
    </r>
  </si>
  <si>
    <r>
      <rPr>
        <b/>
        <sz val="14"/>
        <color indexed="8"/>
        <rFont val="仿宋_GB2312"/>
        <charset val="134"/>
      </rPr>
      <t>社会保障和就业支出</t>
    </r>
  </si>
  <si>
    <r>
      <rPr>
        <b/>
        <sz val="14"/>
        <color indexed="8"/>
        <rFont val="仿宋_GB2312"/>
        <charset val="134"/>
      </rPr>
      <t>卫生健康支出</t>
    </r>
  </si>
  <si>
    <r>
      <rPr>
        <b/>
        <sz val="14"/>
        <color indexed="8"/>
        <rFont val="仿宋_GB2312"/>
        <charset val="134"/>
      </rPr>
      <t>节能环保支出</t>
    </r>
  </si>
  <si>
    <r>
      <rPr>
        <b/>
        <sz val="14"/>
        <color indexed="8"/>
        <rFont val="仿宋_GB2312"/>
        <charset val="134"/>
      </rPr>
      <t>农林水支出</t>
    </r>
  </si>
  <si>
    <r>
      <rPr>
        <b/>
        <sz val="14"/>
        <color indexed="8"/>
        <rFont val="仿宋_GB2312"/>
        <charset val="134"/>
      </rPr>
      <t>交通运输支出</t>
    </r>
  </si>
  <si>
    <r>
      <rPr>
        <b/>
        <sz val="14"/>
        <color indexed="8"/>
        <rFont val="仿宋_GB2312"/>
        <charset val="134"/>
      </rPr>
      <t>资源勘探工业信息等支出</t>
    </r>
  </si>
  <si>
    <r>
      <rPr>
        <b/>
        <sz val="14"/>
        <color indexed="8"/>
        <rFont val="仿宋_GB2312"/>
        <charset val="134"/>
      </rPr>
      <t>商业服务业等支出</t>
    </r>
  </si>
  <si>
    <r>
      <rPr>
        <b/>
        <sz val="14"/>
        <color indexed="8"/>
        <rFont val="仿宋_GB2312"/>
        <charset val="134"/>
      </rPr>
      <t>金融支出</t>
    </r>
  </si>
  <si>
    <r>
      <rPr>
        <b/>
        <sz val="14"/>
        <color indexed="8"/>
        <rFont val="仿宋_GB2312"/>
        <charset val="134"/>
      </rPr>
      <t>自然资源海洋气象等支出</t>
    </r>
  </si>
  <si>
    <r>
      <rPr>
        <b/>
        <sz val="14"/>
        <color indexed="8"/>
        <rFont val="仿宋_GB2312"/>
        <charset val="134"/>
      </rPr>
      <t>住房保障支出</t>
    </r>
  </si>
  <si>
    <r>
      <rPr>
        <b/>
        <sz val="14"/>
        <color indexed="8"/>
        <rFont val="仿宋_GB2312"/>
        <charset val="134"/>
      </rPr>
      <t>粮油物资储备支出</t>
    </r>
  </si>
  <si>
    <r>
      <rPr>
        <b/>
        <sz val="14"/>
        <color indexed="8"/>
        <rFont val="仿宋_GB2312"/>
        <charset val="134"/>
      </rPr>
      <t>灾害防治及应急管理支出</t>
    </r>
  </si>
  <si>
    <r>
      <rPr>
        <b/>
        <sz val="14"/>
        <color indexed="8"/>
        <rFont val="仿宋_GB2312"/>
        <charset val="134"/>
      </rPr>
      <t>债务付息支出</t>
    </r>
  </si>
  <si>
    <r>
      <rPr>
        <b/>
        <sz val="14"/>
        <color theme="1"/>
        <rFont val="仿宋_GB2312"/>
        <charset val="134"/>
      </rPr>
      <t>合计</t>
    </r>
  </si>
  <si>
    <t>1-7  2024年临沧高新区分地区税收返还和转移支付预算表</t>
  </si>
  <si>
    <r>
      <rPr>
        <sz val="14"/>
        <color indexed="8"/>
        <rFont val="仿宋_GB2312"/>
        <charset val="134"/>
      </rPr>
      <t>单位：万元</t>
    </r>
  </si>
  <si>
    <r>
      <rPr>
        <b/>
        <sz val="14"/>
        <rFont val="仿宋_GB2312"/>
        <charset val="134"/>
      </rPr>
      <t>州（市）</t>
    </r>
  </si>
  <si>
    <r>
      <rPr>
        <b/>
        <sz val="14"/>
        <rFont val="仿宋_GB2312"/>
        <charset val="134"/>
      </rPr>
      <t>合计</t>
    </r>
  </si>
  <si>
    <r>
      <rPr>
        <b/>
        <sz val="14"/>
        <rFont val="仿宋_GB2312"/>
        <charset val="134"/>
      </rPr>
      <t>税收返还</t>
    </r>
  </si>
  <si>
    <r>
      <rPr>
        <b/>
        <sz val="14"/>
        <rFont val="仿宋_GB2312"/>
        <charset val="134"/>
      </rPr>
      <t>转移支付</t>
    </r>
  </si>
  <si>
    <r>
      <rPr>
        <b/>
        <sz val="14"/>
        <rFont val="仿宋_GB2312"/>
        <charset val="134"/>
      </rPr>
      <t>一、提前下达数</t>
    </r>
  </si>
  <si>
    <t>××</t>
  </si>
  <si>
    <t xml:space="preserve"> </t>
  </si>
  <si>
    <r>
      <rPr>
        <b/>
        <sz val="14"/>
        <rFont val="仿宋_GB2312"/>
        <charset val="134"/>
      </rPr>
      <t>二、预算数</t>
    </r>
  </si>
  <si>
    <t>1-8  2024年临沧高新区本级“三公”经费预算财政拨款情况统计表</t>
  </si>
  <si>
    <r>
      <rPr>
        <b/>
        <sz val="14"/>
        <rFont val="Times New Roman"/>
        <charset val="134"/>
      </rPr>
      <t>2023</t>
    </r>
    <r>
      <rPr>
        <b/>
        <sz val="14"/>
        <rFont val="仿宋_GB2312"/>
        <charset val="134"/>
      </rPr>
      <t>年预算数</t>
    </r>
  </si>
  <si>
    <r>
      <rPr>
        <b/>
        <sz val="14"/>
        <rFont val="仿宋_GB2312"/>
        <charset val="134"/>
      </rPr>
      <t>比上年增、减情况</t>
    </r>
  </si>
  <si>
    <r>
      <rPr>
        <b/>
        <sz val="14"/>
        <rFont val="仿宋_GB2312"/>
        <charset val="134"/>
      </rPr>
      <t>增、减金额</t>
    </r>
  </si>
  <si>
    <r>
      <rPr>
        <b/>
        <sz val="14"/>
        <rFont val="仿宋_GB2312"/>
        <charset val="134"/>
      </rPr>
      <t>增、减幅度</t>
    </r>
  </si>
  <si>
    <r>
      <rPr>
        <b/>
        <sz val="14"/>
        <rFont val="Times New Roman"/>
        <charset val="134"/>
      </rPr>
      <t>1.</t>
    </r>
    <r>
      <rPr>
        <b/>
        <sz val="14"/>
        <rFont val="仿宋_GB2312"/>
        <charset val="134"/>
      </rPr>
      <t>因公出国（境）费</t>
    </r>
  </si>
  <si>
    <r>
      <rPr>
        <b/>
        <sz val="14"/>
        <rFont val="Times New Roman"/>
        <charset val="134"/>
      </rPr>
      <t>2.</t>
    </r>
    <r>
      <rPr>
        <b/>
        <sz val="14"/>
        <rFont val="仿宋_GB2312"/>
        <charset val="134"/>
      </rPr>
      <t>公务接待费</t>
    </r>
  </si>
  <si>
    <r>
      <rPr>
        <b/>
        <sz val="14"/>
        <rFont val="Times New Roman"/>
        <charset val="134"/>
      </rPr>
      <t>3.</t>
    </r>
    <r>
      <rPr>
        <b/>
        <sz val="14"/>
        <rFont val="仿宋_GB2312"/>
        <charset val="134"/>
      </rPr>
      <t>公务用车购置及运行费</t>
    </r>
  </si>
  <si>
    <r>
      <rPr>
        <sz val="14"/>
        <rFont val="仿宋_GB2312"/>
        <charset val="134"/>
      </rPr>
      <t>其中：（</t>
    </r>
    <r>
      <rPr>
        <sz val="14"/>
        <rFont val="Times New Roman"/>
        <charset val="134"/>
      </rPr>
      <t>1</t>
    </r>
    <r>
      <rPr>
        <sz val="14"/>
        <rFont val="仿宋_GB2312"/>
        <charset val="134"/>
      </rPr>
      <t>）公务用车购置费</t>
    </r>
  </si>
  <si>
    <r>
      <rPr>
        <sz val="14"/>
        <rFont val="Times New Roman"/>
        <charset val="134"/>
      </rPr>
      <t xml:space="preserve">           </t>
    </r>
    <r>
      <rPr>
        <sz val="14"/>
        <rFont val="仿宋_GB2312"/>
        <charset val="134"/>
      </rPr>
      <t>（</t>
    </r>
    <r>
      <rPr>
        <sz val="14"/>
        <rFont val="Times New Roman"/>
        <charset val="134"/>
      </rPr>
      <t>2</t>
    </r>
    <r>
      <rPr>
        <sz val="14"/>
        <rFont val="仿宋_GB2312"/>
        <charset val="134"/>
      </rPr>
      <t>）公务用车运行费</t>
    </r>
  </si>
  <si>
    <r>
      <rPr>
        <sz val="12"/>
        <rFont val="仿宋_GB2312"/>
        <charset val="134"/>
      </rPr>
      <t>注：一、按照党中央、国务院有关文件及部门预算管理有关规定，</t>
    </r>
    <r>
      <rPr>
        <sz val="12"/>
        <rFont val="Times New Roman"/>
        <charset val="134"/>
      </rPr>
      <t>“</t>
    </r>
    <r>
      <rPr>
        <sz val="12"/>
        <rFont val="仿宋_GB2312"/>
        <charset val="134"/>
      </rPr>
      <t>三公</t>
    </r>
    <r>
      <rPr>
        <sz val="12"/>
        <rFont val="Times New Roman"/>
        <charset val="134"/>
      </rPr>
      <t>”</t>
    </r>
    <r>
      <rPr>
        <sz val="12"/>
        <rFont val="仿宋_GB2312"/>
        <charset val="134"/>
      </rPr>
      <t>经费包括因公出国（境）费、公务用车购置及运行费和公务接待费。（</t>
    </r>
    <r>
      <rPr>
        <sz val="12"/>
        <rFont val="Times New Roman"/>
        <charset val="134"/>
      </rPr>
      <t>1</t>
    </r>
    <r>
      <rPr>
        <sz val="12"/>
        <rFont val="仿宋_GB2312"/>
        <charset val="134"/>
      </rPr>
      <t>）因公出国（境）费，指单位工作人员公务出国（境）的住宿费、旅费、伙食补助费、杂费、培训费等支出。（</t>
    </r>
    <r>
      <rPr>
        <sz val="12"/>
        <rFont val="Times New Roman"/>
        <charset val="134"/>
      </rPr>
      <t>2</t>
    </r>
    <r>
      <rPr>
        <sz val="12"/>
        <rFont val="仿宋_GB2312"/>
        <charset val="134"/>
      </rPr>
      <t>）公务用车购置及运行费，指单位公务用车购置费及租用费、燃料费、维修费、过路过桥费、保险费、安全奖励费用等支出，公务用车指用于履行公务的机动车辆，包括领导干部专车、一般公务用车和执法执勤用车。（</t>
    </r>
    <r>
      <rPr>
        <sz val="12"/>
        <rFont val="Times New Roman"/>
        <charset val="134"/>
      </rPr>
      <t>3</t>
    </r>
    <r>
      <rPr>
        <sz val="12"/>
        <rFont val="仿宋_GB2312"/>
        <charset val="134"/>
      </rPr>
      <t>）公务接待费，指单位按规定开支的各类公务接待（含外宾接待）支出。</t>
    </r>
    <r>
      <rPr>
        <sz val="12"/>
        <rFont val="Times New Roman"/>
        <charset val="134"/>
      </rPr>
      <t xml:space="preserve">                                
</t>
    </r>
    <r>
      <rPr>
        <sz val="12"/>
        <rFont val="仿宋_GB2312"/>
        <charset val="134"/>
      </rPr>
      <t>二、</t>
    </r>
    <r>
      <rPr>
        <sz val="12"/>
        <rFont val="Times New Roman"/>
        <charset val="134"/>
      </rPr>
      <t>“</t>
    </r>
    <r>
      <rPr>
        <sz val="12"/>
        <rFont val="仿宋_GB2312"/>
        <charset val="134"/>
      </rPr>
      <t>三公</t>
    </r>
    <r>
      <rPr>
        <sz val="12"/>
        <rFont val="Times New Roman"/>
        <charset val="134"/>
      </rPr>
      <t>”</t>
    </r>
    <r>
      <rPr>
        <sz val="12"/>
        <rFont val="仿宋_GB2312"/>
        <charset val="134"/>
      </rPr>
      <t>经费增减变化原因说明</t>
    </r>
    <r>
      <rPr>
        <sz val="12"/>
        <rFont val="Times New Roman"/>
        <charset val="134"/>
      </rPr>
      <t>:</t>
    </r>
    <r>
      <rPr>
        <sz val="12"/>
        <rFont val="仿宋_GB2312"/>
        <charset val="134"/>
      </rPr>
      <t>临沧高新区</t>
    </r>
    <r>
      <rPr>
        <sz val="12"/>
        <rFont val="Times New Roman"/>
        <charset val="134"/>
      </rPr>
      <t>2024</t>
    </r>
    <r>
      <rPr>
        <sz val="12"/>
        <rFont val="仿宋_GB2312"/>
        <charset val="134"/>
      </rPr>
      <t>年</t>
    </r>
    <r>
      <rPr>
        <sz val="12"/>
        <rFont val="Times New Roman"/>
        <charset val="134"/>
      </rPr>
      <t>“</t>
    </r>
    <r>
      <rPr>
        <sz val="12"/>
        <rFont val="仿宋_GB2312"/>
        <charset val="134"/>
      </rPr>
      <t>三公</t>
    </r>
    <r>
      <rPr>
        <sz val="12"/>
        <rFont val="Times New Roman"/>
        <charset val="134"/>
      </rPr>
      <t>”</t>
    </r>
    <r>
      <rPr>
        <sz val="12"/>
        <rFont val="仿宋_GB2312"/>
        <charset val="134"/>
      </rPr>
      <t>经费财政拨款预算数为</t>
    </r>
    <r>
      <rPr>
        <sz val="12"/>
        <rFont val="Times New Roman"/>
        <charset val="134"/>
      </rPr>
      <t>11.74</t>
    </r>
    <r>
      <rPr>
        <sz val="12"/>
        <rFont val="仿宋_GB2312"/>
        <charset val="134"/>
      </rPr>
      <t>万元，比</t>
    </r>
    <r>
      <rPr>
        <sz val="12"/>
        <rFont val="Times New Roman"/>
        <charset val="134"/>
      </rPr>
      <t>2023</t>
    </r>
    <r>
      <rPr>
        <sz val="12"/>
        <rFont val="仿宋_GB2312"/>
        <charset val="134"/>
      </rPr>
      <t>年预算数减少</t>
    </r>
    <r>
      <rPr>
        <sz val="12"/>
        <rFont val="Times New Roman"/>
        <charset val="134"/>
      </rPr>
      <t>3.48</t>
    </r>
    <r>
      <rPr>
        <sz val="12"/>
        <rFont val="仿宋_GB2312"/>
        <charset val="134"/>
      </rPr>
      <t>万元，下降</t>
    </r>
    <r>
      <rPr>
        <sz val="12"/>
        <rFont val="Times New Roman"/>
        <charset val="134"/>
      </rPr>
      <t>22.86%</t>
    </r>
    <r>
      <rPr>
        <sz val="12"/>
        <rFont val="仿宋_GB2312"/>
        <charset val="134"/>
      </rPr>
      <t>。分项构成情况是因公出国（境）费预算数</t>
    </r>
    <r>
      <rPr>
        <sz val="12"/>
        <rFont val="Times New Roman"/>
        <charset val="134"/>
      </rPr>
      <t>0</t>
    </r>
    <r>
      <rPr>
        <sz val="12"/>
        <rFont val="仿宋_GB2312"/>
        <charset val="134"/>
      </rPr>
      <t>万元，与</t>
    </r>
    <r>
      <rPr>
        <sz val="12"/>
        <rFont val="Times New Roman"/>
        <charset val="134"/>
      </rPr>
      <t>2023</t>
    </r>
    <r>
      <rPr>
        <sz val="12"/>
        <rFont val="仿宋_GB2312"/>
        <charset val="134"/>
      </rPr>
      <t>年预算数一致；公务接待费预算数</t>
    </r>
    <r>
      <rPr>
        <sz val="12"/>
        <rFont val="Times New Roman"/>
        <charset val="134"/>
      </rPr>
      <t>8.35</t>
    </r>
    <r>
      <rPr>
        <sz val="12"/>
        <rFont val="仿宋_GB2312"/>
        <charset val="134"/>
      </rPr>
      <t>万元，比</t>
    </r>
    <r>
      <rPr>
        <sz val="12"/>
        <rFont val="Times New Roman"/>
        <charset val="134"/>
      </rPr>
      <t>2023</t>
    </r>
    <r>
      <rPr>
        <sz val="12"/>
        <rFont val="仿宋_GB2312"/>
        <charset val="134"/>
      </rPr>
      <t>年预算数减少</t>
    </r>
    <r>
      <rPr>
        <sz val="12"/>
        <rFont val="Times New Roman"/>
        <charset val="134"/>
      </rPr>
      <t>0.08</t>
    </r>
    <r>
      <rPr>
        <sz val="12"/>
        <rFont val="仿宋_GB2312"/>
        <charset val="134"/>
      </rPr>
      <t>万元，减少的原因是按照</t>
    </r>
    <r>
      <rPr>
        <sz val="12"/>
        <rFont val="Times New Roman"/>
        <charset val="134"/>
      </rPr>
      <t>“</t>
    </r>
    <r>
      <rPr>
        <sz val="12"/>
        <rFont val="仿宋_GB2312"/>
        <charset val="134"/>
      </rPr>
      <t>三公</t>
    </r>
    <r>
      <rPr>
        <sz val="12"/>
        <rFont val="Times New Roman"/>
        <charset val="134"/>
      </rPr>
      <t>”</t>
    </r>
    <r>
      <rPr>
        <sz val="12"/>
        <rFont val="仿宋_GB2312"/>
        <charset val="134"/>
      </rPr>
      <t>经费只减不增的原则，规划建设局结合上年公务接待支出情况并根据</t>
    </r>
    <r>
      <rPr>
        <sz val="12"/>
        <rFont val="Times New Roman"/>
        <charset val="134"/>
      </rPr>
      <t>2024</t>
    </r>
    <r>
      <rPr>
        <sz val="12"/>
        <rFont val="仿宋_GB2312"/>
        <charset val="134"/>
      </rPr>
      <t>年工作开展计划压缩公务接待费预算数；公务用车购置及运行费</t>
    </r>
    <r>
      <rPr>
        <sz val="12"/>
        <rFont val="Times New Roman"/>
        <charset val="134"/>
      </rPr>
      <t>3.39</t>
    </r>
    <r>
      <rPr>
        <sz val="12"/>
        <rFont val="仿宋_GB2312"/>
        <charset val="134"/>
      </rPr>
      <t>万元（其中：公务用车购置费</t>
    </r>
    <r>
      <rPr>
        <sz val="12"/>
        <rFont val="Times New Roman"/>
        <charset val="134"/>
      </rPr>
      <t>0</t>
    </r>
    <r>
      <rPr>
        <sz val="12"/>
        <rFont val="仿宋_GB2312"/>
        <charset val="134"/>
      </rPr>
      <t>万元，公务用车运行费</t>
    </r>
    <r>
      <rPr>
        <sz val="12"/>
        <rFont val="Times New Roman"/>
        <charset val="134"/>
      </rPr>
      <t>3.39</t>
    </r>
    <r>
      <rPr>
        <sz val="12"/>
        <rFont val="仿宋_GB2312"/>
        <charset val="134"/>
      </rPr>
      <t>万元），比</t>
    </r>
    <r>
      <rPr>
        <sz val="12"/>
        <rFont val="Times New Roman"/>
        <charset val="134"/>
      </rPr>
      <t>2023</t>
    </r>
    <r>
      <rPr>
        <sz val="12"/>
        <rFont val="仿宋_GB2312"/>
        <charset val="134"/>
      </rPr>
      <t>年预算数下降</t>
    </r>
    <r>
      <rPr>
        <sz val="12"/>
        <rFont val="Times New Roman"/>
        <charset val="134"/>
      </rPr>
      <t>50.07%</t>
    </r>
    <r>
      <rPr>
        <sz val="12"/>
        <rFont val="仿宋_GB2312"/>
        <charset val="134"/>
      </rPr>
      <t>，原因是</t>
    </r>
    <r>
      <rPr>
        <sz val="12"/>
        <rFont val="Times New Roman"/>
        <charset val="134"/>
      </rPr>
      <t>2023</t>
    </r>
    <r>
      <rPr>
        <sz val="12"/>
        <rFont val="仿宋_GB2312"/>
        <charset val="134"/>
      </rPr>
      <t>年</t>
    </r>
    <r>
      <rPr>
        <sz val="12"/>
        <rFont val="Times New Roman"/>
        <charset val="134"/>
      </rPr>
      <t>11</t>
    </r>
    <r>
      <rPr>
        <sz val="12"/>
        <rFont val="仿宋_GB2312"/>
        <charset val="134"/>
      </rPr>
      <t>月管委会处置公务用车</t>
    </r>
    <r>
      <rPr>
        <sz val="12"/>
        <rFont val="Times New Roman"/>
        <charset val="134"/>
      </rPr>
      <t>1</t>
    </r>
    <r>
      <rPr>
        <sz val="12"/>
        <rFont val="仿宋_GB2312"/>
        <charset val="134"/>
      </rPr>
      <t>辆。</t>
    </r>
  </si>
  <si>
    <t>2-1 2024年临沧高新区政府性基金预算收入情况表</t>
  </si>
  <si>
    <r>
      <rPr>
        <b/>
        <sz val="14"/>
        <rFont val="仿宋_GB2312"/>
        <charset val="134"/>
      </rPr>
      <t>预算数比上年执行数增长</t>
    </r>
    <r>
      <rPr>
        <b/>
        <sz val="14"/>
        <rFont val="Times New Roman"/>
        <charset val="134"/>
      </rPr>
      <t>%</t>
    </r>
  </si>
  <si>
    <t>1030102</t>
  </si>
  <si>
    <r>
      <rPr>
        <b/>
        <sz val="14"/>
        <color indexed="8"/>
        <rFont val="仿宋_GB2312"/>
        <charset val="134"/>
      </rPr>
      <t>一、农网还贷资金收入</t>
    </r>
  </si>
  <si>
    <t>1030112</t>
  </si>
  <si>
    <r>
      <rPr>
        <b/>
        <sz val="14"/>
        <color indexed="8"/>
        <rFont val="仿宋_GB2312"/>
        <charset val="134"/>
      </rPr>
      <t>二、海南省高等级公路车辆通行附加费收入</t>
    </r>
  </si>
  <si>
    <t>1030115</t>
  </si>
  <si>
    <r>
      <rPr>
        <b/>
        <sz val="14"/>
        <color indexed="8"/>
        <rFont val="仿宋_GB2312"/>
        <charset val="134"/>
      </rPr>
      <t>三、港口建设费收入</t>
    </r>
  </si>
  <si>
    <t>1030129</t>
  </si>
  <si>
    <r>
      <rPr>
        <b/>
        <sz val="14"/>
        <color indexed="8"/>
        <rFont val="仿宋_GB2312"/>
        <charset val="134"/>
      </rPr>
      <t>四、国家电影事业发展专项资金收入</t>
    </r>
  </si>
  <si>
    <t>1030146</t>
  </si>
  <si>
    <r>
      <rPr>
        <b/>
        <sz val="14"/>
        <color indexed="8"/>
        <rFont val="仿宋_GB2312"/>
        <charset val="134"/>
      </rPr>
      <t>五、国有土地收益基金收入</t>
    </r>
  </si>
  <si>
    <t>1030147</t>
  </si>
  <si>
    <r>
      <rPr>
        <b/>
        <sz val="14"/>
        <color indexed="8"/>
        <rFont val="仿宋_GB2312"/>
        <charset val="134"/>
      </rPr>
      <t>六、农业土地开发资金收入</t>
    </r>
  </si>
  <si>
    <t>1030148</t>
  </si>
  <si>
    <r>
      <rPr>
        <b/>
        <sz val="14"/>
        <color indexed="8"/>
        <rFont val="仿宋_GB2312"/>
        <charset val="134"/>
      </rPr>
      <t>七、国有土地使用权出让收入</t>
    </r>
  </si>
  <si>
    <t>103014801</t>
  </si>
  <si>
    <r>
      <rPr>
        <sz val="14"/>
        <color indexed="8"/>
        <rFont val="Times New Roman"/>
        <charset val="134"/>
      </rPr>
      <t xml:space="preserve">  </t>
    </r>
    <r>
      <rPr>
        <sz val="14"/>
        <color indexed="8"/>
        <rFont val="仿宋_GB2312"/>
        <charset val="134"/>
      </rPr>
      <t>土地出让价款收入</t>
    </r>
  </si>
  <si>
    <t>103014802</t>
  </si>
  <si>
    <r>
      <rPr>
        <sz val="14"/>
        <color indexed="8"/>
        <rFont val="Times New Roman"/>
        <charset val="134"/>
      </rPr>
      <t xml:space="preserve">  </t>
    </r>
    <r>
      <rPr>
        <sz val="14"/>
        <color indexed="8"/>
        <rFont val="仿宋_GB2312"/>
        <charset val="134"/>
      </rPr>
      <t>补缴的土地价款</t>
    </r>
  </si>
  <si>
    <t>103014803</t>
  </si>
  <si>
    <r>
      <rPr>
        <sz val="14"/>
        <color indexed="8"/>
        <rFont val="Times New Roman"/>
        <charset val="134"/>
      </rPr>
      <t xml:space="preserve">  </t>
    </r>
    <r>
      <rPr>
        <sz val="14"/>
        <color indexed="8"/>
        <rFont val="仿宋_GB2312"/>
        <charset val="134"/>
      </rPr>
      <t>划拨土地收入</t>
    </r>
  </si>
  <si>
    <t>103014898</t>
  </si>
  <si>
    <r>
      <rPr>
        <sz val="14"/>
        <color indexed="8"/>
        <rFont val="Times New Roman"/>
        <charset val="134"/>
      </rPr>
      <t xml:space="preserve">  </t>
    </r>
    <r>
      <rPr>
        <sz val="14"/>
        <color indexed="8"/>
        <rFont val="仿宋_GB2312"/>
        <charset val="134"/>
      </rPr>
      <t>缴纳新增建设用地土地有偿使用费</t>
    </r>
  </si>
  <si>
    <t>103014899</t>
  </si>
  <si>
    <r>
      <rPr>
        <sz val="14"/>
        <color indexed="8"/>
        <rFont val="Times New Roman"/>
        <charset val="134"/>
      </rPr>
      <t xml:space="preserve">  </t>
    </r>
    <r>
      <rPr>
        <sz val="14"/>
        <color indexed="8"/>
        <rFont val="仿宋_GB2312"/>
        <charset val="134"/>
      </rPr>
      <t>其他土地出让收入</t>
    </r>
  </si>
  <si>
    <t>1030150</t>
  </si>
  <si>
    <r>
      <rPr>
        <b/>
        <sz val="14"/>
        <rFont val="仿宋_GB2312"/>
        <charset val="134"/>
      </rPr>
      <t>八、大中型水库库区基金收入</t>
    </r>
  </si>
  <si>
    <t>1030155</t>
  </si>
  <si>
    <r>
      <rPr>
        <b/>
        <sz val="14"/>
        <rFont val="仿宋_GB2312"/>
        <charset val="134"/>
      </rPr>
      <t>九、彩票公益金收入</t>
    </r>
  </si>
  <si>
    <t>103015501</t>
  </si>
  <si>
    <r>
      <rPr>
        <sz val="14"/>
        <rFont val="Times New Roman"/>
        <charset val="134"/>
      </rPr>
      <t xml:space="preserve">  </t>
    </r>
    <r>
      <rPr>
        <sz val="14"/>
        <rFont val="仿宋_GB2312"/>
        <charset val="134"/>
      </rPr>
      <t>福利彩票公益金收入</t>
    </r>
  </si>
  <si>
    <t>103015502</t>
  </si>
  <si>
    <r>
      <rPr>
        <sz val="14"/>
        <rFont val="Times New Roman"/>
        <charset val="134"/>
      </rPr>
      <t xml:space="preserve">  </t>
    </r>
    <r>
      <rPr>
        <sz val="14"/>
        <rFont val="仿宋_GB2312"/>
        <charset val="134"/>
      </rPr>
      <t>体育彩票公益金收入</t>
    </r>
  </si>
  <si>
    <t>1030156</t>
  </si>
  <si>
    <r>
      <rPr>
        <b/>
        <sz val="14"/>
        <rFont val="仿宋_GB2312"/>
        <charset val="134"/>
      </rPr>
      <t>十、城市基础设施配套费收入</t>
    </r>
  </si>
  <si>
    <t>1030157</t>
  </si>
  <si>
    <r>
      <rPr>
        <b/>
        <sz val="14"/>
        <rFont val="仿宋_GB2312"/>
        <charset val="134"/>
      </rPr>
      <t>十一、小型水库移民扶助基金收入</t>
    </r>
  </si>
  <si>
    <t>1030158</t>
  </si>
  <si>
    <r>
      <rPr>
        <b/>
        <sz val="14"/>
        <rFont val="仿宋_GB2312"/>
        <charset val="134"/>
      </rPr>
      <t>十二、国家重大水利工程建设基金收入</t>
    </r>
  </si>
  <si>
    <t>1030159</t>
  </si>
  <si>
    <r>
      <rPr>
        <b/>
        <sz val="14"/>
        <color indexed="8"/>
        <rFont val="仿宋_GB2312"/>
        <charset val="134"/>
      </rPr>
      <t>十三、车辆通行费</t>
    </r>
  </si>
  <si>
    <t>1030178</t>
  </si>
  <si>
    <r>
      <rPr>
        <b/>
        <sz val="14"/>
        <color indexed="8"/>
        <rFont val="仿宋_GB2312"/>
        <charset val="134"/>
      </rPr>
      <t>十四、污水处理费收入</t>
    </r>
  </si>
  <si>
    <t>1030180</t>
  </si>
  <si>
    <r>
      <rPr>
        <b/>
        <sz val="14"/>
        <color indexed="8"/>
        <rFont val="仿宋_GB2312"/>
        <charset val="134"/>
      </rPr>
      <t>十五、彩票发行机构和彩票销售机构的业务费用</t>
    </r>
  </si>
  <si>
    <t>1030199</t>
  </si>
  <si>
    <r>
      <rPr>
        <b/>
        <sz val="14"/>
        <color indexed="8"/>
        <rFont val="仿宋_GB2312"/>
        <charset val="134"/>
      </rPr>
      <t>十六、其他政府性基金收入</t>
    </r>
  </si>
  <si>
    <t>10310</t>
  </si>
  <si>
    <r>
      <rPr>
        <b/>
        <sz val="14"/>
        <color indexed="8"/>
        <rFont val="仿宋_GB2312"/>
        <charset val="134"/>
      </rPr>
      <t>十七、专项债券对应项目专项收入</t>
    </r>
  </si>
  <si>
    <r>
      <rPr>
        <b/>
        <sz val="14"/>
        <rFont val="仿宋_GB2312"/>
        <charset val="134"/>
      </rPr>
      <t>高新区政府性基金预算收入</t>
    </r>
  </si>
  <si>
    <r>
      <rPr>
        <b/>
        <sz val="14"/>
        <rFont val="仿宋_GB2312"/>
        <charset val="134"/>
      </rPr>
      <t>地方政府专项债务收入</t>
    </r>
  </si>
  <si>
    <r>
      <rPr>
        <b/>
        <sz val="14"/>
        <rFont val="仿宋_GB2312"/>
        <charset val="134"/>
      </rPr>
      <t>转移性收入</t>
    </r>
  </si>
  <si>
    <r>
      <rPr>
        <b/>
        <sz val="14"/>
        <rFont val="Times New Roman"/>
        <charset val="134"/>
      </rPr>
      <t xml:space="preserve">  </t>
    </r>
    <r>
      <rPr>
        <b/>
        <sz val="14"/>
        <rFont val="仿宋_GB2312"/>
        <charset val="134"/>
      </rPr>
      <t>政府性基金转移收入</t>
    </r>
  </si>
  <si>
    <r>
      <rPr>
        <sz val="14"/>
        <rFont val="Times New Roman"/>
        <charset val="134"/>
      </rPr>
      <t xml:space="preserve">     </t>
    </r>
    <r>
      <rPr>
        <sz val="14"/>
        <rFont val="仿宋_GB2312"/>
        <charset val="134"/>
      </rPr>
      <t>政府性基金补助收入</t>
    </r>
  </si>
  <si>
    <r>
      <rPr>
        <sz val="14"/>
        <rFont val="Times New Roman"/>
        <charset val="134"/>
      </rPr>
      <t xml:space="preserve">     </t>
    </r>
    <r>
      <rPr>
        <sz val="14"/>
        <rFont val="仿宋_GB2312"/>
        <charset val="134"/>
      </rPr>
      <t>抗疫特别国债转移支付收入</t>
    </r>
  </si>
  <si>
    <r>
      <rPr>
        <sz val="14"/>
        <rFont val="Times New Roman"/>
        <charset val="134"/>
      </rPr>
      <t xml:space="preserve">   </t>
    </r>
    <r>
      <rPr>
        <sz val="14"/>
        <rFont val="仿宋_GB2312"/>
        <charset val="134"/>
      </rPr>
      <t>上年结余收入</t>
    </r>
  </si>
  <si>
    <r>
      <rPr>
        <sz val="14"/>
        <rFont val="Times New Roman"/>
        <charset val="134"/>
      </rPr>
      <t xml:space="preserve">   </t>
    </r>
    <r>
      <rPr>
        <sz val="14"/>
        <rFont val="仿宋_GB2312"/>
        <charset val="134"/>
      </rPr>
      <t>调入资金</t>
    </r>
  </si>
  <si>
    <r>
      <rPr>
        <b/>
        <sz val="14"/>
        <rFont val="仿宋_GB2312"/>
        <charset val="134"/>
      </rPr>
      <t>各项收入合计</t>
    </r>
  </si>
  <si>
    <t>2-2 2024年临沧高新区政府性基金预算支出情况表</t>
  </si>
  <si>
    <r>
      <rPr>
        <b/>
        <sz val="14"/>
        <color indexed="8"/>
        <rFont val="仿宋_GB2312"/>
        <charset val="134"/>
      </rPr>
      <t>一、文化旅游体育与传媒支出</t>
    </r>
  </si>
  <si>
    <t>20707</t>
  </si>
  <si>
    <r>
      <rPr>
        <sz val="14"/>
        <color indexed="8"/>
        <rFont val="Times New Roman"/>
        <charset val="134"/>
      </rPr>
      <t xml:space="preserve">   </t>
    </r>
    <r>
      <rPr>
        <sz val="14"/>
        <color indexed="8"/>
        <rFont val="仿宋_GB2312"/>
        <charset val="134"/>
      </rPr>
      <t>国家电影事业发展专项资金安排的支出</t>
    </r>
  </si>
  <si>
    <t>2070701</t>
  </si>
  <si>
    <r>
      <rPr>
        <sz val="14"/>
        <color indexed="8"/>
        <rFont val="Times New Roman"/>
        <charset val="134"/>
      </rPr>
      <t xml:space="preserve">      </t>
    </r>
    <r>
      <rPr>
        <sz val="14"/>
        <color indexed="8"/>
        <rFont val="仿宋_GB2312"/>
        <charset val="134"/>
      </rPr>
      <t>资助国产影片放映</t>
    </r>
  </si>
  <si>
    <t>2070702</t>
  </si>
  <si>
    <r>
      <rPr>
        <sz val="14"/>
        <color indexed="8"/>
        <rFont val="Times New Roman"/>
        <charset val="134"/>
      </rPr>
      <t xml:space="preserve">      </t>
    </r>
    <r>
      <rPr>
        <sz val="14"/>
        <color indexed="8"/>
        <rFont val="仿宋_GB2312"/>
        <charset val="134"/>
      </rPr>
      <t>资助影院建设</t>
    </r>
  </si>
  <si>
    <t>2070703</t>
  </si>
  <si>
    <r>
      <rPr>
        <sz val="14"/>
        <color indexed="8"/>
        <rFont val="Times New Roman"/>
        <charset val="134"/>
      </rPr>
      <t xml:space="preserve">      </t>
    </r>
    <r>
      <rPr>
        <sz val="14"/>
        <color indexed="8"/>
        <rFont val="仿宋_GB2312"/>
        <charset val="134"/>
      </rPr>
      <t>资助少数民族语电影译制</t>
    </r>
  </si>
  <si>
    <t>2070704</t>
  </si>
  <si>
    <r>
      <rPr>
        <sz val="14"/>
        <color indexed="8"/>
        <rFont val="Times New Roman"/>
        <charset val="134"/>
      </rPr>
      <t xml:space="preserve">      </t>
    </r>
    <r>
      <rPr>
        <sz val="14"/>
        <color indexed="8"/>
        <rFont val="仿宋_GB2312"/>
        <charset val="134"/>
      </rPr>
      <t>购买农村电影公益性放映版权服务</t>
    </r>
  </si>
  <si>
    <t>2070799</t>
  </si>
  <si>
    <r>
      <rPr>
        <sz val="14"/>
        <color indexed="8"/>
        <rFont val="Times New Roman"/>
        <charset val="134"/>
      </rPr>
      <t xml:space="preserve">      </t>
    </r>
    <r>
      <rPr>
        <sz val="14"/>
        <color indexed="8"/>
        <rFont val="仿宋_GB2312"/>
        <charset val="134"/>
      </rPr>
      <t>其他国家电影事业发展专项资金支出</t>
    </r>
  </si>
  <si>
    <t>20709</t>
  </si>
  <si>
    <r>
      <rPr>
        <sz val="14"/>
        <color indexed="8"/>
        <rFont val="Times New Roman"/>
        <charset val="134"/>
      </rPr>
      <t xml:space="preserve">   </t>
    </r>
    <r>
      <rPr>
        <sz val="14"/>
        <color indexed="8"/>
        <rFont val="仿宋_GB2312"/>
        <charset val="134"/>
      </rPr>
      <t>旅游发展基金支出</t>
    </r>
  </si>
  <si>
    <t>2070901</t>
  </si>
  <si>
    <r>
      <rPr>
        <sz val="14"/>
        <color indexed="8"/>
        <rFont val="Times New Roman"/>
        <charset val="134"/>
      </rPr>
      <t xml:space="preserve">      </t>
    </r>
    <r>
      <rPr>
        <sz val="14"/>
        <color indexed="8"/>
        <rFont val="仿宋_GB2312"/>
        <charset val="134"/>
      </rPr>
      <t>宣传促销</t>
    </r>
  </si>
  <si>
    <t>2070902</t>
  </si>
  <si>
    <r>
      <rPr>
        <sz val="14"/>
        <color indexed="8"/>
        <rFont val="Times New Roman"/>
        <charset val="134"/>
      </rPr>
      <t xml:space="preserve">      </t>
    </r>
    <r>
      <rPr>
        <sz val="14"/>
        <color indexed="8"/>
        <rFont val="仿宋_GB2312"/>
        <charset val="134"/>
      </rPr>
      <t>行业规划</t>
    </r>
  </si>
  <si>
    <t>2070903</t>
  </si>
  <si>
    <r>
      <rPr>
        <sz val="14"/>
        <color indexed="8"/>
        <rFont val="Times New Roman"/>
        <charset val="134"/>
      </rPr>
      <t xml:space="preserve">      </t>
    </r>
    <r>
      <rPr>
        <sz val="14"/>
        <color indexed="8"/>
        <rFont val="仿宋_GB2312"/>
        <charset val="134"/>
      </rPr>
      <t>旅游事业补助</t>
    </r>
  </si>
  <si>
    <t>2070904</t>
  </si>
  <si>
    <r>
      <rPr>
        <sz val="14"/>
        <color indexed="8"/>
        <rFont val="Times New Roman"/>
        <charset val="134"/>
      </rPr>
      <t xml:space="preserve">      </t>
    </r>
    <r>
      <rPr>
        <sz val="14"/>
        <color indexed="8"/>
        <rFont val="仿宋_GB2312"/>
        <charset val="134"/>
      </rPr>
      <t>地方旅游开发项目补助</t>
    </r>
  </si>
  <si>
    <t>2070999</t>
  </si>
  <si>
    <r>
      <rPr>
        <sz val="14"/>
        <color indexed="8"/>
        <rFont val="Times New Roman"/>
        <charset val="134"/>
      </rPr>
      <t xml:space="preserve">      </t>
    </r>
    <r>
      <rPr>
        <sz val="14"/>
        <color indexed="8"/>
        <rFont val="仿宋_GB2312"/>
        <charset val="134"/>
      </rPr>
      <t>其他旅游发展基金支出</t>
    </r>
    <r>
      <rPr>
        <sz val="14"/>
        <color indexed="8"/>
        <rFont val="Times New Roman"/>
        <charset val="134"/>
      </rPr>
      <t xml:space="preserve"> </t>
    </r>
  </si>
  <si>
    <t>20710</t>
  </si>
  <si>
    <r>
      <rPr>
        <sz val="14"/>
        <color indexed="8"/>
        <rFont val="Times New Roman"/>
        <charset val="134"/>
      </rPr>
      <t xml:space="preserve">   </t>
    </r>
    <r>
      <rPr>
        <sz val="14"/>
        <color indexed="8"/>
        <rFont val="仿宋_GB2312"/>
        <charset val="134"/>
      </rPr>
      <t>国家电影事业发展专项资金对应专项债务收入安排的支出</t>
    </r>
  </si>
  <si>
    <t>2071001</t>
  </si>
  <si>
    <r>
      <rPr>
        <sz val="14"/>
        <color indexed="8"/>
        <rFont val="Times New Roman"/>
        <charset val="134"/>
      </rPr>
      <t xml:space="preserve">      </t>
    </r>
    <r>
      <rPr>
        <sz val="14"/>
        <color indexed="8"/>
        <rFont val="仿宋_GB2312"/>
        <charset val="134"/>
      </rPr>
      <t>资助城市影院</t>
    </r>
  </si>
  <si>
    <t>2071099</t>
  </si>
  <si>
    <r>
      <rPr>
        <sz val="14"/>
        <color indexed="8"/>
        <rFont val="Times New Roman"/>
        <charset val="134"/>
      </rPr>
      <t xml:space="preserve">      </t>
    </r>
    <r>
      <rPr>
        <sz val="14"/>
        <color indexed="8"/>
        <rFont val="仿宋_GB2312"/>
        <charset val="134"/>
      </rPr>
      <t>其他国家电影事业发展专项资金对应专项债务收入支出</t>
    </r>
  </si>
  <si>
    <r>
      <rPr>
        <b/>
        <sz val="14"/>
        <color indexed="8"/>
        <rFont val="仿宋_GB2312"/>
        <charset val="134"/>
      </rPr>
      <t>二、社会保障和就业支出</t>
    </r>
  </si>
  <si>
    <t>20822</t>
  </si>
  <si>
    <r>
      <rPr>
        <sz val="14"/>
        <color indexed="8"/>
        <rFont val="Times New Roman"/>
        <charset val="134"/>
      </rPr>
      <t xml:space="preserve">    </t>
    </r>
    <r>
      <rPr>
        <sz val="14"/>
        <color indexed="8"/>
        <rFont val="仿宋_GB2312"/>
        <charset val="134"/>
      </rPr>
      <t>大中型水库移民后期扶持基金支出</t>
    </r>
  </si>
  <si>
    <t>2082201</t>
  </si>
  <si>
    <r>
      <rPr>
        <sz val="14"/>
        <color indexed="8"/>
        <rFont val="Times New Roman"/>
        <charset val="134"/>
      </rPr>
      <t xml:space="preserve">      </t>
    </r>
    <r>
      <rPr>
        <sz val="14"/>
        <color indexed="8"/>
        <rFont val="仿宋_GB2312"/>
        <charset val="134"/>
      </rPr>
      <t>移民补助</t>
    </r>
  </si>
  <si>
    <t>2082202</t>
  </si>
  <si>
    <r>
      <rPr>
        <sz val="14"/>
        <color indexed="8"/>
        <rFont val="Times New Roman"/>
        <charset val="134"/>
      </rPr>
      <t xml:space="preserve">      </t>
    </r>
    <r>
      <rPr>
        <sz val="14"/>
        <color indexed="8"/>
        <rFont val="仿宋_GB2312"/>
        <charset val="134"/>
      </rPr>
      <t>基础设施建设和经济发展</t>
    </r>
  </si>
  <si>
    <t>2082299</t>
  </si>
  <si>
    <r>
      <rPr>
        <sz val="14"/>
        <color indexed="8"/>
        <rFont val="Times New Roman"/>
        <charset val="134"/>
      </rPr>
      <t xml:space="preserve">      </t>
    </r>
    <r>
      <rPr>
        <sz val="14"/>
        <color indexed="8"/>
        <rFont val="仿宋_GB2312"/>
        <charset val="134"/>
      </rPr>
      <t>其他大中型水库移民后期扶持基金支出</t>
    </r>
  </si>
  <si>
    <t>20823</t>
  </si>
  <si>
    <r>
      <rPr>
        <sz val="14"/>
        <color indexed="8"/>
        <rFont val="Times New Roman"/>
        <charset val="134"/>
      </rPr>
      <t xml:space="preserve">    </t>
    </r>
    <r>
      <rPr>
        <sz val="14"/>
        <color indexed="8"/>
        <rFont val="仿宋_GB2312"/>
        <charset val="134"/>
      </rPr>
      <t>小型水库移民扶助基金安排的支出</t>
    </r>
  </si>
  <si>
    <t>2082301</t>
  </si>
  <si>
    <t>2082302</t>
  </si>
  <si>
    <t>2082399</t>
  </si>
  <si>
    <r>
      <rPr>
        <sz val="14"/>
        <color indexed="8"/>
        <rFont val="Times New Roman"/>
        <charset val="134"/>
      </rPr>
      <t xml:space="preserve">      </t>
    </r>
    <r>
      <rPr>
        <sz val="14"/>
        <color indexed="8"/>
        <rFont val="仿宋_GB2312"/>
        <charset val="134"/>
      </rPr>
      <t>其他小型水库移民扶助基金支出</t>
    </r>
  </si>
  <si>
    <t>20829</t>
  </si>
  <si>
    <r>
      <rPr>
        <sz val="14"/>
        <color indexed="8"/>
        <rFont val="Times New Roman"/>
        <charset val="134"/>
      </rPr>
      <t xml:space="preserve">    </t>
    </r>
    <r>
      <rPr>
        <sz val="14"/>
        <color indexed="8"/>
        <rFont val="仿宋_GB2312"/>
        <charset val="134"/>
      </rPr>
      <t>小型水库移民扶助基金对应专项债务收入安排的支出</t>
    </r>
  </si>
  <si>
    <t>2082901</t>
  </si>
  <si>
    <t>2082999</t>
  </si>
  <si>
    <r>
      <rPr>
        <sz val="14"/>
        <color indexed="8"/>
        <rFont val="Times New Roman"/>
        <charset val="134"/>
      </rPr>
      <t xml:space="preserve">      </t>
    </r>
    <r>
      <rPr>
        <sz val="14"/>
        <color indexed="8"/>
        <rFont val="仿宋_GB2312"/>
        <charset val="134"/>
      </rPr>
      <t>其他小型水库移民扶助基金对应专项债务收入安排的支出</t>
    </r>
  </si>
  <si>
    <r>
      <rPr>
        <b/>
        <sz val="14"/>
        <color indexed="8"/>
        <rFont val="仿宋_GB2312"/>
        <charset val="134"/>
      </rPr>
      <t>三、节能环保支出</t>
    </r>
  </si>
  <si>
    <t>21160</t>
  </si>
  <si>
    <r>
      <rPr>
        <sz val="14"/>
        <color indexed="8"/>
        <rFont val="Times New Roman"/>
        <charset val="134"/>
      </rPr>
      <t xml:space="preserve">    </t>
    </r>
    <r>
      <rPr>
        <sz val="14"/>
        <color indexed="8"/>
        <rFont val="仿宋_GB2312"/>
        <charset val="134"/>
      </rPr>
      <t>可再生能源电价附加收入安排的支出</t>
    </r>
  </si>
  <si>
    <r>
      <rPr>
        <sz val="14"/>
        <color indexed="8"/>
        <rFont val="Times New Roman"/>
        <charset val="134"/>
      </rPr>
      <t xml:space="preserve">      </t>
    </r>
    <r>
      <rPr>
        <sz val="14"/>
        <color indexed="8"/>
        <rFont val="仿宋_GB2312"/>
        <charset val="134"/>
      </rPr>
      <t>风力发电补助</t>
    </r>
  </si>
  <si>
    <r>
      <rPr>
        <sz val="14"/>
        <color indexed="8"/>
        <rFont val="Times New Roman"/>
        <charset val="134"/>
      </rPr>
      <t xml:space="preserve">      </t>
    </r>
    <r>
      <rPr>
        <sz val="14"/>
        <color indexed="8"/>
        <rFont val="仿宋_GB2312"/>
        <charset val="134"/>
      </rPr>
      <t>太阳能发电补助</t>
    </r>
  </si>
  <si>
    <r>
      <rPr>
        <sz val="14"/>
        <color indexed="8"/>
        <rFont val="Times New Roman"/>
        <charset val="134"/>
      </rPr>
      <t xml:space="preserve">      </t>
    </r>
    <r>
      <rPr>
        <sz val="14"/>
        <color indexed="8"/>
        <rFont val="仿宋_GB2312"/>
        <charset val="134"/>
      </rPr>
      <t>生物质能发电补助</t>
    </r>
  </si>
  <si>
    <r>
      <rPr>
        <sz val="14"/>
        <color indexed="8"/>
        <rFont val="Times New Roman"/>
        <charset val="134"/>
      </rPr>
      <t xml:space="preserve">      </t>
    </r>
    <r>
      <rPr>
        <sz val="14"/>
        <color indexed="8"/>
        <rFont val="仿宋_GB2312"/>
        <charset val="134"/>
      </rPr>
      <t>其他可再生能源电价附加收入安排的支出</t>
    </r>
  </si>
  <si>
    <r>
      <rPr>
        <sz val="14"/>
        <color indexed="8"/>
        <rFont val="Times New Roman"/>
        <charset val="134"/>
      </rPr>
      <t xml:space="preserve">    </t>
    </r>
    <r>
      <rPr>
        <sz val="14"/>
        <color indexed="8"/>
        <rFont val="仿宋_GB2312"/>
        <charset val="134"/>
      </rPr>
      <t>废弃电器电子产品处理基金支出</t>
    </r>
  </si>
  <si>
    <r>
      <rPr>
        <sz val="14"/>
        <color indexed="8"/>
        <rFont val="Times New Roman"/>
        <charset val="134"/>
      </rPr>
      <t xml:space="preserve">      </t>
    </r>
    <r>
      <rPr>
        <sz val="14"/>
        <color indexed="8"/>
        <rFont val="仿宋_GB2312"/>
        <charset val="134"/>
      </rPr>
      <t>回收处理费用补贴</t>
    </r>
  </si>
  <si>
    <r>
      <rPr>
        <sz val="14"/>
        <color indexed="8"/>
        <rFont val="Times New Roman"/>
        <charset val="134"/>
      </rPr>
      <t xml:space="preserve">      </t>
    </r>
    <r>
      <rPr>
        <sz val="14"/>
        <color indexed="8"/>
        <rFont val="仿宋_GB2312"/>
        <charset val="134"/>
      </rPr>
      <t>信息系统建设</t>
    </r>
  </si>
  <si>
    <r>
      <rPr>
        <sz val="14"/>
        <color indexed="8"/>
        <rFont val="Times New Roman"/>
        <charset val="134"/>
      </rPr>
      <t xml:space="preserve">      </t>
    </r>
    <r>
      <rPr>
        <sz val="14"/>
        <color indexed="8"/>
        <rFont val="仿宋_GB2312"/>
        <charset val="134"/>
      </rPr>
      <t>基金征管经费</t>
    </r>
  </si>
  <si>
    <r>
      <rPr>
        <sz val="14"/>
        <color indexed="8"/>
        <rFont val="Times New Roman"/>
        <charset val="134"/>
      </rPr>
      <t xml:space="preserve">      </t>
    </r>
    <r>
      <rPr>
        <sz val="14"/>
        <color indexed="8"/>
        <rFont val="仿宋_GB2312"/>
        <charset val="134"/>
      </rPr>
      <t>其他废弃电器电子产品处理基金支出</t>
    </r>
  </si>
  <si>
    <r>
      <rPr>
        <b/>
        <sz val="14"/>
        <color indexed="8"/>
        <rFont val="仿宋_GB2312"/>
        <charset val="134"/>
      </rPr>
      <t>四、城乡社区支出</t>
    </r>
  </si>
  <si>
    <t>21208</t>
  </si>
  <si>
    <r>
      <rPr>
        <sz val="14"/>
        <color indexed="8"/>
        <rFont val="Times New Roman"/>
        <charset val="134"/>
      </rPr>
      <t xml:space="preserve">    </t>
    </r>
    <r>
      <rPr>
        <sz val="14"/>
        <color indexed="8"/>
        <rFont val="仿宋_GB2312"/>
        <charset val="134"/>
      </rPr>
      <t>国有土地使用权出让收入安排的支出</t>
    </r>
  </si>
  <si>
    <t>2120801</t>
  </si>
  <si>
    <r>
      <rPr>
        <sz val="14"/>
        <color indexed="8"/>
        <rFont val="Times New Roman"/>
        <charset val="134"/>
      </rPr>
      <t xml:space="preserve">      </t>
    </r>
    <r>
      <rPr>
        <sz val="14"/>
        <color indexed="8"/>
        <rFont val="仿宋_GB2312"/>
        <charset val="134"/>
      </rPr>
      <t>征地和拆迁补偿支出</t>
    </r>
  </si>
  <si>
    <t>2120802</t>
  </si>
  <si>
    <r>
      <rPr>
        <sz val="14"/>
        <color indexed="8"/>
        <rFont val="Times New Roman"/>
        <charset val="134"/>
      </rPr>
      <t xml:space="preserve">      </t>
    </r>
    <r>
      <rPr>
        <sz val="14"/>
        <color indexed="8"/>
        <rFont val="仿宋_GB2312"/>
        <charset val="134"/>
      </rPr>
      <t>土地开发支出</t>
    </r>
  </si>
  <si>
    <t>2120803</t>
  </si>
  <si>
    <r>
      <rPr>
        <sz val="14"/>
        <color indexed="8"/>
        <rFont val="Times New Roman"/>
        <charset val="134"/>
      </rPr>
      <t xml:space="preserve">      </t>
    </r>
    <r>
      <rPr>
        <sz val="14"/>
        <color indexed="8"/>
        <rFont val="仿宋_GB2312"/>
        <charset val="134"/>
      </rPr>
      <t>城市建设支出</t>
    </r>
  </si>
  <si>
    <t>2120804</t>
  </si>
  <si>
    <r>
      <rPr>
        <sz val="14"/>
        <color indexed="8"/>
        <rFont val="Times New Roman"/>
        <charset val="134"/>
      </rPr>
      <t xml:space="preserve">      </t>
    </r>
    <r>
      <rPr>
        <sz val="14"/>
        <color indexed="8"/>
        <rFont val="仿宋_GB2312"/>
        <charset val="134"/>
      </rPr>
      <t>农村基础设施建设支出</t>
    </r>
  </si>
  <si>
    <t>2120805</t>
  </si>
  <si>
    <r>
      <rPr>
        <sz val="14"/>
        <color indexed="8"/>
        <rFont val="Times New Roman"/>
        <charset val="134"/>
      </rPr>
      <t xml:space="preserve">      </t>
    </r>
    <r>
      <rPr>
        <sz val="14"/>
        <color indexed="8"/>
        <rFont val="仿宋_GB2312"/>
        <charset val="134"/>
      </rPr>
      <t>补助被征地农民支出</t>
    </r>
  </si>
  <si>
    <t>2120806</t>
  </si>
  <si>
    <r>
      <rPr>
        <sz val="14"/>
        <color indexed="8"/>
        <rFont val="Times New Roman"/>
        <charset val="134"/>
      </rPr>
      <t xml:space="preserve">      </t>
    </r>
    <r>
      <rPr>
        <sz val="14"/>
        <color indexed="8"/>
        <rFont val="仿宋_GB2312"/>
        <charset val="134"/>
      </rPr>
      <t>土地出让业务支出</t>
    </r>
  </si>
  <si>
    <t>2120807</t>
  </si>
  <si>
    <r>
      <rPr>
        <sz val="14"/>
        <color indexed="8"/>
        <rFont val="Times New Roman"/>
        <charset val="134"/>
      </rPr>
      <t xml:space="preserve">      </t>
    </r>
    <r>
      <rPr>
        <sz val="14"/>
        <color indexed="8"/>
        <rFont val="仿宋_GB2312"/>
        <charset val="134"/>
      </rPr>
      <t>廉租住房支出</t>
    </r>
  </si>
  <si>
    <t>2120809</t>
  </si>
  <si>
    <r>
      <rPr>
        <sz val="14"/>
        <color indexed="8"/>
        <rFont val="Times New Roman"/>
        <charset val="134"/>
      </rPr>
      <t xml:space="preserve">      </t>
    </r>
    <r>
      <rPr>
        <sz val="14"/>
        <color indexed="8"/>
        <rFont val="仿宋_GB2312"/>
        <charset val="134"/>
      </rPr>
      <t>支付破产或改制企业职工安置费</t>
    </r>
  </si>
  <si>
    <t>2120810</t>
  </si>
  <si>
    <r>
      <rPr>
        <sz val="14"/>
        <color indexed="8"/>
        <rFont val="Times New Roman"/>
        <charset val="134"/>
      </rPr>
      <t xml:space="preserve">      </t>
    </r>
    <r>
      <rPr>
        <sz val="14"/>
        <color indexed="8"/>
        <rFont val="仿宋_GB2312"/>
        <charset val="134"/>
      </rPr>
      <t>棚户区改造支出</t>
    </r>
  </si>
  <si>
    <t>2120811</t>
  </si>
  <si>
    <r>
      <rPr>
        <sz val="14"/>
        <color indexed="8"/>
        <rFont val="Times New Roman"/>
        <charset val="134"/>
      </rPr>
      <t xml:space="preserve">      </t>
    </r>
    <r>
      <rPr>
        <sz val="14"/>
        <color indexed="8"/>
        <rFont val="仿宋_GB2312"/>
        <charset val="134"/>
      </rPr>
      <t>公共租赁住房支出</t>
    </r>
  </si>
  <si>
    <t>2120813</t>
  </si>
  <si>
    <r>
      <rPr>
        <sz val="14"/>
        <color indexed="8"/>
        <rFont val="Times New Roman"/>
        <charset val="134"/>
      </rPr>
      <t xml:space="preserve">      </t>
    </r>
    <r>
      <rPr>
        <sz val="14"/>
        <color indexed="8"/>
        <rFont val="仿宋_GB2312"/>
        <charset val="134"/>
      </rPr>
      <t>保障性住房租金补贴</t>
    </r>
  </si>
  <si>
    <r>
      <rPr>
        <sz val="14"/>
        <color indexed="8"/>
        <rFont val="Times New Roman"/>
        <charset val="134"/>
      </rPr>
      <t xml:space="preserve">      </t>
    </r>
    <r>
      <rPr>
        <sz val="14"/>
        <color indexed="8"/>
        <rFont val="仿宋_GB2312"/>
        <charset val="134"/>
      </rPr>
      <t>农业生产发展支出</t>
    </r>
  </si>
  <si>
    <r>
      <rPr>
        <sz val="14"/>
        <color indexed="8"/>
        <rFont val="Times New Roman"/>
        <charset val="134"/>
      </rPr>
      <t xml:space="preserve">      </t>
    </r>
    <r>
      <rPr>
        <sz val="14"/>
        <color indexed="8"/>
        <rFont val="仿宋_GB2312"/>
        <charset val="134"/>
      </rPr>
      <t>农村社会事业支出</t>
    </r>
  </si>
  <si>
    <r>
      <rPr>
        <sz val="14"/>
        <color indexed="8"/>
        <rFont val="Times New Roman"/>
        <charset val="134"/>
      </rPr>
      <t xml:space="preserve">      </t>
    </r>
    <r>
      <rPr>
        <sz val="14"/>
        <color indexed="8"/>
        <rFont val="仿宋_GB2312"/>
        <charset val="134"/>
      </rPr>
      <t>农业农村生态环境支出</t>
    </r>
  </si>
  <si>
    <t>2120899</t>
  </si>
  <si>
    <r>
      <rPr>
        <sz val="14"/>
        <color indexed="8"/>
        <rFont val="Times New Roman"/>
        <charset val="134"/>
      </rPr>
      <t xml:space="preserve">      </t>
    </r>
    <r>
      <rPr>
        <sz val="14"/>
        <color indexed="8"/>
        <rFont val="仿宋_GB2312"/>
        <charset val="134"/>
      </rPr>
      <t>其他国有土地使用权出让收入安排的支出</t>
    </r>
  </si>
  <si>
    <t>21210</t>
  </si>
  <si>
    <r>
      <rPr>
        <sz val="14"/>
        <color indexed="8"/>
        <rFont val="Times New Roman"/>
        <charset val="134"/>
      </rPr>
      <t xml:space="preserve">    </t>
    </r>
    <r>
      <rPr>
        <sz val="14"/>
        <color indexed="8"/>
        <rFont val="仿宋_GB2312"/>
        <charset val="134"/>
      </rPr>
      <t>国有土地收益基金安排的支出</t>
    </r>
  </si>
  <si>
    <t>2121001</t>
  </si>
  <si>
    <t>2121002</t>
  </si>
  <si>
    <t>2121099</t>
  </si>
  <si>
    <r>
      <rPr>
        <sz val="14"/>
        <color indexed="8"/>
        <rFont val="Times New Roman"/>
        <charset val="134"/>
      </rPr>
      <t xml:space="preserve">      </t>
    </r>
    <r>
      <rPr>
        <sz val="14"/>
        <color indexed="8"/>
        <rFont val="仿宋_GB2312"/>
        <charset val="134"/>
      </rPr>
      <t>其他国有土地收益基金支出</t>
    </r>
  </si>
  <si>
    <t>21211</t>
  </si>
  <si>
    <r>
      <rPr>
        <sz val="14"/>
        <color indexed="8"/>
        <rFont val="Times New Roman"/>
        <charset val="134"/>
      </rPr>
      <t xml:space="preserve">    </t>
    </r>
    <r>
      <rPr>
        <sz val="14"/>
        <color indexed="8"/>
        <rFont val="仿宋_GB2312"/>
        <charset val="134"/>
      </rPr>
      <t>农业土地开发资金安排的支出</t>
    </r>
  </si>
  <si>
    <t>21213</t>
  </si>
  <si>
    <r>
      <rPr>
        <sz val="14"/>
        <color indexed="8"/>
        <rFont val="Times New Roman"/>
        <charset val="134"/>
      </rPr>
      <t xml:space="preserve">    </t>
    </r>
    <r>
      <rPr>
        <sz val="14"/>
        <color indexed="8"/>
        <rFont val="仿宋_GB2312"/>
        <charset val="134"/>
      </rPr>
      <t>城市基础设施配套费安排的支出</t>
    </r>
  </si>
  <si>
    <t>2121301</t>
  </si>
  <si>
    <r>
      <rPr>
        <sz val="14"/>
        <color indexed="8"/>
        <rFont val="Times New Roman"/>
        <charset val="134"/>
      </rPr>
      <t xml:space="preserve">      </t>
    </r>
    <r>
      <rPr>
        <sz val="14"/>
        <color indexed="8"/>
        <rFont val="仿宋_GB2312"/>
        <charset val="134"/>
      </rPr>
      <t>城市公共设施</t>
    </r>
  </si>
  <si>
    <t>2121302</t>
  </si>
  <si>
    <r>
      <rPr>
        <sz val="14"/>
        <color indexed="8"/>
        <rFont val="Times New Roman"/>
        <charset val="134"/>
      </rPr>
      <t xml:space="preserve">      </t>
    </r>
    <r>
      <rPr>
        <sz val="14"/>
        <color indexed="8"/>
        <rFont val="仿宋_GB2312"/>
        <charset val="134"/>
      </rPr>
      <t>城市环境卫生</t>
    </r>
  </si>
  <si>
    <t>2121303</t>
  </si>
  <si>
    <r>
      <rPr>
        <sz val="14"/>
        <color indexed="8"/>
        <rFont val="Times New Roman"/>
        <charset val="134"/>
      </rPr>
      <t xml:space="preserve">      </t>
    </r>
    <r>
      <rPr>
        <sz val="14"/>
        <color indexed="8"/>
        <rFont val="仿宋_GB2312"/>
        <charset val="134"/>
      </rPr>
      <t>公有房屋</t>
    </r>
  </si>
  <si>
    <t>2121304</t>
  </si>
  <si>
    <r>
      <rPr>
        <sz val="14"/>
        <color indexed="8"/>
        <rFont val="Times New Roman"/>
        <charset val="134"/>
      </rPr>
      <t xml:space="preserve">      </t>
    </r>
    <r>
      <rPr>
        <sz val="14"/>
        <color indexed="8"/>
        <rFont val="仿宋_GB2312"/>
        <charset val="134"/>
      </rPr>
      <t>城市防洪</t>
    </r>
  </si>
  <si>
    <t>2121399</t>
  </si>
  <si>
    <r>
      <rPr>
        <sz val="14"/>
        <color indexed="8"/>
        <rFont val="Times New Roman"/>
        <charset val="134"/>
      </rPr>
      <t xml:space="preserve">      </t>
    </r>
    <r>
      <rPr>
        <sz val="14"/>
        <color indexed="8"/>
        <rFont val="仿宋_GB2312"/>
        <charset val="134"/>
      </rPr>
      <t>其他城市基础设施配套费安排的支出</t>
    </r>
  </si>
  <si>
    <t>21214</t>
  </si>
  <si>
    <r>
      <rPr>
        <sz val="14"/>
        <color indexed="8"/>
        <rFont val="Times New Roman"/>
        <charset val="134"/>
      </rPr>
      <t xml:space="preserve">    </t>
    </r>
    <r>
      <rPr>
        <sz val="14"/>
        <color indexed="8"/>
        <rFont val="仿宋_GB2312"/>
        <charset val="134"/>
      </rPr>
      <t>污水处理费收入安排的支出</t>
    </r>
  </si>
  <si>
    <t>2121401</t>
  </si>
  <si>
    <r>
      <rPr>
        <sz val="14"/>
        <color indexed="8"/>
        <rFont val="Times New Roman"/>
        <charset val="134"/>
      </rPr>
      <t xml:space="preserve">      </t>
    </r>
    <r>
      <rPr>
        <sz val="14"/>
        <color indexed="8"/>
        <rFont val="仿宋_GB2312"/>
        <charset val="134"/>
      </rPr>
      <t>污水处理设施建设和运营</t>
    </r>
  </si>
  <si>
    <t>2121402</t>
  </si>
  <si>
    <r>
      <rPr>
        <sz val="14"/>
        <color indexed="8"/>
        <rFont val="Times New Roman"/>
        <charset val="134"/>
      </rPr>
      <t xml:space="preserve">      </t>
    </r>
    <r>
      <rPr>
        <sz val="14"/>
        <color indexed="8"/>
        <rFont val="仿宋_GB2312"/>
        <charset val="134"/>
      </rPr>
      <t>代征手续费</t>
    </r>
  </si>
  <si>
    <t>2121499</t>
  </si>
  <si>
    <r>
      <rPr>
        <sz val="14"/>
        <color indexed="8"/>
        <rFont val="Times New Roman"/>
        <charset val="134"/>
      </rPr>
      <t xml:space="preserve">      </t>
    </r>
    <r>
      <rPr>
        <sz val="14"/>
        <color indexed="8"/>
        <rFont val="仿宋_GB2312"/>
        <charset val="134"/>
      </rPr>
      <t>其他污水处理费安排的支出</t>
    </r>
  </si>
  <si>
    <t>21215</t>
  </si>
  <si>
    <r>
      <rPr>
        <sz val="14"/>
        <color indexed="8"/>
        <rFont val="Times New Roman"/>
        <charset val="134"/>
      </rPr>
      <t xml:space="preserve">    </t>
    </r>
    <r>
      <rPr>
        <sz val="14"/>
        <color indexed="8"/>
        <rFont val="仿宋_GB2312"/>
        <charset val="134"/>
      </rPr>
      <t>土地储备专项债券收入安排的支出</t>
    </r>
  </si>
  <si>
    <t>2121501</t>
  </si>
  <si>
    <t>2121502</t>
  </si>
  <si>
    <t>2121599</t>
  </si>
  <si>
    <r>
      <rPr>
        <sz val="14"/>
        <color indexed="8"/>
        <rFont val="Times New Roman"/>
        <charset val="134"/>
      </rPr>
      <t xml:space="preserve">      </t>
    </r>
    <r>
      <rPr>
        <sz val="14"/>
        <color indexed="8"/>
        <rFont val="仿宋_GB2312"/>
        <charset val="134"/>
      </rPr>
      <t>其他土地储备专项债券收入安排的支出</t>
    </r>
  </si>
  <si>
    <t>21216</t>
  </si>
  <si>
    <r>
      <rPr>
        <sz val="14"/>
        <color indexed="8"/>
        <rFont val="Times New Roman"/>
        <charset val="134"/>
      </rPr>
      <t xml:space="preserve">    </t>
    </r>
    <r>
      <rPr>
        <sz val="14"/>
        <color indexed="8"/>
        <rFont val="仿宋_GB2312"/>
        <charset val="134"/>
      </rPr>
      <t>棚户区改造专项债券收入安排的支出</t>
    </r>
  </si>
  <si>
    <t>2121601</t>
  </si>
  <si>
    <t>2121602</t>
  </si>
  <si>
    <t>2121699</t>
  </si>
  <si>
    <r>
      <rPr>
        <sz val="14"/>
        <color indexed="8"/>
        <rFont val="Times New Roman"/>
        <charset val="134"/>
      </rPr>
      <t xml:space="preserve">      </t>
    </r>
    <r>
      <rPr>
        <sz val="14"/>
        <color indexed="8"/>
        <rFont val="仿宋_GB2312"/>
        <charset val="134"/>
      </rPr>
      <t>其他棚户区改造专项债券收入安排的支出</t>
    </r>
  </si>
  <si>
    <t>21217</t>
  </si>
  <si>
    <r>
      <rPr>
        <sz val="14"/>
        <color indexed="8"/>
        <rFont val="Times New Roman"/>
        <charset val="134"/>
      </rPr>
      <t xml:space="preserve">    </t>
    </r>
    <r>
      <rPr>
        <sz val="14"/>
        <color indexed="8"/>
        <rFont val="仿宋_GB2312"/>
        <charset val="134"/>
      </rPr>
      <t>城市基础设施配套费对应专项债务收入安排的支出</t>
    </r>
  </si>
  <si>
    <t>2121701</t>
  </si>
  <si>
    <t>2121702</t>
  </si>
  <si>
    <t>2121703</t>
  </si>
  <si>
    <t>2121704</t>
  </si>
  <si>
    <t>2121799</t>
  </si>
  <si>
    <r>
      <rPr>
        <sz val="14"/>
        <color indexed="8"/>
        <rFont val="Times New Roman"/>
        <charset val="134"/>
      </rPr>
      <t xml:space="preserve">      </t>
    </r>
    <r>
      <rPr>
        <sz val="14"/>
        <color indexed="8"/>
        <rFont val="仿宋_GB2312"/>
        <charset val="134"/>
      </rPr>
      <t>其他城市基础设施配套费对应专项债务收入安排的支出</t>
    </r>
  </si>
  <si>
    <t>21218</t>
  </si>
  <si>
    <r>
      <rPr>
        <sz val="14"/>
        <color indexed="8"/>
        <rFont val="Times New Roman"/>
        <charset val="134"/>
      </rPr>
      <t xml:space="preserve">    </t>
    </r>
    <r>
      <rPr>
        <sz val="14"/>
        <color indexed="8"/>
        <rFont val="仿宋_GB2312"/>
        <charset val="134"/>
      </rPr>
      <t>污水处理费对应专项债务收入安排的支出</t>
    </r>
  </si>
  <si>
    <t>2121801</t>
  </si>
  <si>
    <t>2121899</t>
  </si>
  <si>
    <r>
      <rPr>
        <sz val="14"/>
        <color indexed="8"/>
        <rFont val="Times New Roman"/>
        <charset val="134"/>
      </rPr>
      <t xml:space="preserve">      </t>
    </r>
    <r>
      <rPr>
        <sz val="14"/>
        <color indexed="8"/>
        <rFont val="仿宋_GB2312"/>
        <charset val="134"/>
      </rPr>
      <t>其他污水处理费对应专项债务收入安排的支出</t>
    </r>
  </si>
  <si>
    <t>21219</t>
  </si>
  <si>
    <r>
      <rPr>
        <sz val="14"/>
        <color indexed="8"/>
        <rFont val="Times New Roman"/>
        <charset val="134"/>
      </rPr>
      <t xml:space="preserve">    </t>
    </r>
    <r>
      <rPr>
        <sz val="14"/>
        <color indexed="8"/>
        <rFont val="仿宋_GB2312"/>
        <charset val="134"/>
      </rPr>
      <t>国有土地使用权出让收入对应专项债务收入安排的支出</t>
    </r>
  </si>
  <si>
    <t>2121901</t>
  </si>
  <si>
    <t>2121902</t>
  </si>
  <si>
    <t>2121903</t>
  </si>
  <si>
    <t>2121904</t>
  </si>
  <si>
    <t>2121905</t>
  </si>
  <si>
    <t>2121906</t>
  </si>
  <si>
    <t>2121907</t>
  </si>
  <si>
    <t>2121999</t>
  </si>
  <si>
    <r>
      <rPr>
        <sz val="14"/>
        <color indexed="8"/>
        <rFont val="Times New Roman"/>
        <charset val="134"/>
      </rPr>
      <t xml:space="preserve">      </t>
    </r>
    <r>
      <rPr>
        <sz val="14"/>
        <color indexed="8"/>
        <rFont val="仿宋_GB2312"/>
        <charset val="134"/>
      </rPr>
      <t>其他国有土地使用权出让收入对应专项债务收入安排的支出</t>
    </r>
  </si>
  <si>
    <r>
      <rPr>
        <b/>
        <sz val="14"/>
        <color indexed="8"/>
        <rFont val="仿宋_GB2312"/>
        <charset val="134"/>
      </rPr>
      <t>五、农林水支出</t>
    </r>
  </si>
  <si>
    <t>21366</t>
  </si>
  <si>
    <r>
      <rPr>
        <sz val="14"/>
        <color indexed="8"/>
        <rFont val="Times New Roman"/>
        <charset val="134"/>
      </rPr>
      <t xml:space="preserve">    </t>
    </r>
    <r>
      <rPr>
        <sz val="14"/>
        <color indexed="8"/>
        <rFont val="仿宋_GB2312"/>
        <charset val="134"/>
      </rPr>
      <t>大中型水库库区基金安排的支出</t>
    </r>
  </si>
  <si>
    <t>2136601</t>
  </si>
  <si>
    <t>2136602</t>
  </si>
  <si>
    <r>
      <rPr>
        <sz val="14"/>
        <color indexed="8"/>
        <rFont val="Times New Roman"/>
        <charset val="134"/>
      </rPr>
      <t xml:space="preserve">      </t>
    </r>
    <r>
      <rPr>
        <sz val="14"/>
        <color indexed="8"/>
        <rFont val="仿宋_GB2312"/>
        <charset val="134"/>
      </rPr>
      <t>解决移民遗留问题</t>
    </r>
  </si>
  <si>
    <t>2136603</t>
  </si>
  <si>
    <r>
      <rPr>
        <sz val="14"/>
        <color indexed="8"/>
        <rFont val="Times New Roman"/>
        <charset val="134"/>
      </rPr>
      <t xml:space="preserve">      </t>
    </r>
    <r>
      <rPr>
        <sz val="14"/>
        <color indexed="8"/>
        <rFont val="仿宋_GB2312"/>
        <charset val="134"/>
      </rPr>
      <t>库区防护工程维护</t>
    </r>
  </si>
  <si>
    <t>2136699</t>
  </si>
  <si>
    <r>
      <rPr>
        <sz val="14"/>
        <color indexed="8"/>
        <rFont val="Times New Roman"/>
        <charset val="134"/>
      </rPr>
      <t xml:space="preserve">      </t>
    </r>
    <r>
      <rPr>
        <sz val="14"/>
        <color indexed="8"/>
        <rFont val="仿宋_GB2312"/>
        <charset val="134"/>
      </rPr>
      <t>其他大中型水库库区基金支出</t>
    </r>
  </si>
  <si>
    <t>21367</t>
  </si>
  <si>
    <r>
      <rPr>
        <sz val="14"/>
        <color indexed="8"/>
        <rFont val="Times New Roman"/>
        <charset val="134"/>
      </rPr>
      <t xml:space="preserve">    </t>
    </r>
    <r>
      <rPr>
        <sz val="14"/>
        <color indexed="8"/>
        <rFont val="仿宋_GB2312"/>
        <charset val="134"/>
      </rPr>
      <t>三峡水库库区基金支出</t>
    </r>
  </si>
  <si>
    <t>2136701</t>
  </si>
  <si>
    <t>2136702</t>
  </si>
  <si>
    <t>2136703</t>
  </si>
  <si>
    <r>
      <rPr>
        <sz val="14"/>
        <color indexed="8"/>
        <rFont val="Times New Roman"/>
        <charset val="134"/>
      </rPr>
      <t xml:space="preserve">      </t>
    </r>
    <r>
      <rPr>
        <sz val="14"/>
        <color indexed="8"/>
        <rFont val="仿宋_GB2312"/>
        <charset val="134"/>
      </rPr>
      <t>库区维护和管理</t>
    </r>
  </si>
  <si>
    <t>2136799</t>
  </si>
  <si>
    <r>
      <rPr>
        <sz val="14"/>
        <color indexed="8"/>
        <rFont val="Times New Roman"/>
        <charset val="134"/>
      </rPr>
      <t xml:space="preserve">      </t>
    </r>
    <r>
      <rPr>
        <sz val="14"/>
        <color indexed="8"/>
        <rFont val="仿宋_GB2312"/>
        <charset val="134"/>
      </rPr>
      <t>其他三峡水库库区基金支出</t>
    </r>
  </si>
  <si>
    <t>21369</t>
  </si>
  <si>
    <r>
      <rPr>
        <sz val="14"/>
        <color indexed="8"/>
        <rFont val="Times New Roman"/>
        <charset val="134"/>
      </rPr>
      <t xml:space="preserve">    </t>
    </r>
    <r>
      <rPr>
        <sz val="14"/>
        <color indexed="8"/>
        <rFont val="仿宋_GB2312"/>
        <charset val="134"/>
      </rPr>
      <t>国家重大水利工程建设基金安排的支出</t>
    </r>
  </si>
  <si>
    <t>2136901</t>
  </si>
  <si>
    <r>
      <rPr>
        <sz val="14"/>
        <color indexed="8"/>
        <rFont val="Times New Roman"/>
        <charset val="134"/>
      </rPr>
      <t xml:space="preserve">      </t>
    </r>
    <r>
      <rPr>
        <sz val="14"/>
        <color indexed="8"/>
        <rFont val="仿宋_GB2312"/>
        <charset val="134"/>
      </rPr>
      <t>南水北调工程建设</t>
    </r>
  </si>
  <si>
    <t>2136902</t>
  </si>
  <si>
    <r>
      <rPr>
        <sz val="14"/>
        <color indexed="8"/>
        <rFont val="Times New Roman"/>
        <charset val="134"/>
      </rPr>
      <t xml:space="preserve">      </t>
    </r>
    <r>
      <rPr>
        <sz val="14"/>
        <color indexed="8"/>
        <rFont val="仿宋_GB2312"/>
        <charset val="134"/>
      </rPr>
      <t>三峡后续工作</t>
    </r>
  </si>
  <si>
    <t>2136903</t>
  </si>
  <si>
    <r>
      <rPr>
        <sz val="14"/>
        <color indexed="8"/>
        <rFont val="Times New Roman"/>
        <charset val="134"/>
      </rPr>
      <t xml:space="preserve">      </t>
    </r>
    <r>
      <rPr>
        <sz val="14"/>
        <color indexed="8"/>
        <rFont val="仿宋_GB2312"/>
        <charset val="134"/>
      </rPr>
      <t>地方重大水利工程建设</t>
    </r>
  </si>
  <si>
    <t>2136999</t>
  </si>
  <si>
    <r>
      <rPr>
        <sz val="14"/>
        <color indexed="8"/>
        <rFont val="Times New Roman"/>
        <charset val="134"/>
      </rPr>
      <t xml:space="preserve">      </t>
    </r>
    <r>
      <rPr>
        <sz val="14"/>
        <color indexed="8"/>
        <rFont val="仿宋_GB2312"/>
        <charset val="134"/>
      </rPr>
      <t>其他重大水利工程建设基金支出</t>
    </r>
  </si>
  <si>
    <r>
      <rPr>
        <sz val="14"/>
        <color indexed="8"/>
        <rFont val="Times New Roman"/>
        <charset val="134"/>
      </rPr>
      <t xml:space="preserve">    </t>
    </r>
    <r>
      <rPr>
        <sz val="14"/>
        <color indexed="8"/>
        <rFont val="仿宋_GB2312"/>
        <charset val="134"/>
      </rPr>
      <t>大中型水库库区基金对应专项债务收入安排的支出</t>
    </r>
  </si>
  <si>
    <r>
      <rPr>
        <sz val="14"/>
        <color indexed="8"/>
        <rFont val="Times New Roman"/>
        <charset val="134"/>
      </rPr>
      <t xml:space="preserve">      </t>
    </r>
    <r>
      <rPr>
        <sz val="14"/>
        <color indexed="8"/>
        <rFont val="仿宋_GB2312"/>
        <charset val="134"/>
      </rPr>
      <t>其他大中型水库库区基金对应专项债务收入支出</t>
    </r>
  </si>
  <si>
    <r>
      <rPr>
        <sz val="14"/>
        <color indexed="8"/>
        <rFont val="Times New Roman"/>
        <charset val="134"/>
      </rPr>
      <t xml:space="preserve">    </t>
    </r>
    <r>
      <rPr>
        <sz val="14"/>
        <color indexed="8"/>
        <rFont val="仿宋_GB2312"/>
        <charset val="134"/>
      </rPr>
      <t>国家重大水利工程建设基金对应专项债务收入安排的支出</t>
    </r>
  </si>
  <si>
    <r>
      <rPr>
        <sz val="14"/>
        <color indexed="8"/>
        <rFont val="Times New Roman"/>
        <charset val="134"/>
      </rPr>
      <t xml:space="preserve">      </t>
    </r>
    <r>
      <rPr>
        <sz val="14"/>
        <color indexed="8"/>
        <rFont val="仿宋_GB2312"/>
        <charset val="134"/>
      </rPr>
      <t>三峡工程后续工作</t>
    </r>
  </si>
  <si>
    <r>
      <rPr>
        <sz val="14"/>
        <color indexed="8"/>
        <rFont val="Times New Roman"/>
        <charset val="134"/>
      </rPr>
      <t xml:space="preserve">      </t>
    </r>
    <r>
      <rPr>
        <sz val="14"/>
        <color indexed="8"/>
        <rFont val="仿宋_GB2312"/>
        <charset val="134"/>
      </rPr>
      <t>其他重大水利工程建设基金对应专项债务收入支出</t>
    </r>
  </si>
  <si>
    <r>
      <rPr>
        <b/>
        <sz val="14"/>
        <color indexed="8"/>
        <rFont val="仿宋_GB2312"/>
        <charset val="134"/>
      </rPr>
      <t>六、交通运输支出</t>
    </r>
  </si>
  <si>
    <t>21460</t>
  </si>
  <si>
    <r>
      <rPr>
        <sz val="14"/>
        <color indexed="8"/>
        <rFont val="Times New Roman"/>
        <charset val="134"/>
      </rPr>
      <t xml:space="preserve">    </t>
    </r>
    <r>
      <rPr>
        <sz val="14"/>
        <color indexed="8"/>
        <rFont val="仿宋_GB2312"/>
        <charset val="134"/>
      </rPr>
      <t>海南省高等级公路车辆通行附加费安排的支出</t>
    </r>
  </si>
  <si>
    <t>2146001</t>
  </si>
  <si>
    <r>
      <rPr>
        <sz val="14"/>
        <color indexed="8"/>
        <rFont val="Times New Roman"/>
        <charset val="134"/>
      </rPr>
      <t xml:space="preserve">      </t>
    </r>
    <r>
      <rPr>
        <sz val="14"/>
        <color indexed="8"/>
        <rFont val="仿宋_GB2312"/>
        <charset val="134"/>
      </rPr>
      <t>公路建设</t>
    </r>
  </si>
  <si>
    <t>2146002</t>
  </si>
  <si>
    <r>
      <rPr>
        <sz val="14"/>
        <color indexed="8"/>
        <rFont val="Times New Roman"/>
        <charset val="134"/>
      </rPr>
      <t xml:space="preserve">      </t>
    </r>
    <r>
      <rPr>
        <sz val="14"/>
        <color indexed="8"/>
        <rFont val="仿宋_GB2312"/>
        <charset val="134"/>
      </rPr>
      <t>公路养护</t>
    </r>
  </si>
  <si>
    <t>2146003</t>
  </si>
  <si>
    <r>
      <rPr>
        <sz val="14"/>
        <color indexed="8"/>
        <rFont val="Times New Roman"/>
        <charset val="134"/>
      </rPr>
      <t xml:space="preserve">      </t>
    </r>
    <r>
      <rPr>
        <sz val="14"/>
        <color indexed="8"/>
        <rFont val="仿宋_GB2312"/>
        <charset val="134"/>
      </rPr>
      <t>公路还贷</t>
    </r>
  </si>
  <si>
    <t>2146099</t>
  </si>
  <si>
    <r>
      <rPr>
        <sz val="14"/>
        <color indexed="8"/>
        <rFont val="Times New Roman"/>
        <charset val="134"/>
      </rPr>
      <t xml:space="preserve">      </t>
    </r>
    <r>
      <rPr>
        <sz val="14"/>
        <color indexed="8"/>
        <rFont val="仿宋_GB2312"/>
        <charset val="134"/>
      </rPr>
      <t>其他海南省高等级公路车辆通行附加费安排的支出</t>
    </r>
  </si>
  <si>
    <t>21462</t>
  </si>
  <si>
    <r>
      <rPr>
        <sz val="14"/>
        <color indexed="8"/>
        <rFont val="Times New Roman"/>
        <charset val="134"/>
      </rPr>
      <t xml:space="preserve">    </t>
    </r>
    <r>
      <rPr>
        <sz val="14"/>
        <color indexed="8"/>
        <rFont val="仿宋_GB2312"/>
        <charset val="134"/>
      </rPr>
      <t>车辆通行费安排的支出</t>
    </r>
  </si>
  <si>
    <t>2146201</t>
  </si>
  <si>
    <t>2146202</t>
  </si>
  <si>
    <r>
      <rPr>
        <sz val="14"/>
        <color indexed="8"/>
        <rFont val="Times New Roman"/>
        <charset val="134"/>
      </rPr>
      <t xml:space="preserve">      </t>
    </r>
    <r>
      <rPr>
        <sz val="14"/>
        <color indexed="8"/>
        <rFont val="仿宋_GB2312"/>
        <charset val="134"/>
      </rPr>
      <t>政府还贷公路养护</t>
    </r>
  </si>
  <si>
    <t>2146203</t>
  </si>
  <si>
    <r>
      <rPr>
        <sz val="14"/>
        <color indexed="8"/>
        <rFont val="Times New Roman"/>
        <charset val="134"/>
      </rPr>
      <t xml:space="preserve">      </t>
    </r>
    <r>
      <rPr>
        <sz val="14"/>
        <color indexed="8"/>
        <rFont val="仿宋_GB2312"/>
        <charset val="134"/>
      </rPr>
      <t>政府还贷公路管理</t>
    </r>
  </si>
  <si>
    <t>2146299</t>
  </si>
  <si>
    <r>
      <rPr>
        <sz val="14"/>
        <color indexed="8"/>
        <rFont val="Times New Roman"/>
        <charset val="134"/>
      </rPr>
      <t xml:space="preserve">      </t>
    </r>
    <r>
      <rPr>
        <sz val="14"/>
        <color indexed="8"/>
        <rFont val="仿宋_GB2312"/>
        <charset val="134"/>
      </rPr>
      <t>其他车辆通行费安排的支出</t>
    </r>
  </si>
  <si>
    <t>21463</t>
  </si>
  <si>
    <r>
      <rPr>
        <sz val="14"/>
        <color indexed="8"/>
        <rFont val="Times New Roman"/>
        <charset val="134"/>
      </rPr>
      <t xml:space="preserve">    </t>
    </r>
    <r>
      <rPr>
        <sz val="14"/>
        <color indexed="8"/>
        <rFont val="仿宋_GB2312"/>
        <charset val="134"/>
      </rPr>
      <t>港口建设费安排的支出</t>
    </r>
  </si>
  <si>
    <t>2146301</t>
  </si>
  <si>
    <r>
      <rPr>
        <sz val="14"/>
        <color indexed="8"/>
        <rFont val="Times New Roman"/>
        <charset val="134"/>
      </rPr>
      <t xml:space="preserve">      </t>
    </r>
    <r>
      <rPr>
        <sz val="14"/>
        <color indexed="8"/>
        <rFont val="仿宋_GB2312"/>
        <charset val="134"/>
      </rPr>
      <t>港口设施</t>
    </r>
  </si>
  <si>
    <t>2146302</t>
  </si>
  <si>
    <r>
      <rPr>
        <sz val="14"/>
        <color indexed="8"/>
        <rFont val="Times New Roman"/>
        <charset val="134"/>
      </rPr>
      <t xml:space="preserve">      </t>
    </r>
    <r>
      <rPr>
        <sz val="14"/>
        <color indexed="8"/>
        <rFont val="仿宋_GB2312"/>
        <charset val="134"/>
      </rPr>
      <t>航道建设和维护</t>
    </r>
  </si>
  <si>
    <t>2146303</t>
  </si>
  <si>
    <r>
      <rPr>
        <sz val="14"/>
        <color indexed="8"/>
        <rFont val="Times New Roman"/>
        <charset val="134"/>
      </rPr>
      <t xml:space="preserve">      </t>
    </r>
    <r>
      <rPr>
        <sz val="14"/>
        <color indexed="8"/>
        <rFont val="仿宋_GB2312"/>
        <charset val="134"/>
      </rPr>
      <t>航运保障系统建设</t>
    </r>
  </si>
  <si>
    <t>2146399</t>
  </si>
  <si>
    <r>
      <rPr>
        <sz val="14"/>
        <color indexed="8"/>
        <rFont val="Times New Roman"/>
        <charset val="134"/>
      </rPr>
      <t xml:space="preserve">      </t>
    </r>
    <r>
      <rPr>
        <sz val="14"/>
        <color indexed="8"/>
        <rFont val="仿宋_GB2312"/>
        <charset val="134"/>
      </rPr>
      <t>其他港口建设费安排的支出</t>
    </r>
  </si>
  <si>
    <t>21464</t>
  </si>
  <si>
    <r>
      <rPr>
        <sz val="14"/>
        <color indexed="8"/>
        <rFont val="Times New Roman"/>
        <charset val="134"/>
      </rPr>
      <t xml:space="preserve">    </t>
    </r>
    <r>
      <rPr>
        <sz val="14"/>
        <color indexed="8"/>
        <rFont val="仿宋_GB2312"/>
        <charset val="134"/>
      </rPr>
      <t>铁路建设基金支出</t>
    </r>
  </si>
  <si>
    <t>2146401</t>
  </si>
  <si>
    <r>
      <rPr>
        <sz val="14"/>
        <color indexed="8"/>
        <rFont val="Times New Roman"/>
        <charset val="134"/>
      </rPr>
      <t xml:space="preserve">      </t>
    </r>
    <r>
      <rPr>
        <sz val="14"/>
        <color indexed="8"/>
        <rFont val="仿宋_GB2312"/>
        <charset val="134"/>
      </rPr>
      <t>铁路建设投资</t>
    </r>
  </si>
  <si>
    <t>2146402</t>
  </si>
  <si>
    <r>
      <rPr>
        <sz val="14"/>
        <color indexed="8"/>
        <rFont val="Times New Roman"/>
        <charset val="134"/>
      </rPr>
      <t xml:space="preserve">      </t>
    </r>
    <r>
      <rPr>
        <sz val="14"/>
        <color indexed="8"/>
        <rFont val="仿宋_GB2312"/>
        <charset val="134"/>
      </rPr>
      <t>购置铁路机车车辆</t>
    </r>
  </si>
  <si>
    <t>2146403</t>
  </si>
  <si>
    <r>
      <rPr>
        <sz val="14"/>
        <color indexed="8"/>
        <rFont val="Times New Roman"/>
        <charset val="134"/>
      </rPr>
      <t xml:space="preserve">      </t>
    </r>
    <r>
      <rPr>
        <sz val="14"/>
        <color indexed="8"/>
        <rFont val="仿宋_GB2312"/>
        <charset val="134"/>
      </rPr>
      <t>铁路还贷</t>
    </r>
  </si>
  <si>
    <t>2146404</t>
  </si>
  <si>
    <r>
      <rPr>
        <sz val="14"/>
        <color indexed="8"/>
        <rFont val="Times New Roman"/>
        <charset val="134"/>
      </rPr>
      <t xml:space="preserve">      </t>
    </r>
    <r>
      <rPr>
        <sz val="14"/>
        <color indexed="8"/>
        <rFont val="仿宋_GB2312"/>
        <charset val="134"/>
      </rPr>
      <t>建设项目铺底资金</t>
    </r>
  </si>
  <si>
    <t>2146405</t>
  </si>
  <si>
    <r>
      <rPr>
        <sz val="14"/>
        <color indexed="8"/>
        <rFont val="Times New Roman"/>
        <charset val="134"/>
      </rPr>
      <t xml:space="preserve">      </t>
    </r>
    <r>
      <rPr>
        <sz val="14"/>
        <color indexed="8"/>
        <rFont val="仿宋_GB2312"/>
        <charset val="134"/>
      </rPr>
      <t>勘测设计</t>
    </r>
  </si>
  <si>
    <t>2146406</t>
  </si>
  <si>
    <r>
      <rPr>
        <sz val="14"/>
        <color indexed="8"/>
        <rFont val="Times New Roman"/>
        <charset val="134"/>
      </rPr>
      <t xml:space="preserve">      </t>
    </r>
    <r>
      <rPr>
        <sz val="14"/>
        <color indexed="8"/>
        <rFont val="仿宋_GB2312"/>
        <charset val="134"/>
      </rPr>
      <t>注册资本金</t>
    </r>
  </si>
  <si>
    <t>2146407</t>
  </si>
  <si>
    <r>
      <rPr>
        <sz val="14"/>
        <color indexed="8"/>
        <rFont val="Times New Roman"/>
        <charset val="134"/>
      </rPr>
      <t xml:space="preserve">      </t>
    </r>
    <r>
      <rPr>
        <sz val="14"/>
        <color indexed="8"/>
        <rFont val="仿宋_GB2312"/>
        <charset val="134"/>
      </rPr>
      <t>周转资金</t>
    </r>
  </si>
  <si>
    <t>2146499</t>
  </si>
  <si>
    <r>
      <rPr>
        <sz val="14"/>
        <color indexed="8"/>
        <rFont val="Times New Roman"/>
        <charset val="134"/>
      </rPr>
      <t xml:space="preserve">      </t>
    </r>
    <r>
      <rPr>
        <sz val="14"/>
        <color indexed="8"/>
        <rFont val="仿宋_GB2312"/>
        <charset val="134"/>
      </rPr>
      <t>其他铁路建设基金支出</t>
    </r>
  </si>
  <si>
    <t>21468</t>
  </si>
  <si>
    <r>
      <rPr>
        <sz val="14"/>
        <color indexed="8"/>
        <rFont val="Times New Roman"/>
        <charset val="134"/>
      </rPr>
      <t xml:space="preserve">    </t>
    </r>
    <r>
      <rPr>
        <sz val="14"/>
        <color indexed="8"/>
        <rFont val="仿宋_GB2312"/>
        <charset val="134"/>
      </rPr>
      <t>船舶油污损害赔偿基金支出</t>
    </r>
  </si>
  <si>
    <t>2146801</t>
  </si>
  <si>
    <r>
      <rPr>
        <sz val="14"/>
        <color indexed="8"/>
        <rFont val="Times New Roman"/>
        <charset val="134"/>
      </rPr>
      <t xml:space="preserve">      </t>
    </r>
    <r>
      <rPr>
        <sz val="14"/>
        <color indexed="8"/>
        <rFont val="仿宋_GB2312"/>
        <charset val="134"/>
      </rPr>
      <t>应急处置费用</t>
    </r>
  </si>
  <si>
    <t>2146802</t>
  </si>
  <si>
    <r>
      <rPr>
        <sz val="14"/>
        <color indexed="8"/>
        <rFont val="Times New Roman"/>
        <charset val="134"/>
      </rPr>
      <t xml:space="preserve">      </t>
    </r>
    <r>
      <rPr>
        <sz val="14"/>
        <color indexed="8"/>
        <rFont val="仿宋_GB2312"/>
        <charset val="134"/>
      </rPr>
      <t>控制清除污染</t>
    </r>
  </si>
  <si>
    <t>2146803</t>
  </si>
  <si>
    <r>
      <rPr>
        <sz val="14"/>
        <color indexed="8"/>
        <rFont val="Times New Roman"/>
        <charset val="134"/>
      </rPr>
      <t xml:space="preserve">      </t>
    </r>
    <r>
      <rPr>
        <sz val="14"/>
        <color indexed="8"/>
        <rFont val="仿宋_GB2312"/>
        <charset val="134"/>
      </rPr>
      <t>损失补偿</t>
    </r>
  </si>
  <si>
    <t>2146804</t>
  </si>
  <si>
    <r>
      <rPr>
        <sz val="14"/>
        <color indexed="8"/>
        <rFont val="Times New Roman"/>
        <charset val="134"/>
      </rPr>
      <t xml:space="preserve">      </t>
    </r>
    <r>
      <rPr>
        <sz val="14"/>
        <color indexed="8"/>
        <rFont val="仿宋_GB2312"/>
        <charset val="134"/>
      </rPr>
      <t>生态恢复</t>
    </r>
  </si>
  <si>
    <t>2146805</t>
  </si>
  <si>
    <r>
      <rPr>
        <sz val="14"/>
        <color indexed="8"/>
        <rFont val="Times New Roman"/>
        <charset val="134"/>
      </rPr>
      <t xml:space="preserve">      </t>
    </r>
    <r>
      <rPr>
        <sz val="14"/>
        <color indexed="8"/>
        <rFont val="仿宋_GB2312"/>
        <charset val="134"/>
      </rPr>
      <t>监视监测</t>
    </r>
  </si>
  <si>
    <t>2146899</t>
  </si>
  <si>
    <r>
      <rPr>
        <sz val="14"/>
        <color indexed="8"/>
        <rFont val="Times New Roman"/>
        <charset val="134"/>
      </rPr>
      <t xml:space="preserve">      </t>
    </r>
    <r>
      <rPr>
        <sz val="14"/>
        <color indexed="8"/>
        <rFont val="仿宋_GB2312"/>
        <charset val="134"/>
      </rPr>
      <t>其他船舶油污损害赔偿基金支出</t>
    </r>
  </si>
  <si>
    <t>21469</t>
  </si>
  <si>
    <r>
      <rPr>
        <sz val="14"/>
        <color indexed="8"/>
        <rFont val="Times New Roman"/>
        <charset val="134"/>
      </rPr>
      <t xml:space="preserve">    </t>
    </r>
    <r>
      <rPr>
        <sz val="14"/>
        <color indexed="8"/>
        <rFont val="仿宋_GB2312"/>
        <charset val="134"/>
      </rPr>
      <t>民航发展基金支出</t>
    </r>
  </si>
  <si>
    <t>2146901</t>
  </si>
  <si>
    <r>
      <rPr>
        <sz val="14"/>
        <color indexed="8"/>
        <rFont val="Times New Roman"/>
        <charset val="134"/>
      </rPr>
      <t xml:space="preserve">      </t>
    </r>
    <r>
      <rPr>
        <sz val="14"/>
        <color indexed="8"/>
        <rFont val="仿宋_GB2312"/>
        <charset val="134"/>
      </rPr>
      <t>民航机场建设</t>
    </r>
  </si>
  <si>
    <t>2146902</t>
  </si>
  <si>
    <r>
      <rPr>
        <sz val="14"/>
        <color indexed="8"/>
        <rFont val="Times New Roman"/>
        <charset val="134"/>
      </rPr>
      <t xml:space="preserve">      </t>
    </r>
    <r>
      <rPr>
        <sz val="14"/>
        <color indexed="8"/>
        <rFont val="仿宋_GB2312"/>
        <charset val="134"/>
      </rPr>
      <t>空管系统建设</t>
    </r>
  </si>
  <si>
    <t>2146903</t>
  </si>
  <si>
    <r>
      <rPr>
        <sz val="14"/>
        <color indexed="8"/>
        <rFont val="Times New Roman"/>
        <charset val="134"/>
      </rPr>
      <t xml:space="preserve">      </t>
    </r>
    <r>
      <rPr>
        <sz val="14"/>
        <color indexed="8"/>
        <rFont val="仿宋_GB2312"/>
        <charset val="134"/>
      </rPr>
      <t>民航安全</t>
    </r>
  </si>
  <si>
    <t>2146904</t>
  </si>
  <si>
    <r>
      <rPr>
        <sz val="14"/>
        <color indexed="8"/>
        <rFont val="Times New Roman"/>
        <charset val="134"/>
      </rPr>
      <t xml:space="preserve">      </t>
    </r>
    <r>
      <rPr>
        <sz val="14"/>
        <color indexed="8"/>
        <rFont val="仿宋_GB2312"/>
        <charset val="134"/>
      </rPr>
      <t>航线和机场补贴</t>
    </r>
  </si>
  <si>
    <t>2146906</t>
  </si>
  <si>
    <r>
      <rPr>
        <sz val="14"/>
        <color indexed="8"/>
        <rFont val="Times New Roman"/>
        <charset val="134"/>
      </rPr>
      <t xml:space="preserve">      </t>
    </r>
    <r>
      <rPr>
        <sz val="14"/>
        <color indexed="8"/>
        <rFont val="仿宋_GB2312"/>
        <charset val="134"/>
      </rPr>
      <t>民航节能减排</t>
    </r>
  </si>
  <si>
    <t>2146907</t>
  </si>
  <si>
    <r>
      <rPr>
        <sz val="14"/>
        <color indexed="8"/>
        <rFont val="Times New Roman"/>
        <charset val="134"/>
      </rPr>
      <t xml:space="preserve">      </t>
    </r>
    <r>
      <rPr>
        <sz val="14"/>
        <color indexed="8"/>
        <rFont val="仿宋_GB2312"/>
        <charset val="134"/>
      </rPr>
      <t>通用航空发展</t>
    </r>
  </si>
  <si>
    <t>2146908</t>
  </si>
  <si>
    <r>
      <rPr>
        <sz val="14"/>
        <color indexed="8"/>
        <rFont val="Times New Roman"/>
        <charset val="134"/>
      </rPr>
      <t xml:space="preserve">      </t>
    </r>
    <r>
      <rPr>
        <sz val="14"/>
        <color indexed="8"/>
        <rFont val="仿宋_GB2312"/>
        <charset val="134"/>
      </rPr>
      <t>征管经费</t>
    </r>
  </si>
  <si>
    <t>2146999</t>
  </si>
  <si>
    <r>
      <rPr>
        <sz val="14"/>
        <color indexed="8"/>
        <rFont val="Times New Roman"/>
        <charset val="134"/>
      </rPr>
      <t xml:space="preserve">      </t>
    </r>
    <r>
      <rPr>
        <sz val="14"/>
        <color indexed="8"/>
        <rFont val="仿宋_GB2312"/>
        <charset val="134"/>
      </rPr>
      <t>其他民航发展基金支出</t>
    </r>
  </si>
  <si>
    <t>21470</t>
  </si>
  <si>
    <r>
      <rPr>
        <sz val="14"/>
        <color indexed="8"/>
        <rFont val="Times New Roman"/>
        <charset val="134"/>
      </rPr>
      <t xml:space="preserve">    </t>
    </r>
    <r>
      <rPr>
        <sz val="14"/>
        <color indexed="8"/>
        <rFont val="仿宋_GB2312"/>
        <charset val="134"/>
      </rPr>
      <t>海南省高等级公路车辆通行附加费对应专项债务收入安排的支出</t>
    </r>
  </si>
  <si>
    <t>2147001</t>
  </si>
  <si>
    <t>2147099</t>
  </si>
  <si>
    <r>
      <rPr>
        <sz val="14"/>
        <color indexed="8"/>
        <rFont val="Times New Roman"/>
        <charset val="134"/>
      </rPr>
      <t xml:space="preserve">      </t>
    </r>
    <r>
      <rPr>
        <sz val="14"/>
        <color indexed="8"/>
        <rFont val="仿宋_GB2312"/>
        <charset val="134"/>
      </rPr>
      <t>其他海南省高等级公路车辆通行附加费对应专项债务收入安排的支出</t>
    </r>
  </si>
  <si>
    <t>21471</t>
  </si>
  <si>
    <r>
      <rPr>
        <sz val="14"/>
        <color indexed="8"/>
        <rFont val="Times New Roman"/>
        <charset val="134"/>
      </rPr>
      <t xml:space="preserve">    </t>
    </r>
    <r>
      <rPr>
        <sz val="14"/>
        <color indexed="8"/>
        <rFont val="仿宋_GB2312"/>
        <charset val="134"/>
      </rPr>
      <t>政府收费公路专项债券收入安排的支出</t>
    </r>
  </si>
  <si>
    <t>2147101</t>
  </si>
  <si>
    <t>2147199</t>
  </si>
  <si>
    <r>
      <rPr>
        <sz val="14"/>
        <color indexed="8"/>
        <rFont val="Times New Roman"/>
        <charset val="134"/>
      </rPr>
      <t xml:space="preserve">      </t>
    </r>
    <r>
      <rPr>
        <sz val="14"/>
        <color indexed="8"/>
        <rFont val="仿宋_GB2312"/>
        <charset val="134"/>
      </rPr>
      <t>其他政府收费公路专项债券收入安排的支出</t>
    </r>
  </si>
  <si>
    <t>21472</t>
  </si>
  <si>
    <r>
      <rPr>
        <sz val="14"/>
        <color indexed="8"/>
        <rFont val="Times New Roman"/>
        <charset val="134"/>
      </rPr>
      <t xml:space="preserve">    </t>
    </r>
    <r>
      <rPr>
        <sz val="14"/>
        <color indexed="8"/>
        <rFont val="仿宋_GB2312"/>
        <charset val="134"/>
      </rPr>
      <t>车辆通行费对应专项债务收入安排的支出</t>
    </r>
  </si>
  <si>
    <t>21473</t>
  </si>
  <si>
    <r>
      <rPr>
        <sz val="14"/>
        <color indexed="8"/>
        <rFont val="Times New Roman"/>
        <charset val="134"/>
      </rPr>
      <t xml:space="preserve">    </t>
    </r>
    <r>
      <rPr>
        <sz val="14"/>
        <color indexed="8"/>
        <rFont val="仿宋_GB2312"/>
        <charset val="134"/>
      </rPr>
      <t>港口建设费对应专项债务收入安排的支出</t>
    </r>
  </si>
  <si>
    <t>2147301</t>
  </si>
  <si>
    <t>2147303</t>
  </si>
  <si>
    <t>2147399</t>
  </si>
  <si>
    <r>
      <rPr>
        <sz val="14"/>
        <color indexed="8"/>
        <rFont val="Times New Roman"/>
        <charset val="134"/>
      </rPr>
      <t xml:space="preserve">      </t>
    </r>
    <r>
      <rPr>
        <sz val="14"/>
        <color indexed="8"/>
        <rFont val="仿宋_GB2312"/>
        <charset val="134"/>
      </rPr>
      <t>其他港口建设费对应专项债务收入安排的支出</t>
    </r>
  </si>
  <si>
    <r>
      <rPr>
        <b/>
        <sz val="14"/>
        <color indexed="8"/>
        <rFont val="仿宋_GB2312"/>
        <charset val="134"/>
      </rPr>
      <t>七、资源勘探工业信息等支出</t>
    </r>
  </si>
  <si>
    <t>21562</t>
  </si>
  <si>
    <r>
      <rPr>
        <sz val="14"/>
        <color indexed="8"/>
        <rFont val="Times New Roman"/>
        <charset val="134"/>
      </rPr>
      <t xml:space="preserve">    </t>
    </r>
    <r>
      <rPr>
        <sz val="14"/>
        <color indexed="8"/>
        <rFont val="仿宋_GB2312"/>
        <charset val="134"/>
      </rPr>
      <t>农网还贷资金支出</t>
    </r>
  </si>
  <si>
    <t>2156202</t>
  </si>
  <si>
    <r>
      <rPr>
        <sz val="14"/>
        <color indexed="8"/>
        <rFont val="Times New Roman"/>
        <charset val="134"/>
      </rPr>
      <t xml:space="preserve">      </t>
    </r>
    <r>
      <rPr>
        <sz val="14"/>
        <color indexed="8"/>
        <rFont val="仿宋_GB2312"/>
        <charset val="134"/>
      </rPr>
      <t>地方农网还贷资金支出</t>
    </r>
  </si>
  <si>
    <t>2156299</t>
  </si>
  <si>
    <r>
      <rPr>
        <sz val="14"/>
        <color indexed="8"/>
        <rFont val="Times New Roman"/>
        <charset val="134"/>
      </rPr>
      <t xml:space="preserve">      </t>
    </r>
    <r>
      <rPr>
        <sz val="14"/>
        <color indexed="8"/>
        <rFont val="仿宋_GB2312"/>
        <charset val="134"/>
      </rPr>
      <t>其他农网还贷资金支出</t>
    </r>
  </si>
  <si>
    <r>
      <rPr>
        <b/>
        <sz val="14"/>
        <color indexed="8"/>
        <rFont val="仿宋_GB2312"/>
        <charset val="134"/>
      </rPr>
      <t>八、其他支出</t>
    </r>
  </si>
  <si>
    <t>22904</t>
  </si>
  <si>
    <r>
      <rPr>
        <sz val="14"/>
        <color indexed="8"/>
        <rFont val="Times New Roman"/>
        <charset val="134"/>
      </rPr>
      <t xml:space="preserve">    </t>
    </r>
    <r>
      <rPr>
        <sz val="14"/>
        <color indexed="8"/>
        <rFont val="仿宋_GB2312"/>
        <charset val="134"/>
      </rPr>
      <t>其他政府性基金及对应专项债务收入安排的支出</t>
    </r>
  </si>
  <si>
    <t>2290401</t>
  </si>
  <si>
    <r>
      <rPr>
        <sz val="14"/>
        <color indexed="8"/>
        <rFont val="Times New Roman"/>
        <charset val="134"/>
      </rPr>
      <t xml:space="preserve">      </t>
    </r>
    <r>
      <rPr>
        <sz val="14"/>
        <color indexed="8"/>
        <rFont val="仿宋_GB2312"/>
        <charset val="134"/>
      </rPr>
      <t>其他政府性基金安排的支出</t>
    </r>
  </si>
  <si>
    <t>2290402</t>
  </si>
  <si>
    <r>
      <rPr>
        <sz val="14"/>
        <color indexed="8"/>
        <rFont val="Times New Roman"/>
        <charset val="134"/>
      </rPr>
      <t xml:space="preserve">      </t>
    </r>
    <r>
      <rPr>
        <sz val="14"/>
        <color indexed="8"/>
        <rFont val="仿宋_GB2312"/>
        <charset val="134"/>
      </rPr>
      <t>其他地方自行试点项目收益专项债券收入安排的支出</t>
    </r>
  </si>
  <si>
    <t>2290403</t>
  </si>
  <si>
    <r>
      <rPr>
        <sz val="14"/>
        <color indexed="8"/>
        <rFont val="Times New Roman"/>
        <charset val="134"/>
      </rPr>
      <t xml:space="preserve">      </t>
    </r>
    <r>
      <rPr>
        <sz val="14"/>
        <color indexed="8"/>
        <rFont val="仿宋_GB2312"/>
        <charset val="134"/>
      </rPr>
      <t>其他政府性基金债务收入安排的支出</t>
    </r>
  </si>
  <si>
    <t>22908</t>
  </si>
  <si>
    <r>
      <rPr>
        <sz val="14"/>
        <color indexed="8"/>
        <rFont val="Times New Roman"/>
        <charset val="134"/>
      </rPr>
      <t xml:space="preserve">    </t>
    </r>
    <r>
      <rPr>
        <sz val="14"/>
        <color indexed="8"/>
        <rFont val="仿宋_GB2312"/>
        <charset val="134"/>
      </rPr>
      <t>彩票发行销售机构业务费安排的支出</t>
    </r>
  </si>
  <si>
    <t>2290802</t>
  </si>
  <si>
    <r>
      <rPr>
        <sz val="14"/>
        <color indexed="8"/>
        <rFont val="Times New Roman"/>
        <charset val="134"/>
      </rPr>
      <t xml:space="preserve">      </t>
    </r>
    <r>
      <rPr>
        <sz val="14"/>
        <color indexed="8"/>
        <rFont val="仿宋_GB2312"/>
        <charset val="134"/>
      </rPr>
      <t>福利彩票发行机构的业务费支出</t>
    </r>
  </si>
  <si>
    <t>2290803</t>
  </si>
  <si>
    <r>
      <rPr>
        <sz val="14"/>
        <color indexed="8"/>
        <rFont val="Times New Roman"/>
        <charset val="134"/>
      </rPr>
      <t xml:space="preserve">      </t>
    </r>
    <r>
      <rPr>
        <sz val="14"/>
        <color indexed="8"/>
        <rFont val="仿宋_GB2312"/>
        <charset val="134"/>
      </rPr>
      <t>体育彩票发行机构的业务费支出</t>
    </r>
  </si>
  <si>
    <t>2290804</t>
  </si>
  <si>
    <r>
      <rPr>
        <sz val="14"/>
        <color indexed="8"/>
        <rFont val="Times New Roman"/>
        <charset val="134"/>
      </rPr>
      <t xml:space="preserve">      </t>
    </r>
    <r>
      <rPr>
        <sz val="14"/>
        <color indexed="8"/>
        <rFont val="仿宋_GB2312"/>
        <charset val="134"/>
      </rPr>
      <t>福利彩票销售机构的业务费支出</t>
    </r>
  </si>
  <si>
    <t>2290805</t>
  </si>
  <si>
    <r>
      <rPr>
        <sz val="14"/>
        <color indexed="8"/>
        <rFont val="Times New Roman"/>
        <charset val="134"/>
      </rPr>
      <t xml:space="preserve">      </t>
    </r>
    <r>
      <rPr>
        <sz val="14"/>
        <color indexed="8"/>
        <rFont val="仿宋_GB2312"/>
        <charset val="134"/>
      </rPr>
      <t>体育彩票销售机构的业务费支出</t>
    </r>
  </si>
  <si>
    <t>2290806</t>
  </si>
  <si>
    <r>
      <rPr>
        <sz val="14"/>
        <color indexed="8"/>
        <rFont val="Times New Roman"/>
        <charset val="134"/>
      </rPr>
      <t xml:space="preserve">      </t>
    </r>
    <r>
      <rPr>
        <sz val="14"/>
        <color indexed="8"/>
        <rFont val="仿宋_GB2312"/>
        <charset val="134"/>
      </rPr>
      <t>彩票兑奖周转金支出</t>
    </r>
  </si>
  <si>
    <t>2290807</t>
  </si>
  <si>
    <r>
      <rPr>
        <sz val="14"/>
        <color indexed="8"/>
        <rFont val="Times New Roman"/>
        <charset val="134"/>
      </rPr>
      <t xml:space="preserve">      </t>
    </r>
    <r>
      <rPr>
        <sz val="14"/>
        <color indexed="8"/>
        <rFont val="仿宋_GB2312"/>
        <charset val="134"/>
      </rPr>
      <t>彩票发行销售风险基金支出</t>
    </r>
  </si>
  <si>
    <t>2290808</t>
  </si>
  <si>
    <r>
      <rPr>
        <sz val="14"/>
        <color indexed="8"/>
        <rFont val="Times New Roman"/>
        <charset val="134"/>
      </rPr>
      <t xml:space="preserve">      </t>
    </r>
    <r>
      <rPr>
        <sz val="14"/>
        <color indexed="8"/>
        <rFont val="仿宋_GB2312"/>
        <charset val="134"/>
      </rPr>
      <t>彩票市场调控资金支出</t>
    </r>
  </si>
  <si>
    <t>2290899</t>
  </si>
  <si>
    <r>
      <rPr>
        <sz val="14"/>
        <color indexed="8"/>
        <rFont val="Times New Roman"/>
        <charset val="134"/>
      </rPr>
      <t xml:space="preserve">      </t>
    </r>
    <r>
      <rPr>
        <sz val="14"/>
        <color indexed="8"/>
        <rFont val="仿宋_GB2312"/>
        <charset val="134"/>
      </rPr>
      <t>其他彩票发行销售机构业务费安排的支出</t>
    </r>
  </si>
  <si>
    <t>22960</t>
  </si>
  <si>
    <r>
      <rPr>
        <sz val="14"/>
        <color indexed="8"/>
        <rFont val="Times New Roman"/>
        <charset val="134"/>
      </rPr>
      <t xml:space="preserve">    </t>
    </r>
    <r>
      <rPr>
        <sz val="14"/>
        <color indexed="8"/>
        <rFont val="仿宋_GB2312"/>
        <charset val="134"/>
      </rPr>
      <t>彩票公益金安排的支出</t>
    </r>
  </si>
  <si>
    <r>
      <rPr>
        <sz val="14"/>
        <color indexed="8"/>
        <rFont val="Times New Roman"/>
        <charset val="134"/>
      </rPr>
      <t xml:space="preserve">      </t>
    </r>
    <r>
      <rPr>
        <sz val="14"/>
        <color indexed="8"/>
        <rFont val="仿宋_GB2312"/>
        <charset val="134"/>
      </rPr>
      <t>用于补充全国社会保障基金的彩票公益金支出</t>
    </r>
  </si>
  <si>
    <t>2296002</t>
  </si>
  <si>
    <r>
      <rPr>
        <sz val="14"/>
        <color indexed="8"/>
        <rFont val="Times New Roman"/>
        <charset val="134"/>
      </rPr>
      <t xml:space="preserve">      </t>
    </r>
    <r>
      <rPr>
        <sz val="14"/>
        <color indexed="8"/>
        <rFont val="仿宋_GB2312"/>
        <charset val="134"/>
      </rPr>
      <t>用于社会福利的彩票公益金支出</t>
    </r>
  </si>
  <si>
    <t>2296003</t>
  </si>
  <si>
    <r>
      <rPr>
        <sz val="14"/>
        <color indexed="8"/>
        <rFont val="Times New Roman"/>
        <charset val="134"/>
      </rPr>
      <t xml:space="preserve">      </t>
    </r>
    <r>
      <rPr>
        <sz val="14"/>
        <color indexed="8"/>
        <rFont val="仿宋_GB2312"/>
        <charset val="134"/>
      </rPr>
      <t>用于体育事业的彩票公益金支出</t>
    </r>
  </si>
  <si>
    <t>2296004</t>
  </si>
  <si>
    <r>
      <rPr>
        <sz val="14"/>
        <color indexed="8"/>
        <rFont val="Times New Roman"/>
        <charset val="134"/>
      </rPr>
      <t xml:space="preserve">      </t>
    </r>
    <r>
      <rPr>
        <sz val="14"/>
        <color indexed="8"/>
        <rFont val="仿宋_GB2312"/>
        <charset val="134"/>
      </rPr>
      <t>用于教育事业的彩票公益金支出</t>
    </r>
  </si>
  <si>
    <t>2296005</t>
  </si>
  <si>
    <r>
      <rPr>
        <sz val="14"/>
        <color indexed="8"/>
        <rFont val="Times New Roman"/>
        <charset val="134"/>
      </rPr>
      <t xml:space="preserve">      </t>
    </r>
    <r>
      <rPr>
        <sz val="14"/>
        <color indexed="8"/>
        <rFont val="仿宋_GB2312"/>
        <charset val="134"/>
      </rPr>
      <t>用于红十字事业的彩票公益金支出</t>
    </r>
  </si>
  <si>
    <t>2296006</t>
  </si>
  <si>
    <r>
      <rPr>
        <sz val="14"/>
        <color indexed="8"/>
        <rFont val="Times New Roman"/>
        <charset val="134"/>
      </rPr>
      <t xml:space="preserve">      </t>
    </r>
    <r>
      <rPr>
        <sz val="14"/>
        <color indexed="8"/>
        <rFont val="仿宋_GB2312"/>
        <charset val="134"/>
      </rPr>
      <t>用于残疾人事业的彩票公益金支出</t>
    </r>
  </si>
  <si>
    <t>2296010</t>
  </si>
  <si>
    <r>
      <rPr>
        <sz val="14"/>
        <color indexed="8"/>
        <rFont val="Times New Roman"/>
        <charset val="134"/>
      </rPr>
      <t xml:space="preserve">      </t>
    </r>
    <r>
      <rPr>
        <sz val="14"/>
        <color indexed="8"/>
        <rFont val="仿宋_GB2312"/>
        <charset val="134"/>
      </rPr>
      <t>用于文化事业的彩票公益金支出</t>
    </r>
  </si>
  <si>
    <t>2296011</t>
  </si>
  <si>
    <r>
      <rPr>
        <sz val="14"/>
        <color indexed="8"/>
        <rFont val="Times New Roman"/>
        <charset val="134"/>
      </rPr>
      <t xml:space="preserve">      </t>
    </r>
    <r>
      <rPr>
        <sz val="14"/>
        <color indexed="8"/>
        <rFont val="仿宋_GB2312"/>
        <charset val="134"/>
      </rPr>
      <t>用于扶贫的彩票公益金支出</t>
    </r>
  </si>
  <si>
    <t>2296012</t>
  </si>
  <si>
    <r>
      <rPr>
        <sz val="14"/>
        <color indexed="8"/>
        <rFont val="Times New Roman"/>
        <charset val="134"/>
      </rPr>
      <t xml:space="preserve">      </t>
    </r>
    <r>
      <rPr>
        <sz val="14"/>
        <color indexed="8"/>
        <rFont val="仿宋_GB2312"/>
        <charset val="134"/>
      </rPr>
      <t>用于法律援助的彩票公益金支出</t>
    </r>
  </si>
  <si>
    <t>2296013</t>
  </si>
  <si>
    <r>
      <t xml:space="preserve">      </t>
    </r>
    <r>
      <rPr>
        <sz val="14"/>
        <color rgb="FF000000"/>
        <rFont val="仿宋_GB2312"/>
        <charset val="134"/>
      </rPr>
      <t>用于城乡医疗救助的彩票公益金支出</t>
    </r>
  </si>
  <si>
    <t>2296099</t>
  </si>
  <si>
    <r>
      <rPr>
        <sz val="14"/>
        <color indexed="8"/>
        <rFont val="Times New Roman"/>
        <charset val="134"/>
      </rPr>
      <t xml:space="preserve">      </t>
    </r>
    <r>
      <rPr>
        <sz val="14"/>
        <color indexed="8"/>
        <rFont val="仿宋_GB2312"/>
        <charset val="134"/>
      </rPr>
      <t>用于其他社会公益事业的彩票公益金支出</t>
    </r>
  </si>
  <si>
    <r>
      <rPr>
        <b/>
        <sz val="14"/>
        <color indexed="8"/>
        <rFont val="仿宋_GB2312"/>
        <charset val="134"/>
      </rPr>
      <t>九、债务付息支出</t>
    </r>
  </si>
  <si>
    <t>2320401</t>
  </si>
  <si>
    <r>
      <rPr>
        <sz val="14"/>
        <color indexed="8"/>
        <rFont val="Times New Roman"/>
        <charset val="134"/>
      </rPr>
      <t xml:space="preserve">      </t>
    </r>
    <r>
      <rPr>
        <sz val="14"/>
        <color indexed="8"/>
        <rFont val="仿宋_GB2312"/>
        <charset val="134"/>
      </rPr>
      <t>海南省高等级公路车辆通行附加费债务付息支出</t>
    </r>
  </si>
  <si>
    <t>2320402</t>
  </si>
  <si>
    <r>
      <rPr>
        <sz val="14"/>
        <color indexed="8"/>
        <rFont val="Times New Roman"/>
        <charset val="134"/>
      </rPr>
      <t xml:space="preserve">      </t>
    </r>
    <r>
      <rPr>
        <sz val="14"/>
        <color indexed="8"/>
        <rFont val="仿宋_GB2312"/>
        <charset val="134"/>
      </rPr>
      <t>港口建设费债务付息支出</t>
    </r>
  </si>
  <si>
    <t>2320405</t>
  </si>
  <si>
    <r>
      <rPr>
        <sz val="14"/>
        <color indexed="8"/>
        <rFont val="Times New Roman"/>
        <charset val="134"/>
      </rPr>
      <t xml:space="preserve">      </t>
    </r>
    <r>
      <rPr>
        <sz val="14"/>
        <color indexed="8"/>
        <rFont val="仿宋_GB2312"/>
        <charset val="134"/>
      </rPr>
      <t>国家电影事业发展专项资金债务付息支出</t>
    </r>
  </si>
  <si>
    <t>2320411</t>
  </si>
  <si>
    <r>
      <rPr>
        <sz val="14"/>
        <color indexed="8"/>
        <rFont val="Times New Roman"/>
        <charset val="134"/>
      </rPr>
      <t xml:space="preserve">      </t>
    </r>
    <r>
      <rPr>
        <sz val="14"/>
        <color indexed="8"/>
        <rFont val="仿宋_GB2312"/>
        <charset val="134"/>
      </rPr>
      <t>国有土地使用权出让金债务付息支出</t>
    </r>
  </si>
  <si>
    <t>2320413</t>
  </si>
  <si>
    <r>
      <rPr>
        <sz val="14"/>
        <color indexed="8"/>
        <rFont val="Times New Roman"/>
        <charset val="134"/>
      </rPr>
      <t xml:space="preserve">      </t>
    </r>
    <r>
      <rPr>
        <sz val="14"/>
        <color indexed="8"/>
        <rFont val="仿宋_GB2312"/>
        <charset val="134"/>
      </rPr>
      <t>农业土地开发资金债务付息支出</t>
    </r>
  </si>
  <si>
    <t>2320414</t>
  </si>
  <si>
    <r>
      <rPr>
        <sz val="14"/>
        <color indexed="8"/>
        <rFont val="Times New Roman"/>
        <charset val="134"/>
      </rPr>
      <t xml:space="preserve">      </t>
    </r>
    <r>
      <rPr>
        <sz val="14"/>
        <color indexed="8"/>
        <rFont val="仿宋_GB2312"/>
        <charset val="134"/>
      </rPr>
      <t>大中型水库库区基金债务付息支出</t>
    </r>
  </si>
  <si>
    <t>2320416</t>
  </si>
  <si>
    <r>
      <rPr>
        <sz val="14"/>
        <color indexed="8"/>
        <rFont val="Times New Roman"/>
        <charset val="134"/>
      </rPr>
      <t xml:space="preserve">      </t>
    </r>
    <r>
      <rPr>
        <sz val="14"/>
        <color indexed="8"/>
        <rFont val="仿宋_GB2312"/>
        <charset val="134"/>
      </rPr>
      <t>城市基础设施配套费债务付息支出</t>
    </r>
  </si>
  <si>
    <t>2320417</t>
  </si>
  <si>
    <r>
      <rPr>
        <sz val="14"/>
        <color indexed="8"/>
        <rFont val="Times New Roman"/>
        <charset val="134"/>
      </rPr>
      <t xml:space="preserve">      </t>
    </r>
    <r>
      <rPr>
        <sz val="14"/>
        <color indexed="8"/>
        <rFont val="仿宋_GB2312"/>
        <charset val="134"/>
      </rPr>
      <t>小型水库移民扶助基金债务付息支出</t>
    </r>
  </si>
  <si>
    <t>2320418</t>
  </si>
  <si>
    <r>
      <rPr>
        <sz val="14"/>
        <color indexed="8"/>
        <rFont val="Times New Roman"/>
        <charset val="134"/>
      </rPr>
      <t xml:space="preserve">      </t>
    </r>
    <r>
      <rPr>
        <sz val="14"/>
        <color indexed="8"/>
        <rFont val="仿宋_GB2312"/>
        <charset val="134"/>
      </rPr>
      <t>国家重大水利工程建设基金债务付息支出</t>
    </r>
  </si>
  <si>
    <t>2320419</t>
  </si>
  <si>
    <r>
      <rPr>
        <sz val="14"/>
        <color indexed="8"/>
        <rFont val="Times New Roman"/>
        <charset val="134"/>
      </rPr>
      <t xml:space="preserve">      </t>
    </r>
    <r>
      <rPr>
        <sz val="14"/>
        <color indexed="8"/>
        <rFont val="仿宋_GB2312"/>
        <charset val="134"/>
      </rPr>
      <t>车辆通行费债务付息支出</t>
    </r>
  </si>
  <si>
    <t>2320420</t>
  </si>
  <si>
    <r>
      <rPr>
        <sz val="14"/>
        <color indexed="8"/>
        <rFont val="Times New Roman"/>
        <charset val="134"/>
      </rPr>
      <t xml:space="preserve">      </t>
    </r>
    <r>
      <rPr>
        <sz val="14"/>
        <color indexed="8"/>
        <rFont val="仿宋_GB2312"/>
        <charset val="134"/>
      </rPr>
      <t>污水处理费债务付息支出</t>
    </r>
  </si>
  <si>
    <t>2320431</t>
  </si>
  <si>
    <r>
      <rPr>
        <sz val="14"/>
        <color indexed="8"/>
        <rFont val="Times New Roman"/>
        <charset val="134"/>
      </rPr>
      <t xml:space="preserve">      </t>
    </r>
    <r>
      <rPr>
        <sz val="14"/>
        <color indexed="8"/>
        <rFont val="仿宋_GB2312"/>
        <charset val="134"/>
      </rPr>
      <t>土地储备专项债券付息支出</t>
    </r>
  </si>
  <si>
    <t>2320432</t>
  </si>
  <si>
    <r>
      <rPr>
        <sz val="14"/>
        <color indexed="8"/>
        <rFont val="Times New Roman"/>
        <charset val="134"/>
      </rPr>
      <t xml:space="preserve">      </t>
    </r>
    <r>
      <rPr>
        <sz val="14"/>
        <color indexed="8"/>
        <rFont val="仿宋_GB2312"/>
        <charset val="134"/>
      </rPr>
      <t>政府收费公路专项债券付息支出</t>
    </r>
  </si>
  <si>
    <t>2320433</t>
  </si>
  <si>
    <r>
      <rPr>
        <sz val="14"/>
        <color indexed="8"/>
        <rFont val="Times New Roman"/>
        <charset val="134"/>
      </rPr>
      <t xml:space="preserve">      </t>
    </r>
    <r>
      <rPr>
        <sz val="14"/>
        <color indexed="8"/>
        <rFont val="仿宋_GB2312"/>
        <charset val="134"/>
      </rPr>
      <t>棚户区改造专项债券付息支出</t>
    </r>
  </si>
  <si>
    <t>2320498</t>
  </si>
  <si>
    <r>
      <rPr>
        <sz val="14"/>
        <color indexed="8"/>
        <rFont val="Times New Roman"/>
        <charset val="134"/>
      </rPr>
      <t xml:space="preserve">      </t>
    </r>
    <r>
      <rPr>
        <sz val="14"/>
        <color indexed="8"/>
        <rFont val="仿宋_GB2312"/>
        <charset val="134"/>
      </rPr>
      <t>其他地方自行试点项目收益专项债券付息支出</t>
    </r>
  </si>
  <si>
    <t>2320499</t>
  </si>
  <si>
    <r>
      <rPr>
        <sz val="14"/>
        <color indexed="8"/>
        <rFont val="Times New Roman"/>
        <charset val="134"/>
      </rPr>
      <t xml:space="preserve">      </t>
    </r>
    <r>
      <rPr>
        <sz val="14"/>
        <color indexed="8"/>
        <rFont val="仿宋_GB2312"/>
        <charset val="134"/>
      </rPr>
      <t>其他政府性基金债务付息支出</t>
    </r>
  </si>
  <si>
    <r>
      <rPr>
        <b/>
        <sz val="14"/>
        <color indexed="8"/>
        <rFont val="仿宋_GB2312"/>
        <charset val="134"/>
      </rPr>
      <t>十、债务发行费用支出</t>
    </r>
  </si>
  <si>
    <r>
      <rPr>
        <sz val="14"/>
        <color indexed="8"/>
        <rFont val="Times New Roman"/>
        <charset val="134"/>
      </rPr>
      <t xml:space="preserve">    </t>
    </r>
    <r>
      <rPr>
        <sz val="14"/>
        <color indexed="8"/>
        <rFont val="仿宋_GB2312"/>
        <charset val="134"/>
      </rPr>
      <t>地方政府专项债务发行费用支出</t>
    </r>
  </si>
  <si>
    <t>2330401</t>
  </si>
  <si>
    <r>
      <rPr>
        <sz val="14"/>
        <color indexed="8"/>
        <rFont val="Times New Roman"/>
        <charset val="134"/>
      </rPr>
      <t xml:space="preserve">      </t>
    </r>
    <r>
      <rPr>
        <sz val="14"/>
        <color indexed="8"/>
        <rFont val="仿宋_GB2312"/>
        <charset val="134"/>
      </rPr>
      <t>海南省高等级公路车辆通行附加费债务发行费用支出</t>
    </r>
  </si>
  <si>
    <t>2330402</t>
  </si>
  <si>
    <r>
      <rPr>
        <sz val="14"/>
        <color indexed="8"/>
        <rFont val="Times New Roman"/>
        <charset val="134"/>
      </rPr>
      <t xml:space="preserve">      </t>
    </r>
    <r>
      <rPr>
        <sz val="14"/>
        <color indexed="8"/>
        <rFont val="仿宋_GB2312"/>
        <charset val="134"/>
      </rPr>
      <t>港口建设费债务发行费用支出</t>
    </r>
  </si>
  <si>
    <t>2330405</t>
  </si>
  <si>
    <r>
      <rPr>
        <sz val="14"/>
        <color indexed="8"/>
        <rFont val="Times New Roman"/>
        <charset val="134"/>
      </rPr>
      <t xml:space="preserve">      </t>
    </r>
    <r>
      <rPr>
        <sz val="14"/>
        <color indexed="8"/>
        <rFont val="仿宋_GB2312"/>
        <charset val="134"/>
      </rPr>
      <t>国家电影事业发展专项资金债务发行费用支出</t>
    </r>
  </si>
  <si>
    <t>2330411</t>
  </si>
  <si>
    <r>
      <rPr>
        <sz val="14"/>
        <color indexed="8"/>
        <rFont val="Times New Roman"/>
        <charset val="134"/>
      </rPr>
      <t xml:space="preserve">      </t>
    </r>
    <r>
      <rPr>
        <sz val="14"/>
        <color indexed="8"/>
        <rFont val="仿宋_GB2312"/>
        <charset val="134"/>
      </rPr>
      <t>国有土地使用权出让金债务发行费用支出</t>
    </r>
  </si>
  <si>
    <t>2330413</t>
  </si>
  <si>
    <r>
      <rPr>
        <sz val="14"/>
        <color indexed="8"/>
        <rFont val="Times New Roman"/>
        <charset val="134"/>
      </rPr>
      <t xml:space="preserve">      </t>
    </r>
    <r>
      <rPr>
        <sz val="14"/>
        <color indexed="8"/>
        <rFont val="仿宋_GB2312"/>
        <charset val="134"/>
      </rPr>
      <t>农业土地开发资金债务发行费用支出</t>
    </r>
  </si>
  <si>
    <t>2330414</t>
  </si>
  <si>
    <r>
      <rPr>
        <sz val="14"/>
        <color indexed="8"/>
        <rFont val="Times New Roman"/>
        <charset val="134"/>
      </rPr>
      <t xml:space="preserve">      </t>
    </r>
    <r>
      <rPr>
        <sz val="14"/>
        <color indexed="8"/>
        <rFont val="仿宋_GB2312"/>
        <charset val="134"/>
      </rPr>
      <t>大中型水库库区基金债务发行费用支出</t>
    </r>
  </si>
  <si>
    <t>2330416</t>
  </si>
  <si>
    <r>
      <rPr>
        <sz val="14"/>
        <color indexed="8"/>
        <rFont val="Times New Roman"/>
        <charset val="134"/>
      </rPr>
      <t xml:space="preserve">      </t>
    </r>
    <r>
      <rPr>
        <sz val="14"/>
        <color indexed="8"/>
        <rFont val="仿宋_GB2312"/>
        <charset val="134"/>
      </rPr>
      <t>城市基础设施配套费债务发行费用支出</t>
    </r>
  </si>
  <si>
    <t>2330417</t>
  </si>
  <si>
    <r>
      <rPr>
        <sz val="14"/>
        <color indexed="8"/>
        <rFont val="Times New Roman"/>
        <charset val="134"/>
      </rPr>
      <t xml:space="preserve">      </t>
    </r>
    <r>
      <rPr>
        <sz val="14"/>
        <color indexed="8"/>
        <rFont val="仿宋_GB2312"/>
        <charset val="134"/>
      </rPr>
      <t>小型水库移民扶助基金债务发行费用支出</t>
    </r>
  </si>
  <si>
    <t>2330418</t>
  </si>
  <si>
    <r>
      <rPr>
        <sz val="14"/>
        <color indexed="8"/>
        <rFont val="Times New Roman"/>
        <charset val="134"/>
      </rPr>
      <t xml:space="preserve">      </t>
    </r>
    <r>
      <rPr>
        <sz val="14"/>
        <color indexed="8"/>
        <rFont val="仿宋_GB2312"/>
        <charset val="134"/>
      </rPr>
      <t>国家重大水利工程建设基金债务发行费用支出</t>
    </r>
  </si>
  <si>
    <t>2330419</t>
  </si>
  <si>
    <r>
      <rPr>
        <sz val="14"/>
        <color indexed="8"/>
        <rFont val="Times New Roman"/>
        <charset val="134"/>
      </rPr>
      <t xml:space="preserve">      </t>
    </r>
    <r>
      <rPr>
        <sz val="14"/>
        <color indexed="8"/>
        <rFont val="仿宋_GB2312"/>
        <charset val="134"/>
      </rPr>
      <t>车辆通行费债务发行费用支出</t>
    </r>
  </si>
  <si>
    <t>2330420</t>
  </si>
  <si>
    <r>
      <rPr>
        <sz val="14"/>
        <color indexed="8"/>
        <rFont val="Times New Roman"/>
        <charset val="134"/>
      </rPr>
      <t xml:space="preserve">      </t>
    </r>
    <r>
      <rPr>
        <sz val="14"/>
        <color indexed="8"/>
        <rFont val="仿宋_GB2312"/>
        <charset val="134"/>
      </rPr>
      <t>污水处理费债务发行费用支出</t>
    </r>
  </si>
  <si>
    <t>2330431</t>
  </si>
  <si>
    <r>
      <rPr>
        <sz val="14"/>
        <color indexed="8"/>
        <rFont val="Times New Roman"/>
        <charset val="134"/>
      </rPr>
      <t xml:space="preserve">      </t>
    </r>
    <r>
      <rPr>
        <sz val="14"/>
        <color indexed="8"/>
        <rFont val="仿宋_GB2312"/>
        <charset val="134"/>
      </rPr>
      <t>土地储备专项债券发行费用支出</t>
    </r>
  </si>
  <si>
    <t>2330432</t>
  </si>
  <si>
    <r>
      <rPr>
        <sz val="14"/>
        <color indexed="8"/>
        <rFont val="Times New Roman"/>
        <charset val="134"/>
      </rPr>
      <t xml:space="preserve">      </t>
    </r>
    <r>
      <rPr>
        <sz val="14"/>
        <color indexed="8"/>
        <rFont val="仿宋_GB2312"/>
        <charset val="134"/>
      </rPr>
      <t>政府收费公路专项债券发行费用支出</t>
    </r>
  </si>
  <si>
    <t>2330433</t>
  </si>
  <si>
    <r>
      <rPr>
        <sz val="14"/>
        <color indexed="8"/>
        <rFont val="Times New Roman"/>
        <charset val="134"/>
      </rPr>
      <t xml:space="preserve">      </t>
    </r>
    <r>
      <rPr>
        <sz val="14"/>
        <color indexed="8"/>
        <rFont val="仿宋_GB2312"/>
        <charset val="134"/>
      </rPr>
      <t>棚户区改造专项债券发行费用支出</t>
    </r>
  </si>
  <si>
    <t>2330498</t>
  </si>
  <si>
    <r>
      <rPr>
        <sz val="14"/>
        <color indexed="8"/>
        <rFont val="Times New Roman"/>
        <charset val="134"/>
      </rPr>
      <t xml:space="preserve">      </t>
    </r>
    <r>
      <rPr>
        <sz val="14"/>
        <color indexed="8"/>
        <rFont val="仿宋_GB2312"/>
        <charset val="134"/>
      </rPr>
      <t>其他地方自行试点项目收益专项债务发行费用支出</t>
    </r>
  </si>
  <si>
    <t>2330499</t>
  </si>
  <si>
    <r>
      <rPr>
        <sz val="14"/>
        <color indexed="8"/>
        <rFont val="Times New Roman"/>
        <charset val="134"/>
      </rPr>
      <t xml:space="preserve">      </t>
    </r>
    <r>
      <rPr>
        <sz val="14"/>
        <color indexed="8"/>
        <rFont val="仿宋_GB2312"/>
        <charset val="134"/>
      </rPr>
      <t>其他政府性基金债务发行费用支出</t>
    </r>
  </si>
  <si>
    <t>234</t>
  </si>
  <si>
    <r>
      <rPr>
        <b/>
        <sz val="14"/>
        <color indexed="8"/>
        <rFont val="仿宋_GB2312"/>
        <charset val="134"/>
      </rPr>
      <t>十一、抗疫特别国债安排的支出</t>
    </r>
  </si>
  <si>
    <t>23401</t>
  </si>
  <si>
    <r>
      <rPr>
        <sz val="14"/>
        <color indexed="8"/>
        <rFont val="Times New Roman"/>
        <charset val="134"/>
      </rPr>
      <t xml:space="preserve">    </t>
    </r>
    <r>
      <rPr>
        <sz val="14"/>
        <color indexed="8"/>
        <rFont val="仿宋_GB2312"/>
        <charset val="134"/>
      </rPr>
      <t>基础设施建设</t>
    </r>
  </si>
  <si>
    <t>2340101</t>
  </si>
  <si>
    <r>
      <rPr>
        <sz val="14"/>
        <color indexed="8"/>
        <rFont val="Times New Roman"/>
        <charset val="134"/>
      </rPr>
      <t xml:space="preserve">      </t>
    </r>
    <r>
      <rPr>
        <sz val="14"/>
        <color indexed="8"/>
        <rFont val="仿宋_GB2312"/>
        <charset val="134"/>
      </rPr>
      <t>公共卫生体系建设</t>
    </r>
  </si>
  <si>
    <t>2340102</t>
  </si>
  <si>
    <r>
      <rPr>
        <sz val="14"/>
        <color indexed="8"/>
        <rFont val="Times New Roman"/>
        <charset val="134"/>
      </rPr>
      <t xml:space="preserve">      </t>
    </r>
    <r>
      <rPr>
        <sz val="14"/>
        <color indexed="8"/>
        <rFont val="仿宋_GB2312"/>
        <charset val="134"/>
      </rPr>
      <t>重大疫情防控救治体系建设</t>
    </r>
  </si>
  <si>
    <t>2340103</t>
  </si>
  <si>
    <r>
      <rPr>
        <sz val="14"/>
        <color indexed="8"/>
        <rFont val="Times New Roman"/>
        <charset val="134"/>
      </rPr>
      <t xml:space="preserve">      </t>
    </r>
    <r>
      <rPr>
        <sz val="14"/>
        <color indexed="8"/>
        <rFont val="仿宋_GB2312"/>
        <charset val="134"/>
      </rPr>
      <t>粮食安全</t>
    </r>
  </si>
  <si>
    <t>2340104</t>
  </si>
  <si>
    <r>
      <rPr>
        <sz val="14"/>
        <color indexed="8"/>
        <rFont val="Times New Roman"/>
        <charset val="134"/>
      </rPr>
      <t xml:space="preserve">      </t>
    </r>
    <r>
      <rPr>
        <sz val="14"/>
        <color indexed="8"/>
        <rFont val="仿宋_GB2312"/>
        <charset val="134"/>
      </rPr>
      <t>能源安全</t>
    </r>
  </si>
  <si>
    <t>2340105</t>
  </si>
  <si>
    <r>
      <rPr>
        <sz val="14"/>
        <color indexed="8"/>
        <rFont val="Times New Roman"/>
        <charset val="134"/>
      </rPr>
      <t xml:space="preserve">      </t>
    </r>
    <r>
      <rPr>
        <sz val="14"/>
        <color indexed="8"/>
        <rFont val="仿宋_GB2312"/>
        <charset val="134"/>
      </rPr>
      <t>应急物资保障</t>
    </r>
  </si>
  <si>
    <t>2340106</t>
  </si>
  <si>
    <r>
      <rPr>
        <sz val="14"/>
        <color indexed="8"/>
        <rFont val="Times New Roman"/>
        <charset val="134"/>
      </rPr>
      <t xml:space="preserve">      </t>
    </r>
    <r>
      <rPr>
        <sz val="14"/>
        <color indexed="8"/>
        <rFont val="仿宋_GB2312"/>
        <charset val="134"/>
      </rPr>
      <t>产业链改造升级</t>
    </r>
  </si>
  <si>
    <t>2340107</t>
  </si>
  <si>
    <r>
      <rPr>
        <sz val="14"/>
        <color indexed="8"/>
        <rFont val="Times New Roman"/>
        <charset val="134"/>
      </rPr>
      <t xml:space="preserve">      </t>
    </r>
    <r>
      <rPr>
        <sz val="14"/>
        <color indexed="8"/>
        <rFont val="仿宋_GB2312"/>
        <charset val="134"/>
      </rPr>
      <t>城镇老旧小区改造</t>
    </r>
  </si>
  <si>
    <t>2340108</t>
  </si>
  <si>
    <r>
      <rPr>
        <sz val="14"/>
        <color indexed="8"/>
        <rFont val="Times New Roman"/>
        <charset val="134"/>
      </rPr>
      <t xml:space="preserve">      </t>
    </r>
    <r>
      <rPr>
        <sz val="14"/>
        <color indexed="8"/>
        <rFont val="仿宋_GB2312"/>
        <charset val="134"/>
      </rPr>
      <t>生态环境治理</t>
    </r>
  </si>
  <si>
    <t>2340109</t>
  </si>
  <si>
    <r>
      <rPr>
        <sz val="14"/>
        <color indexed="8"/>
        <rFont val="Times New Roman"/>
        <charset val="134"/>
      </rPr>
      <t xml:space="preserve">      </t>
    </r>
    <r>
      <rPr>
        <sz val="14"/>
        <color indexed="8"/>
        <rFont val="仿宋_GB2312"/>
        <charset val="134"/>
      </rPr>
      <t>交通基础设施建设</t>
    </r>
  </si>
  <si>
    <t>2340110</t>
  </si>
  <si>
    <r>
      <rPr>
        <sz val="14"/>
        <color indexed="8"/>
        <rFont val="Times New Roman"/>
        <charset val="134"/>
      </rPr>
      <t xml:space="preserve">      </t>
    </r>
    <r>
      <rPr>
        <sz val="14"/>
        <color indexed="8"/>
        <rFont val="仿宋_GB2312"/>
        <charset val="134"/>
      </rPr>
      <t>市政设施建设</t>
    </r>
  </si>
  <si>
    <t>2340111</t>
  </si>
  <si>
    <r>
      <rPr>
        <sz val="14"/>
        <color indexed="8"/>
        <rFont val="Times New Roman"/>
        <charset val="134"/>
      </rPr>
      <t xml:space="preserve">      </t>
    </r>
    <r>
      <rPr>
        <sz val="14"/>
        <color indexed="8"/>
        <rFont val="仿宋_GB2312"/>
        <charset val="134"/>
      </rPr>
      <t>重大区域规划基础设施建设</t>
    </r>
  </si>
  <si>
    <t>2340199</t>
  </si>
  <si>
    <r>
      <rPr>
        <sz val="14"/>
        <color indexed="8"/>
        <rFont val="Times New Roman"/>
        <charset val="134"/>
      </rPr>
      <t xml:space="preserve">      </t>
    </r>
    <r>
      <rPr>
        <sz val="14"/>
        <color indexed="8"/>
        <rFont val="仿宋_GB2312"/>
        <charset val="134"/>
      </rPr>
      <t>其他基础设施建设</t>
    </r>
  </si>
  <si>
    <t>23402</t>
  </si>
  <si>
    <r>
      <rPr>
        <sz val="14"/>
        <color indexed="8"/>
        <rFont val="Times New Roman"/>
        <charset val="134"/>
      </rPr>
      <t xml:space="preserve">    </t>
    </r>
    <r>
      <rPr>
        <sz val="14"/>
        <color indexed="8"/>
        <rFont val="仿宋_GB2312"/>
        <charset val="134"/>
      </rPr>
      <t>抗疫相关支出</t>
    </r>
  </si>
  <si>
    <t>2340201</t>
  </si>
  <si>
    <r>
      <rPr>
        <sz val="14"/>
        <color indexed="8"/>
        <rFont val="Times New Roman"/>
        <charset val="134"/>
      </rPr>
      <t xml:space="preserve">      </t>
    </r>
    <r>
      <rPr>
        <sz val="14"/>
        <color indexed="8"/>
        <rFont val="仿宋_GB2312"/>
        <charset val="134"/>
      </rPr>
      <t>减免房租补贴</t>
    </r>
  </si>
  <si>
    <t>2340202</t>
  </si>
  <si>
    <r>
      <rPr>
        <sz val="14"/>
        <color indexed="8"/>
        <rFont val="Times New Roman"/>
        <charset val="134"/>
      </rPr>
      <t xml:space="preserve">      </t>
    </r>
    <r>
      <rPr>
        <sz val="14"/>
        <color indexed="8"/>
        <rFont val="仿宋_GB2312"/>
        <charset val="134"/>
      </rPr>
      <t>重点企业贷款贴息</t>
    </r>
  </si>
  <si>
    <t>2340203</t>
  </si>
  <si>
    <r>
      <rPr>
        <sz val="14"/>
        <color indexed="8"/>
        <rFont val="Times New Roman"/>
        <charset val="134"/>
      </rPr>
      <t xml:space="preserve">      </t>
    </r>
    <r>
      <rPr>
        <sz val="14"/>
        <color indexed="8"/>
        <rFont val="仿宋_GB2312"/>
        <charset val="134"/>
      </rPr>
      <t>创业担保贷款贴息</t>
    </r>
  </si>
  <si>
    <t>2340204</t>
  </si>
  <si>
    <r>
      <rPr>
        <sz val="14"/>
        <color indexed="8"/>
        <rFont val="Times New Roman"/>
        <charset val="134"/>
      </rPr>
      <t xml:space="preserve">      </t>
    </r>
    <r>
      <rPr>
        <sz val="14"/>
        <color indexed="8"/>
        <rFont val="仿宋_GB2312"/>
        <charset val="134"/>
      </rPr>
      <t>援企稳岗补贴</t>
    </r>
  </si>
  <si>
    <t>2340205</t>
  </si>
  <si>
    <r>
      <rPr>
        <sz val="14"/>
        <color indexed="8"/>
        <rFont val="Times New Roman"/>
        <charset val="134"/>
      </rPr>
      <t xml:space="preserve">      </t>
    </r>
    <r>
      <rPr>
        <sz val="14"/>
        <color indexed="8"/>
        <rFont val="仿宋_GB2312"/>
        <charset val="134"/>
      </rPr>
      <t>困难群众基本生活补助</t>
    </r>
  </si>
  <si>
    <t>2340299</t>
  </si>
  <si>
    <r>
      <rPr>
        <sz val="14"/>
        <color indexed="8"/>
        <rFont val="Times New Roman"/>
        <charset val="134"/>
      </rPr>
      <t xml:space="preserve">      </t>
    </r>
    <r>
      <rPr>
        <sz val="14"/>
        <color indexed="8"/>
        <rFont val="仿宋_GB2312"/>
        <charset val="134"/>
      </rPr>
      <t>其他抗疫相关支出</t>
    </r>
  </si>
  <si>
    <r>
      <rPr>
        <b/>
        <sz val="14"/>
        <rFont val="仿宋_GB2312"/>
        <charset val="134"/>
      </rPr>
      <t>高新区政府性基金支出</t>
    </r>
  </si>
  <si>
    <t>是</t>
  </si>
  <si>
    <t>230</t>
  </si>
  <si>
    <r>
      <rPr>
        <b/>
        <sz val="14"/>
        <rFont val="仿宋_GB2312"/>
        <charset val="134"/>
      </rPr>
      <t>转移性支出</t>
    </r>
  </si>
  <si>
    <t>23004</t>
  </si>
  <si>
    <r>
      <rPr>
        <b/>
        <sz val="14"/>
        <rFont val="Times New Roman"/>
        <charset val="134"/>
      </rPr>
      <t xml:space="preserve">   </t>
    </r>
    <r>
      <rPr>
        <b/>
        <sz val="14"/>
        <rFont val="仿宋_GB2312"/>
        <charset val="134"/>
      </rPr>
      <t>政府性基金转移支付</t>
    </r>
  </si>
  <si>
    <t>2300402</t>
  </si>
  <si>
    <r>
      <rPr>
        <sz val="14"/>
        <rFont val="Times New Roman"/>
        <charset val="134"/>
      </rPr>
      <t xml:space="preserve">     </t>
    </r>
    <r>
      <rPr>
        <sz val="14"/>
        <rFont val="仿宋_GB2312"/>
        <charset val="134"/>
      </rPr>
      <t>政府性基金上解支出</t>
    </r>
  </si>
  <si>
    <t>2300403</t>
  </si>
  <si>
    <r>
      <rPr>
        <sz val="14"/>
        <rFont val="Times New Roman"/>
        <charset val="134"/>
      </rPr>
      <t xml:space="preserve">     </t>
    </r>
    <r>
      <rPr>
        <sz val="14"/>
        <rFont val="仿宋_GB2312"/>
        <charset val="134"/>
      </rPr>
      <t>抗疫特别国债转移支付支出</t>
    </r>
  </si>
  <si>
    <t>23008</t>
  </si>
  <si>
    <r>
      <rPr>
        <sz val="14"/>
        <rFont val="Times New Roman"/>
        <charset val="134"/>
      </rPr>
      <t xml:space="preserve">   </t>
    </r>
    <r>
      <rPr>
        <sz val="14"/>
        <rFont val="仿宋_GB2312"/>
        <charset val="134"/>
      </rPr>
      <t>调出资金</t>
    </r>
  </si>
  <si>
    <t>23009</t>
  </si>
  <si>
    <r>
      <rPr>
        <sz val="14"/>
        <rFont val="Times New Roman"/>
        <charset val="134"/>
      </rPr>
      <t xml:space="preserve">   </t>
    </r>
    <r>
      <rPr>
        <sz val="14"/>
        <rFont val="仿宋_GB2312"/>
        <charset val="134"/>
      </rPr>
      <t>年终结余</t>
    </r>
  </si>
  <si>
    <t>231</t>
  </si>
  <si>
    <r>
      <rPr>
        <b/>
        <sz val="14"/>
        <rFont val="仿宋_GB2312"/>
        <charset val="134"/>
      </rPr>
      <t>地方政府专项债务还本支出</t>
    </r>
  </si>
  <si>
    <r>
      <rPr>
        <b/>
        <sz val="14"/>
        <rFont val="仿宋_GB2312"/>
        <charset val="134"/>
      </rPr>
      <t>各项支出合计</t>
    </r>
  </si>
  <si>
    <t>2-3 2024年临沧高新区本级政府性基金预算收入情况表</t>
  </si>
  <si>
    <r>
      <rPr>
        <b/>
        <sz val="14"/>
        <rFont val="仿宋_GB2312"/>
        <charset val="134"/>
      </rPr>
      <t>高新区本级政府性基金预算收入</t>
    </r>
  </si>
  <si>
    <r>
      <rPr>
        <sz val="14"/>
        <rFont val="Times New Roman"/>
        <charset val="134"/>
      </rPr>
      <t xml:space="preserve">   </t>
    </r>
    <r>
      <rPr>
        <sz val="14"/>
        <rFont val="仿宋_GB2312"/>
        <charset val="134"/>
      </rPr>
      <t>政府性基金补助收入</t>
    </r>
  </si>
  <si>
    <t>否</t>
  </si>
  <si>
    <r>
      <rPr>
        <sz val="14"/>
        <rFont val="Times New Roman"/>
        <charset val="134"/>
      </rPr>
      <t xml:space="preserve">     </t>
    </r>
    <r>
      <rPr>
        <sz val="14"/>
        <rFont val="仿宋_GB2312"/>
        <charset val="134"/>
      </rPr>
      <t>政府性基金上解收入</t>
    </r>
  </si>
  <si>
    <t>2-4 2024年临沧高新区本级政府性基金预算支出情况表</t>
  </si>
  <si>
    <t>类</t>
  </si>
  <si>
    <r>
      <rPr>
        <b/>
        <sz val="14"/>
        <color indexed="8"/>
        <rFont val="Times New Roman"/>
        <charset val="134"/>
      </rPr>
      <t xml:space="preserve">   </t>
    </r>
    <r>
      <rPr>
        <b/>
        <sz val="14"/>
        <color indexed="8"/>
        <rFont val="仿宋_GB2312"/>
        <charset val="134"/>
      </rPr>
      <t>旅游发展基金支出</t>
    </r>
  </si>
  <si>
    <r>
      <rPr>
        <b/>
        <sz val="14"/>
        <color indexed="8"/>
        <rFont val="Times New Roman"/>
        <charset val="134"/>
      </rPr>
      <t xml:space="preserve">   </t>
    </r>
    <r>
      <rPr>
        <b/>
        <sz val="14"/>
        <color indexed="8"/>
        <rFont val="仿宋_GB2312"/>
        <charset val="134"/>
      </rPr>
      <t>国家电影事业发展专项资金对应专项债务收入安排的支出</t>
    </r>
  </si>
  <si>
    <r>
      <rPr>
        <b/>
        <sz val="14"/>
        <color indexed="8"/>
        <rFont val="Times New Roman"/>
        <charset val="134"/>
      </rPr>
      <t xml:space="preserve">    </t>
    </r>
    <r>
      <rPr>
        <b/>
        <sz val="14"/>
        <color indexed="8"/>
        <rFont val="仿宋_GB2312"/>
        <charset val="134"/>
      </rPr>
      <t>大中型水库移民后期扶持基金支出</t>
    </r>
  </si>
  <si>
    <r>
      <rPr>
        <b/>
        <sz val="14"/>
        <color indexed="8"/>
        <rFont val="Times New Roman"/>
        <charset val="134"/>
      </rPr>
      <t xml:space="preserve">    </t>
    </r>
    <r>
      <rPr>
        <b/>
        <sz val="14"/>
        <color indexed="8"/>
        <rFont val="仿宋_GB2312"/>
        <charset val="134"/>
      </rPr>
      <t>小型水库移民扶助基金安排的支出</t>
    </r>
  </si>
  <si>
    <r>
      <rPr>
        <b/>
        <sz val="14"/>
        <color indexed="8"/>
        <rFont val="Times New Roman"/>
        <charset val="134"/>
      </rPr>
      <t xml:space="preserve">    </t>
    </r>
    <r>
      <rPr>
        <b/>
        <sz val="14"/>
        <color indexed="8"/>
        <rFont val="仿宋_GB2312"/>
        <charset val="134"/>
      </rPr>
      <t>小型水库移民扶助基金对应专项债务收入安排的支出</t>
    </r>
  </si>
  <si>
    <r>
      <rPr>
        <b/>
        <sz val="14"/>
        <color indexed="8"/>
        <rFont val="Times New Roman"/>
        <charset val="134"/>
      </rPr>
      <t xml:space="preserve">    </t>
    </r>
    <r>
      <rPr>
        <b/>
        <sz val="14"/>
        <color indexed="8"/>
        <rFont val="仿宋_GB2312"/>
        <charset val="134"/>
      </rPr>
      <t>可再生能源电价附加收入安排的支出</t>
    </r>
  </si>
  <si>
    <r>
      <rPr>
        <b/>
        <sz val="14"/>
        <color indexed="8"/>
        <rFont val="Times New Roman"/>
        <charset val="134"/>
      </rPr>
      <t xml:space="preserve">    </t>
    </r>
    <r>
      <rPr>
        <b/>
        <sz val="14"/>
        <color indexed="8"/>
        <rFont val="仿宋_GB2312"/>
        <charset val="134"/>
      </rPr>
      <t>废弃电器电子产品处理基金支出</t>
    </r>
  </si>
  <si>
    <r>
      <rPr>
        <b/>
        <sz val="14"/>
        <color indexed="8"/>
        <rFont val="Times New Roman"/>
        <charset val="134"/>
      </rPr>
      <t xml:space="preserve">    </t>
    </r>
    <r>
      <rPr>
        <b/>
        <sz val="14"/>
        <color indexed="8"/>
        <rFont val="仿宋_GB2312"/>
        <charset val="134"/>
      </rPr>
      <t>国有土地使用权出让收入安排的支出</t>
    </r>
  </si>
  <si>
    <r>
      <rPr>
        <b/>
        <sz val="14"/>
        <color indexed="8"/>
        <rFont val="Times New Roman"/>
        <charset val="134"/>
      </rPr>
      <t xml:space="preserve">    </t>
    </r>
    <r>
      <rPr>
        <b/>
        <sz val="14"/>
        <color indexed="8"/>
        <rFont val="仿宋_GB2312"/>
        <charset val="134"/>
      </rPr>
      <t>国有土地收益基金安排的支出</t>
    </r>
  </si>
  <si>
    <r>
      <rPr>
        <b/>
        <sz val="14"/>
        <color indexed="8"/>
        <rFont val="Times New Roman"/>
        <charset val="134"/>
      </rPr>
      <t xml:space="preserve">    </t>
    </r>
    <r>
      <rPr>
        <b/>
        <sz val="14"/>
        <color indexed="8"/>
        <rFont val="仿宋_GB2312"/>
        <charset val="134"/>
      </rPr>
      <t>农业土地开发资金安排的支出</t>
    </r>
  </si>
  <si>
    <r>
      <rPr>
        <b/>
        <sz val="14"/>
        <color indexed="8"/>
        <rFont val="Times New Roman"/>
        <charset val="134"/>
      </rPr>
      <t xml:space="preserve">    </t>
    </r>
    <r>
      <rPr>
        <b/>
        <sz val="14"/>
        <color indexed="8"/>
        <rFont val="仿宋_GB2312"/>
        <charset val="134"/>
      </rPr>
      <t>城市基础设施配套费安排的支出</t>
    </r>
  </si>
  <si>
    <r>
      <rPr>
        <b/>
        <sz val="14"/>
        <color indexed="8"/>
        <rFont val="Times New Roman"/>
        <charset val="134"/>
      </rPr>
      <t xml:space="preserve">    </t>
    </r>
    <r>
      <rPr>
        <b/>
        <sz val="14"/>
        <color indexed="8"/>
        <rFont val="仿宋_GB2312"/>
        <charset val="134"/>
      </rPr>
      <t>污水处理费收入安排的支出</t>
    </r>
  </si>
  <si>
    <r>
      <rPr>
        <b/>
        <sz val="14"/>
        <color indexed="8"/>
        <rFont val="Times New Roman"/>
        <charset val="134"/>
      </rPr>
      <t xml:space="preserve">    </t>
    </r>
    <r>
      <rPr>
        <b/>
        <sz val="14"/>
        <color indexed="8"/>
        <rFont val="仿宋_GB2312"/>
        <charset val="134"/>
      </rPr>
      <t>土地储备专项债券收入安排的支出</t>
    </r>
  </si>
  <si>
    <r>
      <rPr>
        <b/>
        <sz val="14"/>
        <color indexed="8"/>
        <rFont val="Times New Roman"/>
        <charset val="134"/>
      </rPr>
      <t xml:space="preserve">    </t>
    </r>
    <r>
      <rPr>
        <b/>
        <sz val="14"/>
        <color indexed="8"/>
        <rFont val="仿宋_GB2312"/>
        <charset val="134"/>
      </rPr>
      <t>棚户区改造专项债券收入安排的支出</t>
    </r>
  </si>
  <si>
    <r>
      <rPr>
        <b/>
        <sz val="14"/>
        <color indexed="8"/>
        <rFont val="Times New Roman"/>
        <charset val="134"/>
      </rPr>
      <t xml:space="preserve">    </t>
    </r>
    <r>
      <rPr>
        <b/>
        <sz val="14"/>
        <color indexed="8"/>
        <rFont val="仿宋_GB2312"/>
        <charset val="134"/>
      </rPr>
      <t>城市基础设施配套费对应专项债务收入安排的支出</t>
    </r>
  </si>
  <si>
    <r>
      <rPr>
        <b/>
        <sz val="14"/>
        <color indexed="8"/>
        <rFont val="Times New Roman"/>
        <charset val="134"/>
      </rPr>
      <t xml:space="preserve">    </t>
    </r>
    <r>
      <rPr>
        <b/>
        <sz val="14"/>
        <color indexed="8"/>
        <rFont val="仿宋_GB2312"/>
        <charset val="134"/>
      </rPr>
      <t>污水处理费对应专项债务收入安排的支出</t>
    </r>
  </si>
  <si>
    <r>
      <rPr>
        <b/>
        <sz val="14"/>
        <color indexed="8"/>
        <rFont val="Times New Roman"/>
        <charset val="134"/>
      </rPr>
      <t xml:space="preserve">    </t>
    </r>
    <r>
      <rPr>
        <b/>
        <sz val="14"/>
        <color indexed="8"/>
        <rFont val="仿宋_GB2312"/>
        <charset val="134"/>
      </rPr>
      <t>国有土地使用权出让收入对应专项债务收入安排的支出</t>
    </r>
  </si>
  <si>
    <r>
      <rPr>
        <b/>
        <sz val="14"/>
        <color indexed="8"/>
        <rFont val="Times New Roman"/>
        <charset val="134"/>
      </rPr>
      <t xml:space="preserve">    </t>
    </r>
    <r>
      <rPr>
        <b/>
        <sz val="14"/>
        <color indexed="8"/>
        <rFont val="仿宋_GB2312"/>
        <charset val="134"/>
      </rPr>
      <t>大中型水库库区基金安排的支出</t>
    </r>
  </si>
  <si>
    <r>
      <rPr>
        <b/>
        <sz val="14"/>
        <color indexed="8"/>
        <rFont val="Times New Roman"/>
        <charset val="134"/>
      </rPr>
      <t xml:space="preserve">    </t>
    </r>
    <r>
      <rPr>
        <b/>
        <sz val="14"/>
        <color indexed="8"/>
        <rFont val="仿宋_GB2312"/>
        <charset val="134"/>
      </rPr>
      <t>三峡水库库区基金支出</t>
    </r>
  </si>
  <si>
    <r>
      <rPr>
        <b/>
        <sz val="14"/>
        <color indexed="8"/>
        <rFont val="Times New Roman"/>
        <charset val="134"/>
      </rPr>
      <t xml:space="preserve">    </t>
    </r>
    <r>
      <rPr>
        <b/>
        <sz val="14"/>
        <color indexed="8"/>
        <rFont val="仿宋_GB2312"/>
        <charset val="134"/>
      </rPr>
      <t>国家重大水利工程建设基金安排的支出</t>
    </r>
  </si>
  <si>
    <r>
      <rPr>
        <b/>
        <sz val="14"/>
        <color indexed="8"/>
        <rFont val="Times New Roman"/>
        <charset val="134"/>
      </rPr>
      <t xml:space="preserve">    </t>
    </r>
    <r>
      <rPr>
        <b/>
        <sz val="14"/>
        <color indexed="8"/>
        <rFont val="仿宋_GB2312"/>
        <charset val="134"/>
      </rPr>
      <t>大中型水库库区基金对应专项债务收入安排的支出</t>
    </r>
  </si>
  <si>
    <r>
      <rPr>
        <b/>
        <sz val="14"/>
        <color indexed="8"/>
        <rFont val="Times New Roman"/>
        <charset val="134"/>
      </rPr>
      <t xml:space="preserve">    </t>
    </r>
    <r>
      <rPr>
        <b/>
        <sz val="14"/>
        <color indexed="8"/>
        <rFont val="仿宋_GB2312"/>
        <charset val="134"/>
      </rPr>
      <t>国家重大水利工程建设基金对应专项债务收入安排的支出</t>
    </r>
  </si>
  <si>
    <r>
      <rPr>
        <b/>
        <sz val="14"/>
        <color indexed="8"/>
        <rFont val="Times New Roman"/>
        <charset val="134"/>
      </rPr>
      <t xml:space="preserve">    </t>
    </r>
    <r>
      <rPr>
        <b/>
        <sz val="14"/>
        <color indexed="8"/>
        <rFont val="仿宋_GB2312"/>
        <charset val="134"/>
      </rPr>
      <t>海南省高等级公路车辆通行附加费安排的支出</t>
    </r>
  </si>
  <si>
    <r>
      <rPr>
        <b/>
        <sz val="14"/>
        <color indexed="8"/>
        <rFont val="Times New Roman"/>
        <charset val="134"/>
      </rPr>
      <t xml:space="preserve">    </t>
    </r>
    <r>
      <rPr>
        <b/>
        <sz val="14"/>
        <color indexed="8"/>
        <rFont val="仿宋_GB2312"/>
        <charset val="134"/>
      </rPr>
      <t>车辆通行费安排的支出</t>
    </r>
  </si>
  <si>
    <r>
      <rPr>
        <b/>
        <sz val="14"/>
        <color indexed="8"/>
        <rFont val="Times New Roman"/>
        <charset val="134"/>
      </rPr>
      <t xml:space="preserve">    </t>
    </r>
    <r>
      <rPr>
        <b/>
        <sz val="14"/>
        <color indexed="8"/>
        <rFont val="仿宋_GB2312"/>
        <charset val="134"/>
      </rPr>
      <t>港口建设费安排的支出</t>
    </r>
  </si>
  <si>
    <r>
      <rPr>
        <b/>
        <sz val="14"/>
        <color indexed="8"/>
        <rFont val="Times New Roman"/>
        <charset val="134"/>
      </rPr>
      <t xml:space="preserve">    </t>
    </r>
    <r>
      <rPr>
        <b/>
        <sz val="14"/>
        <color indexed="8"/>
        <rFont val="仿宋_GB2312"/>
        <charset val="134"/>
      </rPr>
      <t>铁路建设基金支出</t>
    </r>
  </si>
  <si>
    <r>
      <rPr>
        <b/>
        <sz val="14"/>
        <color indexed="8"/>
        <rFont val="Times New Roman"/>
        <charset val="134"/>
      </rPr>
      <t xml:space="preserve">    </t>
    </r>
    <r>
      <rPr>
        <b/>
        <sz val="14"/>
        <color indexed="8"/>
        <rFont val="仿宋_GB2312"/>
        <charset val="134"/>
      </rPr>
      <t>船舶油污损害赔偿基金支出</t>
    </r>
  </si>
  <si>
    <r>
      <rPr>
        <b/>
        <sz val="14"/>
        <color indexed="8"/>
        <rFont val="Times New Roman"/>
        <charset val="134"/>
      </rPr>
      <t xml:space="preserve">    </t>
    </r>
    <r>
      <rPr>
        <b/>
        <sz val="14"/>
        <color indexed="8"/>
        <rFont val="仿宋_GB2312"/>
        <charset val="134"/>
      </rPr>
      <t>民航发展基金支出</t>
    </r>
  </si>
  <si>
    <r>
      <rPr>
        <b/>
        <sz val="14"/>
        <color indexed="8"/>
        <rFont val="Times New Roman"/>
        <charset val="134"/>
      </rPr>
      <t xml:space="preserve">    </t>
    </r>
    <r>
      <rPr>
        <b/>
        <sz val="14"/>
        <color indexed="8"/>
        <rFont val="仿宋_GB2312"/>
        <charset val="134"/>
      </rPr>
      <t>海南省高等级公路车辆通行附加费对应专项债务收入安排的支出</t>
    </r>
  </si>
  <si>
    <r>
      <rPr>
        <b/>
        <sz val="14"/>
        <color indexed="8"/>
        <rFont val="Times New Roman"/>
        <charset val="134"/>
      </rPr>
      <t xml:space="preserve">    </t>
    </r>
    <r>
      <rPr>
        <b/>
        <sz val="14"/>
        <color indexed="8"/>
        <rFont val="仿宋_GB2312"/>
        <charset val="134"/>
      </rPr>
      <t>政府收费公路专项债券收入安排的支出</t>
    </r>
  </si>
  <si>
    <r>
      <rPr>
        <b/>
        <sz val="14"/>
        <color indexed="8"/>
        <rFont val="Times New Roman"/>
        <charset val="134"/>
      </rPr>
      <t xml:space="preserve">    </t>
    </r>
    <r>
      <rPr>
        <b/>
        <sz val="14"/>
        <color indexed="8"/>
        <rFont val="仿宋_GB2312"/>
        <charset val="134"/>
      </rPr>
      <t>车辆通行费对应专项债务收入安排的支出</t>
    </r>
  </si>
  <si>
    <r>
      <rPr>
        <b/>
        <sz val="14"/>
        <color indexed="8"/>
        <rFont val="Times New Roman"/>
        <charset val="134"/>
      </rPr>
      <t xml:space="preserve">    </t>
    </r>
    <r>
      <rPr>
        <b/>
        <sz val="14"/>
        <color indexed="8"/>
        <rFont val="仿宋_GB2312"/>
        <charset val="134"/>
      </rPr>
      <t>港口建设费对应专项债务收入安排的支出</t>
    </r>
  </si>
  <si>
    <r>
      <rPr>
        <b/>
        <sz val="14"/>
        <color indexed="8"/>
        <rFont val="Times New Roman"/>
        <charset val="134"/>
      </rPr>
      <t xml:space="preserve">    </t>
    </r>
    <r>
      <rPr>
        <b/>
        <sz val="14"/>
        <color indexed="8"/>
        <rFont val="仿宋_GB2312"/>
        <charset val="134"/>
      </rPr>
      <t>农网还贷资金支出</t>
    </r>
  </si>
  <si>
    <r>
      <rPr>
        <b/>
        <sz val="14"/>
        <color indexed="8"/>
        <rFont val="Times New Roman"/>
        <charset val="134"/>
      </rPr>
      <t xml:space="preserve">    </t>
    </r>
    <r>
      <rPr>
        <b/>
        <sz val="14"/>
        <color indexed="8"/>
        <rFont val="仿宋_GB2312"/>
        <charset val="134"/>
      </rPr>
      <t>其他政府性基金及对应专项债务收入安排的支出</t>
    </r>
  </si>
  <si>
    <r>
      <rPr>
        <b/>
        <sz val="14"/>
        <color indexed="8"/>
        <rFont val="Times New Roman"/>
        <charset val="134"/>
      </rPr>
      <t xml:space="preserve">    </t>
    </r>
    <r>
      <rPr>
        <b/>
        <sz val="14"/>
        <color indexed="8"/>
        <rFont val="仿宋_GB2312"/>
        <charset val="134"/>
      </rPr>
      <t>彩票发行销售机构业务费安排的支出</t>
    </r>
  </si>
  <si>
    <r>
      <rPr>
        <b/>
        <sz val="14"/>
        <color indexed="8"/>
        <rFont val="Times New Roman"/>
        <charset val="134"/>
      </rPr>
      <t xml:space="preserve">    </t>
    </r>
    <r>
      <rPr>
        <b/>
        <sz val="14"/>
        <color indexed="8"/>
        <rFont val="仿宋_GB2312"/>
        <charset val="134"/>
      </rPr>
      <t>彩票公益金安排的支出</t>
    </r>
  </si>
  <si>
    <r>
      <rPr>
        <b/>
        <sz val="14"/>
        <color indexed="8"/>
        <rFont val="Times New Roman"/>
        <charset val="134"/>
      </rPr>
      <t xml:space="preserve">    </t>
    </r>
    <r>
      <rPr>
        <b/>
        <sz val="14"/>
        <color indexed="8"/>
        <rFont val="仿宋_GB2312"/>
        <charset val="134"/>
      </rPr>
      <t>地方政府专项债务发行费用支出</t>
    </r>
  </si>
  <si>
    <r>
      <rPr>
        <b/>
        <sz val="14"/>
        <color indexed="8"/>
        <rFont val="Times New Roman"/>
        <charset val="134"/>
      </rPr>
      <t xml:space="preserve">    </t>
    </r>
    <r>
      <rPr>
        <b/>
        <sz val="14"/>
        <color indexed="8"/>
        <rFont val="仿宋_GB2312"/>
        <charset val="134"/>
      </rPr>
      <t>基础设施建设</t>
    </r>
  </si>
  <si>
    <r>
      <rPr>
        <b/>
        <sz val="14"/>
        <color indexed="8"/>
        <rFont val="Times New Roman"/>
        <charset val="134"/>
      </rPr>
      <t xml:space="preserve">    </t>
    </r>
    <r>
      <rPr>
        <b/>
        <sz val="14"/>
        <color indexed="8"/>
        <rFont val="仿宋_GB2312"/>
        <charset val="134"/>
      </rPr>
      <t>抗疫相关支出</t>
    </r>
  </si>
  <si>
    <r>
      <rPr>
        <b/>
        <sz val="14"/>
        <rFont val="仿宋_GB2312"/>
        <charset val="134"/>
      </rPr>
      <t>高新区本级政府性基金支出</t>
    </r>
  </si>
  <si>
    <r>
      <rPr>
        <sz val="14"/>
        <rFont val="Times New Roman"/>
        <charset val="134"/>
      </rPr>
      <t xml:space="preserve">   </t>
    </r>
    <r>
      <rPr>
        <sz val="14"/>
        <rFont val="仿宋_GB2312"/>
        <charset val="134"/>
      </rPr>
      <t>政府性基金转移支付</t>
    </r>
  </si>
  <si>
    <t>2300401</t>
  </si>
  <si>
    <r>
      <rPr>
        <sz val="14"/>
        <rFont val="Times New Roman"/>
        <charset val="134"/>
      </rPr>
      <t xml:space="preserve">     </t>
    </r>
    <r>
      <rPr>
        <sz val="14"/>
        <rFont val="仿宋_GB2312"/>
        <charset val="134"/>
      </rPr>
      <t>政府性基金补助支出</t>
    </r>
  </si>
  <si>
    <t>203308</t>
  </si>
  <si>
    <t>23011</t>
  </si>
  <si>
    <r>
      <rPr>
        <sz val="14"/>
        <rFont val="Times New Roman"/>
        <charset val="134"/>
      </rPr>
      <t xml:space="preserve">   </t>
    </r>
    <r>
      <rPr>
        <sz val="14"/>
        <rFont val="仿宋_GB2312"/>
        <charset val="134"/>
      </rPr>
      <t>地方政府专项债务转贷支出</t>
    </r>
  </si>
  <si>
    <r>
      <rPr>
        <b/>
        <sz val="14"/>
        <rFont val="仿宋_GB2312"/>
        <charset val="134"/>
      </rPr>
      <t>上年结转对应安排支出</t>
    </r>
  </si>
  <si>
    <t>2-5  2024年临沧高新区本级政府性基金支出表(高新区对下转移支付)</t>
  </si>
  <si>
    <r>
      <rPr>
        <sz val="14"/>
        <color indexed="8"/>
        <rFont val="仿宋_GB2312"/>
        <charset val="134"/>
      </rPr>
      <t>一、文化旅游体育与传媒支出</t>
    </r>
  </si>
  <si>
    <r>
      <rPr>
        <sz val="14"/>
        <color indexed="8"/>
        <rFont val="仿宋_GB2312"/>
        <charset val="134"/>
      </rPr>
      <t>二、社会保障和就业支出</t>
    </r>
  </si>
  <si>
    <r>
      <rPr>
        <sz val="14"/>
        <color indexed="8"/>
        <rFont val="仿宋_GB2312"/>
        <charset val="134"/>
      </rPr>
      <t>三、节能环保支出</t>
    </r>
  </si>
  <si>
    <r>
      <rPr>
        <sz val="14"/>
        <color indexed="8"/>
        <rFont val="仿宋_GB2312"/>
        <charset val="134"/>
      </rPr>
      <t>四、城乡社区支出</t>
    </r>
  </si>
  <si>
    <r>
      <rPr>
        <sz val="14"/>
        <color indexed="8"/>
        <rFont val="仿宋_GB2312"/>
        <charset val="134"/>
      </rPr>
      <t>五、农林水支出</t>
    </r>
  </si>
  <si>
    <r>
      <rPr>
        <sz val="14"/>
        <color indexed="8"/>
        <rFont val="仿宋_GB2312"/>
        <charset val="134"/>
      </rPr>
      <t>六、交通运输支出</t>
    </r>
  </si>
  <si>
    <r>
      <rPr>
        <sz val="14"/>
        <color indexed="8"/>
        <rFont val="仿宋_GB2312"/>
        <charset val="134"/>
      </rPr>
      <t>七、资源勘探工业信息等支出</t>
    </r>
  </si>
  <si>
    <r>
      <rPr>
        <sz val="14"/>
        <color indexed="8"/>
        <rFont val="仿宋_GB2312"/>
        <charset val="134"/>
      </rPr>
      <t>八、其他支出</t>
    </r>
  </si>
  <si>
    <r>
      <rPr>
        <sz val="14"/>
        <color indexed="8"/>
        <rFont val="仿宋_GB2312"/>
        <charset val="134"/>
      </rPr>
      <t>九、债务付息支出</t>
    </r>
  </si>
  <si>
    <r>
      <rPr>
        <sz val="14"/>
        <color indexed="8"/>
        <rFont val="仿宋_GB2312"/>
        <charset val="134"/>
      </rPr>
      <t>十、债务发行费用支出</t>
    </r>
  </si>
  <si>
    <r>
      <rPr>
        <sz val="14"/>
        <color indexed="8"/>
        <rFont val="仿宋_GB2312"/>
        <charset val="134"/>
      </rPr>
      <t>十一、抗疫特别国债安排的支出</t>
    </r>
  </si>
  <si>
    <r>
      <rPr>
        <b/>
        <sz val="14"/>
        <color indexed="8"/>
        <rFont val="仿宋_GB2312"/>
        <charset val="134"/>
      </rPr>
      <t>本年支出小计</t>
    </r>
  </si>
  <si>
    <t>3-1  2024年临沧高新区国有资本经营收入预算情况表</t>
  </si>
  <si>
    <r>
      <rPr>
        <sz val="14"/>
        <rFont val="Times New Roman"/>
        <charset val="134"/>
      </rPr>
      <t xml:space="preserve">    </t>
    </r>
    <r>
      <rPr>
        <sz val="14"/>
        <color indexed="8"/>
        <rFont val="仿宋_GB2312"/>
        <charset val="134"/>
      </rPr>
      <t>单位：万元</t>
    </r>
  </si>
  <si>
    <r>
      <rPr>
        <b/>
        <sz val="14"/>
        <rFont val="Times New Roman"/>
        <charset val="134"/>
      </rPr>
      <t xml:space="preserve">  </t>
    </r>
    <r>
      <rPr>
        <b/>
        <sz val="14"/>
        <rFont val="仿宋_GB2312"/>
        <charset val="134"/>
      </rPr>
      <t>利润收入</t>
    </r>
  </si>
  <si>
    <r>
      <rPr>
        <sz val="14"/>
        <rFont val="Times New Roman"/>
        <charset val="134"/>
      </rPr>
      <t xml:space="preserve">     </t>
    </r>
    <r>
      <rPr>
        <sz val="14"/>
        <rFont val="仿宋_GB2312"/>
        <charset val="134"/>
      </rPr>
      <t>电力企业利润收入</t>
    </r>
  </si>
  <si>
    <r>
      <rPr>
        <sz val="14"/>
        <rFont val="Times New Roman"/>
        <charset val="134"/>
      </rPr>
      <t xml:space="preserve">     </t>
    </r>
    <r>
      <rPr>
        <sz val="14"/>
        <rFont val="仿宋_GB2312"/>
        <charset val="134"/>
      </rPr>
      <t>运输企业利润收入</t>
    </r>
  </si>
  <si>
    <r>
      <rPr>
        <sz val="14"/>
        <rFont val="Times New Roman"/>
        <charset val="134"/>
      </rPr>
      <t xml:space="preserve">     </t>
    </r>
    <r>
      <rPr>
        <sz val="14"/>
        <rFont val="仿宋_GB2312"/>
        <charset val="134"/>
      </rPr>
      <t>投资服务企业利润收入</t>
    </r>
  </si>
  <si>
    <r>
      <rPr>
        <sz val="14"/>
        <rFont val="Times New Roman"/>
        <charset val="134"/>
      </rPr>
      <t xml:space="preserve">     </t>
    </r>
    <r>
      <rPr>
        <sz val="14"/>
        <rFont val="仿宋_GB2312"/>
        <charset val="134"/>
      </rPr>
      <t>贸易企业利润收入</t>
    </r>
  </si>
  <si>
    <r>
      <rPr>
        <sz val="14"/>
        <rFont val="Times New Roman"/>
        <charset val="134"/>
      </rPr>
      <t xml:space="preserve">     </t>
    </r>
    <r>
      <rPr>
        <sz val="14"/>
        <rFont val="仿宋_GB2312"/>
        <charset val="134"/>
      </rPr>
      <t>建筑施工企业利润收入</t>
    </r>
  </si>
  <si>
    <r>
      <rPr>
        <sz val="14"/>
        <rFont val="Times New Roman"/>
        <charset val="134"/>
      </rPr>
      <t xml:space="preserve">     </t>
    </r>
    <r>
      <rPr>
        <sz val="14"/>
        <rFont val="仿宋_GB2312"/>
        <charset val="134"/>
      </rPr>
      <t>房地产企业利润收入</t>
    </r>
  </si>
  <si>
    <r>
      <rPr>
        <sz val="14"/>
        <rFont val="Times New Roman"/>
        <charset val="134"/>
      </rPr>
      <t xml:space="preserve">     </t>
    </r>
    <r>
      <rPr>
        <sz val="14"/>
        <rFont val="仿宋_GB2312"/>
        <charset val="134"/>
      </rPr>
      <t>医药企业利润收入</t>
    </r>
  </si>
  <si>
    <r>
      <rPr>
        <sz val="14"/>
        <rFont val="Times New Roman"/>
        <charset val="134"/>
      </rPr>
      <t xml:space="preserve">     </t>
    </r>
    <r>
      <rPr>
        <sz val="14"/>
        <rFont val="仿宋_GB2312"/>
        <charset val="134"/>
      </rPr>
      <t>农林牧渔企业利润收入</t>
    </r>
  </si>
  <si>
    <r>
      <rPr>
        <sz val="14"/>
        <rFont val="Times New Roman"/>
        <charset val="134"/>
      </rPr>
      <t xml:space="preserve">     </t>
    </r>
    <r>
      <rPr>
        <sz val="14"/>
        <rFont val="仿宋_GB2312"/>
        <charset val="134"/>
      </rPr>
      <t>军工企业利润收入</t>
    </r>
  </si>
  <si>
    <r>
      <rPr>
        <sz val="14"/>
        <rFont val="Times New Roman"/>
        <charset val="134"/>
      </rPr>
      <t xml:space="preserve">     </t>
    </r>
    <r>
      <rPr>
        <sz val="14"/>
        <rFont val="仿宋_GB2312"/>
        <charset val="134"/>
      </rPr>
      <t>转制科研院所利润收入</t>
    </r>
  </si>
  <si>
    <r>
      <rPr>
        <sz val="14"/>
        <rFont val="Times New Roman"/>
        <charset val="134"/>
      </rPr>
      <t xml:space="preserve">     </t>
    </r>
    <r>
      <rPr>
        <sz val="14"/>
        <rFont val="仿宋_GB2312"/>
        <charset val="134"/>
      </rPr>
      <t>地质勘查企业利润收入</t>
    </r>
  </si>
  <si>
    <r>
      <rPr>
        <sz val="14"/>
        <rFont val="Times New Roman"/>
        <charset val="134"/>
      </rPr>
      <t xml:space="preserve">     </t>
    </r>
    <r>
      <rPr>
        <sz val="14"/>
        <rFont val="仿宋_GB2312"/>
        <charset val="134"/>
      </rPr>
      <t>卫生体育福利企业利润收入</t>
    </r>
  </si>
  <si>
    <r>
      <rPr>
        <sz val="14"/>
        <rFont val="Times New Roman"/>
        <charset val="134"/>
      </rPr>
      <t xml:space="preserve">     </t>
    </r>
    <r>
      <rPr>
        <sz val="14"/>
        <rFont val="仿宋_GB2312"/>
        <charset val="134"/>
      </rPr>
      <t>教育文化广播企业利润收入</t>
    </r>
  </si>
  <si>
    <r>
      <rPr>
        <sz val="14"/>
        <rFont val="Times New Roman"/>
        <charset val="134"/>
      </rPr>
      <t xml:space="preserve">     </t>
    </r>
    <r>
      <rPr>
        <sz val="14"/>
        <rFont val="仿宋_GB2312"/>
        <charset val="134"/>
      </rPr>
      <t>科学研究企业利润收入</t>
    </r>
  </si>
  <si>
    <r>
      <rPr>
        <sz val="14"/>
        <rFont val="Times New Roman"/>
        <charset val="134"/>
      </rPr>
      <t xml:space="preserve">     </t>
    </r>
    <r>
      <rPr>
        <sz val="14"/>
        <rFont val="仿宋_GB2312"/>
        <charset val="134"/>
      </rPr>
      <t>机关社团所属企业利润收入</t>
    </r>
  </si>
  <si>
    <t xml:space="preserve">     化工企业利润收入</t>
  </si>
  <si>
    <r>
      <rPr>
        <sz val="14"/>
        <rFont val="Times New Roman"/>
        <charset val="134"/>
      </rPr>
      <t xml:space="preserve">     </t>
    </r>
    <r>
      <rPr>
        <sz val="14"/>
        <rFont val="仿宋_GB2312"/>
        <charset val="134"/>
      </rPr>
      <t>金融企业利润收入（国资预算）</t>
    </r>
  </si>
  <si>
    <r>
      <rPr>
        <sz val="14"/>
        <rFont val="Times New Roman"/>
        <charset val="134"/>
      </rPr>
      <t xml:space="preserve">     </t>
    </r>
    <r>
      <rPr>
        <sz val="14"/>
        <rFont val="仿宋_GB2312"/>
        <charset val="134"/>
      </rPr>
      <t>其他国有资本经营预算企业利润收入</t>
    </r>
  </si>
  <si>
    <r>
      <rPr>
        <b/>
        <sz val="14"/>
        <rFont val="Times New Roman"/>
        <charset val="134"/>
      </rPr>
      <t xml:space="preserve">  </t>
    </r>
    <r>
      <rPr>
        <b/>
        <sz val="14"/>
        <rFont val="仿宋_GB2312"/>
        <charset val="134"/>
      </rPr>
      <t>股利、股息收入</t>
    </r>
  </si>
  <si>
    <r>
      <rPr>
        <sz val="14"/>
        <rFont val="Times New Roman"/>
        <charset val="134"/>
      </rPr>
      <t xml:space="preserve">     </t>
    </r>
    <r>
      <rPr>
        <sz val="14"/>
        <rFont val="仿宋_GB2312"/>
        <charset val="134"/>
      </rPr>
      <t>国有控股公司股利、股息收入</t>
    </r>
  </si>
  <si>
    <r>
      <rPr>
        <sz val="14"/>
        <rFont val="Times New Roman"/>
        <charset val="134"/>
      </rPr>
      <t xml:space="preserve">     </t>
    </r>
    <r>
      <rPr>
        <sz val="14"/>
        <rFont val="仿宋_GB2312"/>
        <charset val="134"/>
      </rPr>
      <t>国有参股公司股利、股息收入</t>
    </r>
  </si>
  <si>
    <r>
      <rPr>
        <sz val="14"/>
        <rFont val="Times New Roman"/>
        <charset val="134"/>
      </rPr>
      <t xml:space="preserve">     </t>
    </r>
    <r>
      <rPr>
        <sz val="14"/>
        <rFont val="仿宋_GB2312"/>
        <charset val="134"/>
      </rPr>
      <t>金融企业股利、股息收入（国资预算）</t>
    </r>
  </si>
  <si>
    <r>
      <rPr>
        <sz val="14"/>
        <rFont val="Times New Roman"/>
        <charset val="134"/>
      </rPr>
      <t xml:space="preserve">     </t>
    </r>
    <r>
      <rPr>
        <sz val="14"/>
        <rFont val="仿宋_GB2312"/>
        <charset val="134"/>
      </rPr>
      <t>其他国有资本经营预算企业股利、股息收入</t>
    </r>
  </si>
  <si>
    <r>
      <rPr>
        <b/>
        <sz val="14"/>
        <rFont val="Times New Roman"/>
        <charset val="134"/>
      </rPr>
      <t xml:space="preserve">  </t>
    </r>
    <r>
      <rPr>
        <b/>
        <sz val="14"/>
        <rFont val="仿宋_GB2312"/>
        <charset val="134"/>
      </rPr>
      <t>产权转让收入</t>
    </r>
  </si>
  <si>
    <r>
      <rPr>
        <sz val="14"/>
        <rFont val="Times New Roman"/>
        <charset val="134"/>
      </rPr>
      <t xml:space="preserve">     </t>
    </r>
    <r>
      <rPr>
        <sz val="14"/>
        <rFont val="仿宋_GB2312"/>
        <charset val="134"/>
      </rPr>
      <t>国有股权、股份转让收入</t>
    </r>
  </si>
  <si>
    <r>
      <rPr>
        <sz val="14"/>
        <rFont val="Times New Roman"/>
        <charset val="134"/>
      </rPr>
      <t xml:space="preserve">     </t>
    </r>
    <r>
      <rPr>
        <sz val="14"/>
        <rFont val="仿宋_GB2312"/>
        <charset val="134"/>
      </rPr>
      <t>国有独资企业产权转让收入</t>
    </r>
  </si>
  <si>
    <r>
      <rPr>
        <sz val="14"/>
        <rFont val="Times New Roman"/>
        <charset val="134"/>
      </rPr>
      <t xml:space="preserve">     </t>
    </r>
    <r>
      <rPr>
        <sz val="14"/>
        <rFont val="仿宋_GB2312"/>
        <charset val="134"/>
      </rPr>
      <t>其他国有资本经营预算企业产权转让收入</t>
    </r>
  </si>
  <si>
    <r>
      <rPr>
        <b/>
        <sz val="14"/>
        <rFont val="Times New Roman"/>
        <charset val="134"/>
      </rPr>
      <t xml:space="preserve">  </t>
    </r>
    <r>
      <rPr>
        <b/>
        <sz val="14"/>
        <rFont val="仿宋_GB2312"/>
        <charset val="134"/>
      </rPr>
      <t>清算收入</t>
    </r>
  </si>
  <si>
    <r>
      <rPr>
        <sz val="14"/>
        <rFont val="Times New Roman"/>
        <charset val="134"/>
      </rPr>
      <t xml:space="preserve">     </t>
    </r>
    <r>
      <rPr>
        <sz val="14"/>
        <rFont val="仿宋_GB2312"/>
        <charset val="134"/>
      </rPr>
      <t>国有股权、股份清算收入</t>
    </r>
  </si>
  <si>
    <r>
      <rPr>
        <sz val="14"/>
        <rFont val="Times New Roman"/>
        <charset val="134"/>
      </rPr>
      <t xml:space="preserve">     </t>
    </r>
    <r>
      <rPr>
        <sz val="14"/>
        <rFont val="仿宋_GB2312"/>
        <charset val="134"/>
      </rPr>
      <t>国有独资企业清算收入</t>
    </r>
  </si>
  <si>
    <r>
      <rPr>
        <sz val="14"/>
        <rFont val="Times New Roman"/>
        <charset val="134"/>
      </rPr>
      <t xml:space="preserve">     </t>
    </r>
    <r>
      <rPr>
        <sz val="14"/>
        <rFont val="仿宋_GB2312"/>
        <charset val="134"/>
      </rPr>
      <t>其他国有资本经营预算企业清算收入</t>
    </r>
  </si>
  <si>
    <r>
      <rPr>
        <b/>
        <sz val="14"/>
        <rFont val="Times New Roman"/>
        <charset val="134"/>
      </rPr>
      <t xml:space="preserve">  </t>
    </r>
    <r>
      <rPr>
        <b/>
        <sz val="14"/>
        <rFont val="仿宋_GB2312"/>
        <charset val="134"/>
      </rPr>
      <t>其他国有资本经营预算收入</t>
    </r>
  </si>
  <si>
    <r>
      <rPr>
        <b/>
        <sz val="14"/>
        <color indexed="8"/>
        <rFont val="仿宋_GB2312"/>
        <charset val="134"/>
      </rPr>
      <t>高新区国有资本经营收入</t>
    </r>
  </si>
  <si>
    <r>
      <rPr>
        <sz val="14"/>
        <rFont val="仿宋_GB2312"/>
        <charset val="134"/>
      </rPr>
      <t>转移性收入</t>
    </r>
  </si>
  <si>
    <r>
      <rPr>
        <b/>
        <sz val="14"/>
        <rFont val="仿宋_GB2312"/>
        <charset val="134"/>
      </rPr>
      <t>上年结转</t>
    </r>
  </si>
  <si>
    <t>账务调整收入</t>
  </si>
  <si>
    <r>
      <rPr>
        <b/>
        <sz val="14"/>
        <color indexed="8"/>
        <rFont val="仿宋_GB2312"/>
        <charset val="134"/>
      </rPr>
      <t>各项收入合计</t>
    </r>
  </si>
  <si>
    <t>3-2  2024年临沧高新区国有资本经营支出预算情况表</t>
  </si>
  <si>
    <r>
      <rPr>
        <b/>
        <sz val="14"/>
        <rFont val="Times New Roman"/>
        <charset val="134"/>
      </rPr>
      <t xml:space="preserve">  </t>
    </r>
    <r>
      <rPr>
        <b/>
        <sz val="14"/>
        <rFont val="仿宋_GB2312"/>
        <charset val="134"/>
      </rPr>
      <t>解决历史遗留问题及改革成本支出</t>
    </r>
  </si>
  <si>
    <r>
      <rPr>
        <sz val="14"/>
        <rFont val="Times New Roman"/>
        <charset val="134"/>
      </rPr>
      <t xml:space="preserve">    “</t>
    </r>
    <r>
      <rPr>
        <sz val="14"/>
        <rFont val="仿宋_GB2312"/>
        <charset val="134"/>
      </rPr>
      <t>三供一业</t>
    </r>
    <r>
      <rPr>
        <sz val="14"/>
        <rFont val="Times New Roman"/>
        <charset val="134"/>
      </rPr>
      <t>”</t>
    </r>
    <r>
      <rPr>
        <sz val="14"/>
        <rFont val="仿宋_GB2312"/>
        <charset val="134"/>
      </rPr>
      <t>移交补助支出</t>
    </r>
  </si>
  <si>
    <r>
      <rPr>
        <sz val="14"/>
        <rFont val="Times New Roman"/>
        <charset val="134"/>
      </rPr>
      <t xml:space="preserve">    </t>
    </r>
    <r>
      <rPr>
        <sz val="14"/>
        <rFont val="仿宋_GB2312"/>
        <charset val="134"/>
      </rPr>
      <t>国有企业办职教幼教补助支出</t>
    </r>
  </si>
  <si>
    <r>
      <rPr>
        <sz val="14"/>
        <rFont val="Times New Roman"/>
        <charset val="134"/>
      </rPr>
      <t xml:space="preserve">    </t>
    </r>
    <r>
      <rPr>
        <sz val="14"/>
        <rFont val="仿宋_GB2312"/>
        <charset val="134"/>
      </rPr>
      <t>国有企业退休人员社会化管理补助支出</t>
    </r>
  </si>
  <si>
    <r>
      <rPr>
        <sz val="14"/>
        <rFont val="Times New Roman"/>
        <charset val="134"/>
      </rPr>
      <t xml:space="preserve">    </t>
    </r>
    <r>
      <rPr>
        <sz val="14"/>
        <rFont val="仿宋_GB2312"/>
        <charset val="134"/>
      </rPr>
      <t>国有企业改革成本支出</t>
    </r>
  </si>
  <si>
    <r>
      <rPr>
        <sz val="14"/>
        <rFont val="Times New Roman"/>
        <charset val="134"/>
      </rPr>
      <t xml:space="preserve">    </t>
    </r>
    <r>
      <rPr>
        <sz val="14"/>
        <rFont val="仿宋_GB2312"/>
        <charset val="134"/>
      </rPr>
      <t>离休干部医药费补助支出</t>
    </r>
  </si>
  <si>
    <r>
      <rPr>
        <sz val="14"/>
        <rFont val="Times New Roman"/>
        <charset val="134"/>
      </rPr>
      <t xml:space="preserve">    </t>
    </r>
    <r>
      <rPr>
        <sz val="14"/>
        <rFont val="仿宋_GB2312"/>
        <charset val="134"/>
      </rPr>
      <t>其他解决历史遗留问题及改革成本支出</t>
    </r>
  </si>
  <si>
    <r>
      <rPr>
        <b/>
        <sz val="14"/>
        <rFont val="Times New Roman"/>
        <charset val="134"/>
      </rPr>
      <t xml:space="preserve">  </t>
    </r>
    <r>
      <rPr>
        <b/>
        <sz val="14"/>
        <rFont val="仿宋_GB2312"/>
        <charset val="134"/>
      </rPr>
      <t>国有企业资本金注入</t>
    </r>
  </si>
  <si>
    <r>
      <rPr>
        <sz val="14"/>
        <rFont val="Times New Roman"/>
        <charset val="134"/>
      </rPr>
      <t xml:space="preserve">    </t>
    </r>
    <r>
      <rPr>
        <sz val="14"/>
        <rFont val="仿宋_GB2312"/>
        <charset val="134"/>
      </rPr>
      <t>国有经济结构调整支出</t>
    </r>
  </si>
  <si>
    <r>
      <rPr>
        <sz val="14"/>
        <rFont val="Times New Roman"/>
        <charset val="134"/>
      </rPr>
      <t xml:space="preserve">    </t>
    </r>
    <r>
      <rPr>
        <sz val="14"/>
        <rFont val="仿宋_GB2312"/>
        <charset val="134"/>
      </rPr>
      <t>公益性设施投资支出</t>
    </r>
  </si>
  <si>
    <r>
      <rPr>
        <sz val="14"/>
        <rFont val="Times New Roman"/>
        <charset val="134"/>
      </rPr>
      <t xml:space="preserve">    </t>
    </r>
    <r>
      <rPr>
        <sz val="14"/>
        <rFont val="仿宋_GB2312"/>
        <charset val="134"/>
      </rPr>
      <t>前瞻性战略性产业发展支出</t>
    </r>
  </si>
  <si>
    <r>
      <rPr>
        <sz val="14"/>
        <rFont val="Times New Roman"/>
        <charset val="134"/>
      </rPr>
      <t xml:space="preserve">    </t>
    </r>
    <r>
      <rPr>
        <sz val="14"/>
        <rFont val="仿宋_GB2312"/>
        <charset val="134"/>
      </rPr>
      <t>生态环境保护支出</t>
    </r>
  </si>
  <si>
    <r>
      <rPr>
        <sz val="14"/>
        <rFont val="Times New Roman"/>
        <charset val="134"/>
      </rPr>
      <t xml:space="preserve">    </t>
    </r>
    <r>
      <rPr>
        <sz val="14"/>
        <rFont val="仿宋_GB2312"/>
        <charset val="134"/>
      </rPr>
      <t>其他国有企业资本金注入</t>
    </r>
  </si>
  <si>
    <r>
      <rPr>
        <b/>
        <sz val="14"/>
        <rFont val="Times New Roman"/>
        <charset val="134"/>
      </rPr>
      <t xml:space="preserve">  </t>
    </r>
    <r>
      <rPr>
        <b/>
        <sz val="14"/>
        <rFont val="仿宋_GB2312"/>
        <charset val="134"/>
      </rPr>
      <t>国有企业政策性补贴</t>
    </r>
  </si>
  <si>
    <r>
      <rPr>
        <sz val="14"/>
        <rFont val="Times New Roman"/>
        <charset val="134"/>
      </rPr>
      <t xml:space="preserve">    </t>
    </r>
    <r>
      <rPr>
        <sz val="14"/>
        <rFont val="仿宋_GB2312"/>
        <charset val="134"/>
      </rPr>
      <t>国有企业政策性补贴（项）</t>
    </r>
  </si>
  <si>
    <r>
      <rPr>
        <b/>
        <sz val="14"/>
        <rFont val="Times New Roman"/>
        <charset val="134"/>
      </rPr>
      <t xml:space="preserve">  </t>
    </r>
    <r>
      <rPr>
        <b/>
        <sz val="14"/>
        <rFont val="仿宋_GB2312"/>
        <charset val="134"/>
      </rPr>
      <t>金融国有资本经营预算支出</t>
    </r>
  </si>
  <si>
    <r>
      <rPr>
        <sz val="14"/>
        <rFont val="Times New Roman"/>
        <charset val="134"/>
      </rPr>
      <t xml:space="preserve">  </t>
    </r>
    <r>
      <rPr>
        <sz val="14"/>
        <rFont val="仿宋_GB2312"/>
        <charset val="134"/>
      </rPr>
      <t>其他金融国有资本经营预算支出</t>
    </r>
  </si>
  <si>
    <r>
      <rPr>
        <b/>
        <sz val="14"/>
        <rFont val="Times New Roman"/>
        <charset val="134"/>
      </rPr>
      <t xml:space="preserve">  </t>
    </r>
    <r>
      <rPr>
        <b/>
        <sz val="14"/>
        <rFont val="仿宋_GB2312"/>
        <charset val="134"/>
      </rPr>
      <t>其他国有资本经营预算支出</t>
    </r>
  </si>
  <si>
    <r>
      <rPr>
        <sz val="14"/>
        <rFont val="Times New Roman"/>
        <charset val="134"/>
      </rPr>
      <t xml:space="preserve">    </t>
    </r>
    <r>
      <rPr>
        <sz val="14"/>
        <rFont val="仿宋_GB2312"/>
        <charset val="134"/>
      </rPr>
      <t>其他国有资本经营预算支出（项）</t>
    </r>
  </si>
  <si>
    <t>高新区国有资本经营支出</t>
  </si>
  <si>
    <r>
      <rPr>
        <sz val="14"/>
        <rFont val="仿宋_GB2312"/>
        <charset val="134"/>
      </rPr>
      <t>国有资本经营预算转移支付</t>
    </r>
  </si>
  <si>
    <r>
      <rPr>
        <sz val="14"/>
        <rFont val="仿宋_GB2312"/>
        <charset val="134"/>
      </rPr>
      <t>调出资金</t>
    </r>
  </si>
  <si>
    <r>
      <rPr>
        <b/>
        <sz val="14"/>
        <rFont val="仿宋_GB2312"/>
        <charset val="134"/>
      </rPr>
      <t>结转下年</t>
    </r>
  </si>
  <si>
    <t>3-3  2024年临沧高新区本级国有资本经营收入预算情况表</t>
  </si>
  <si>
    <r>
      <rPr>
        <b/>
        <sz val="14"/>
        <rFont val="仿宋_GB2312"/>
        <charset val="134"/>
      </rPr>
      <t>利润收入</t>
    </r>
  </si>
  <si>
    <r>
      <rPr>
        <b/>
        <sz val="14"/>
        <rFont val="仿宋_GB2312"/>
        <charset val="134"/>
      </rPr>
      <t>股利、股息收入</t>
    </r>
  </si>
  <si>
    <r>
      <rPr>
        <b/>
        <sz val="14"/>
        <rFont val="仿宋_GB2312"/>
        <charset val="134"/>
      </rPr>
      <t>产权转让收入</t>
    </r>
  </si>
  <si>
    <r>
      <rPr>
        <sz val="14"/>
        <rFont val="Times New Roman"/>
        <charset val="134"/>
      </rPr>
      <t xml:space="preserve">    </t>
    </r>
    <r>
      <rPr>
        <sz val="14"/>
        <rFont val="仿宋_GB2312"/>
        <charset val="134"/>
      </rPr>
      <t>国有股权、股份转让收入</t>
    </r>
  </si>
  <si>
    <r>
      <rPr>
        <sz val="14"/>
        <rFont val="Times New Roman"/>
        <charset val="134"/>
      </rPr>
      <t xml:space="preserve">    </t>
    </r>
    <r>
      <rPr>
        <sz val="14"/>
        <rFont val="仿宋_GB2312"/>
        <charset val="134"/>
      </rPr>
      <t>国有独资企业产权转让收入</t>
    </r>
  </si>
  <si>
    <r>
      <rPr>
        <sz val="14"/>
        <rFont val="Times New Roman"/>
        <charset val="134"/>
      </rPr>
      <t xml:space="preserve">   </t>
    </r>
    <r>
      <rPr>
        <sz val="14"/>
        <rFont val="仿宋_GB2312"/>
        <charset val="134"/>
      </rPr>
      <t>其他国有资本经营预算企业产权转让收入</t>
    </r>
  </si>
  <si>
    <r>
      <rPr>
        <b/>
        <sz val="14"/>
        <rFont val="仿宋_GB2312"/>
        <charset val="134"/>
      </rPr>
      <t>清算收入</t>
    </r>
  </si>
  <si>
    <r>
      <rPr>
        <b/>
        <sz val="14"/>
        <rFont val="仿宋_GB2312"/>
        <charset val="134"/>
      </rPr>
      <t>其他国有资本经营预算收入</t>
    </r>
  </si>
  <si>
    <r>
      <rPr>
        <b/>
        <sz val="14"/>
        <color indexed="8"/>
        <rFont val="仿宋_GB2312"/>
        <charset val="134"/>
      </rPr>
      <t>高新区本级国有资本经营收入</t>
    </r>
  </si>
  <si>
    <r>
      <rPr>
        <b/>
        <sz val="14"/>
        <rFont val="仿宋_GB2312"/>
        <charset val="134"/>
      </rPr>
      <t>账务调整收入</t>
    </r>
  </si>
  <si>
    <t>3-4  2024年临沧高新区本级国有资本经营支出预算情况表</t>
  </si>
  <si>
    <r>
      <rPr>
        <sz val="14"/>
        <rFont val="Times New Roman"/>
        <charset val="134"/>
      </rPr>
      <t xml:space="preserve">    "</t>
    </r>
    <r>
      <rPr>
        <sz val="14"/>
        <rFont val="仿宋_GB2312"/>
        <charset val="134"/>
      </rPr>
      <t>三供一业</t>
    </r>
    <r>
      <rPr>
        <sz val="14"/>
        <rFont val="Times New Roman"/>
        <charset val="134"/>
      </rPr>
      <t>"</t>
    </r>
    <r>
      <rPr>
        <sz val="14"/>
        <rFont val="仿宋_GB2312"/>
        <charset val="134"/>
      </rPr>
      <t>移交补助支出</t>
    </r>
  </si>
  <si>
    <r>
      <rPr>
        <sz val="14"/>
        <rFont val="Times New Roman"/>
        <charset val="134"/>
      </rPr>
      <t xml:space="preserve">   </t>
    </r>
    <r>
      <rPr>
        <sz val="14"/>
        <rFont val="仿宋_GB2312"/>
        <charset val="134"/>
      </rPr>
      <t>其他金融国有资本经营预算支出</t>
    </r>
  </si>
  <si>
    <r>
      <rPr>
        <b/>
        <sz val="14"/>
        <rFont val="仿宋_GB2312"/>
        <charset val="134"/>
      </rPr>
      <t>高新区本级国有资本经营支出</t>
    </r>
  </si>
  <si>
    <t>3-5  2024年临沧高新区本级国有资本经营预算
转移支付表（分地区）</t>
  </si>
  <si>
    <t>地区</t>
  </si>
  <si>
    <r>
      <rPr>
        <b/>
        <sz val="14"/>
        <rFont val="仿宋_GB2312"/>
        <charset val="134"/>
      </rPr>
      <t>预算数</t>
    </r>
  </si>
  <si>
    <r>
      <rPr>
        <b/>
        <sz val="14"/>
        <color indexed="8"/>
        <rFont val="仿宋_GB2312"/>
        <charset val="134"/>
      </rPr>
      <t>合</t>
    </r>
    <r>
      <rPr>
        <b/>
        <sz val="14"/>
        <color indexed="8"/>
        <rFont val="Times New Roman"/>
        <charset val="134"/>
      </rPr>
      <t xml:space="preserve">  </t>
    </r>
    <r>
      <rPr>
        <b/>
        <sz val="14"/>
        <color indexed="8"/>
        <rFont val="仿宋_GB2312"/>
        <charset val="134"/>
      </rPr>
      <t>计</t>
    </r>
  </si>
  <si>
    <t>3-6  2024年临沧高新区本级国有资本经营预算转移支付表（分项目）</t>
  </si>
  <si>
    <t>项目名称</t>
  </si>
  <si>
    <t>预算数</t>
  </si>
  <si>
    <t>合  计</t>
  </si>
  <si>
    <t>4-1  2024年临沧高新区社会保险基金收入预算情况表</t>
  </si>
  <si>
    <r>
      <rPr>
        <b/>
        <sz val="14"/>
        <rFont val="仿宋_GB2312"/>
        <charset val="134"/>
      </rPr>
      <t>一、企业职工基本养老保险基金收入</t>
    </r>
  </si>
  <si>
    <r>
      <rPr>
        <sz val="14"/>
        <rFont val="Times New Roman"/>
        <charset val="134"/>
      </rPr>
      <t xml:space="preserve">    </t>
    </r>
    <r>
      <rPr>
        <sz val="14"/>
        <rFont val="仿宋_GB2312"/>
        <charset val="134"/>
      </rPr>
      <t>其中：保险费收入</t>
    </r>
  </si>
  <si>
    <r>
      <rPr>
        <sz val="14"/>
        <rFont val="Times New Roman"/>
        <charset val="134"/>
      </rPr>
      <t xml:space="preserve">          </t>
    </r>
    <r>
      <rPr>
        <sz val="14"/>
        <rFont val="仿宋_GB2312"/>
        <charset val="134"/>
      </rPr>
      <t>利息收入</t>
    </r>
  </si>
  <si>
    <r>
      <rPr>
        <sz val="14"/>
        <rFont val="Times New Roman"/>
        <charset val="134"/>
      </rPr>
      <t xml:space="preserve">          </t>
    </r>
    <r>
      <rPr>
        <sz val="14"/>
        <rFont val="仿宋_GB2312"/>
        <charset val="134"/>
      </rPr>
      <t>财政补贴收入</t>
    </r>
  </si>
  <si>
    <r>
      <rPr>
        <b/>
        <sz val="14"/>
        <rFont val="仿宋_GB2312"/>
        <charset val="134"/>
      </rPr>
      <t>二、机关事业单位基本养老保险基金收入</t>
    </r>
  </si>
  <si>
    <r>
      <rPr>
        <b/>
        <sz val="14"/>
        <rFont val="仿宋_GB2312"/>
        <charset val="134"/>
      </rPr>
      <t>三、失业保险基金收入</t>
    </r>
  </si>
  <si>
    <r>
      <rPr>
        <b/>
        <sz val="14"/>
        <rFont val="仿宋_GB2312"/>
        <charset val="134"/>
      </rPr>
      <t>四、城镇职工基本医疗保险基金收入</t>
    </r>
  </si>
  <si>
    <r>
      <rPr>
        <b/>
        <sz val="14"/>
        <rFont val="仿宋_GB2312"/>
        <charset val="134"/>
      </rPr>
      <t>五、工伤保险基金收入</t>
    </r>
  </si>
  <si>
    <r>
      <rPr>
        <b/>
        <sz val="14"/>
        <rFont val="仿宋_GB2312"/>
        <charset val="134"/>
      </rPr>
      <t>六、城乡居民基本养老保险基金收入</t>
    </r>
  </si>
  <si>
    <r>
      <rPr>
        <b/>
        <sz val="14"/>
        <rFont val="仿宋_GB2312"/>
        <charset val="134"/>
      </rPr>
      <t>七、居民基本医疗保险基金收入</t>
    </r>
  </si>
  <si>
    <r>
      <rPr>
        <b/>
        <sz val="14"/>
        <rFont val="仿宋_GB2312"/>
        <charset val="134"/>
      </rPr>
      <t>收入小计</t>
    </r>
  </si>
  <si>
    <r>
      <rPr>
        <sz val="14"/>
        <rFont val="Times New Roman"/>
        <charset val="134"/>
      </rPr>
      <t xml:space="preserve">  </t>
    </r>
    <r>
      <rPr>
        <sz val="14"/>
        <rFont val="仿宋_GB2312"/>
        <charset val="134"/>
      </rPr>
      <t>其中：保险费收入</t>
    </r>
  </si>
  <si>
    <r>
      <rPr>
        <sz val="14"/>
        <rFont val="Times New Roman"/>
        <charset val="134"/>
      </rPr>
      <t xml:space="preserve">        </t>
    </r>
    <r>
      <rPr>
        <sz val="14"/>
        <rFont val="仿宋_GB2312"/>
        <charset val="134"/>
      </rPr>
      <t>利息收入</t>
    </r>
  </si>
  <si>
    <r>
      <rPr>
        <sz val="14"/>
        <rFont val="Times New Roman"/>
        <charset val="134"/>
      </rPr>
      <t xml:space="preserve">        </t>
    </r>
    <r>
      <rPr>
        <sz val="14"/>
        <rFont val="仿宋_GB2312"/>
        <charset val="134"/>
      </rPr>
      <t>财政补贴收入</t>
    </r>
  </si>
  <si>
    <r>
      <rPr>
        <b/>
        <sz val="14"/>
        <rFont val="仿宋_GB2312"/>
        <charset val="134"/>
      </rPr>
      <t>上级补助收入</t>
    </r>
  </si>
  <si>
    <r>
      <rPr>
        <b/>
        <sz val="14"/>
        <rFont val="仿宋_GB2312"/>
        <charset val="134"/>
      </rPr>
      <t>下级上解收入</t>
    </r>
  </si>
  <si>
    <r>
      <rPr>
        <b/>
        <sz val="14"/>
        <rFont val="仿宋_GB2312"/>
        <charset val="134"/>
      </rPr>
      <t>收入合计</t>
    </r>
  </si>
  <si>
    <t>4-2  2024年临沧高新区社会保险基金支出预算情况表</t>
  </si>
  <si>
    <r>
      <rPr>
        <b/>
        <sz val="14"/>
        <rFont val="仿宋_GB2312"/>
        <charset val="134"/>
      </rPr>
      <t>一、企业职工基本养老保险基金支出</t>
    </r>
  </si>
  <si>
    <r>
      <rPr>
        <sz val="14"/>
        <rFont val="Times New Roman"/>
        <charset val="134"/>
      </rPr>
      <t xml:space="preserve">    </t>
    </r>
    <r>
      <rPr>
        <sz val="14"/>
        <rFont val="仿宋_GB2312"/>
        <charset val="134"/>
      </rPr>
      <t>其中：待遇支出</t>
    </r>
  </si>
  <si>
    <r>
      <rPr>
        <b/>
        <sz val="14"/>
        <rFont val="仿宋_GB2312"/>
        <charset val="134"/>
      </rPr>
      <t>二、机关事业单位基本养老保险基金支出</t>
    </r>
  </si>
  <si>
    <r>
      <rPr>
        <b/>
        <sz val="14"/>
        <rFont val="仿宋_GB2312"/>
        <charset val="134"/>
      </rPr>
      <t>三、失业保险基金支出</t>
    </r>
  </si>
  <si>
    <r>
      <rPr>
        <b/>
        <sz val="14"/>
        <rFont val="仿宋_GB2312"/>
        <charset val="134"/>
      </rPr>
      <t>四、城镇职工基本医疗保险基金支出</t>
    </r>
  </si>
  <si>
    <r>
      <rPr>
        <b/>
        <sz val="14"/>
        <rFont val="仿宋_GB2312"/>
        <charset val="134"/>
      </rPr>
      <t>五、工伤保险基金支出</t>
    </r>
  </si>
  <si>
    <r>
      <rPr>
        <b/>
        <sz val="14"/>
        <rFont val="仿宋_GB2312"/>
        <charset val="134"/>
      </rPr>
      <t>六、城乡居民基本养老保险基金支出</t>
    </r>
  </si>
  <si>
    <r>
      <rPr>
        <b/>
        <sz val="14"/>
        <rFont val="仿宋_GB2312"/>
        <charset val="134"/>
      </rPr>
      <t>七、居民基本医疗保险基金支出</t>
    </r>
  </si>
  <si>
    <r>
      <rPr>
        <b/>
        <sz val="14"/>
        <rFont val="仿宋_GB2312"/>
        <charset val="134"/>
      </rPr>
      <t>支出小计</t>
    </r>
  </si>
  <si>
    <r>
      <rPr>
        <sz val="14"/>
        <rFont val="Times New Roman"/>
        <charset val="134"/>
      </rPr>
      <t xml:space="preserve">    </t>
    </r>
    <r>
      <rPr>
        <sz val="14"/>
        <rFont val="仿宋_GB2312"/>
        <charset val="134"/>
      </rPr>
      <t>其中：社会保险待遇支出</t>
    </r>
  </si>
  <si>
    <r>
      <rPr>
        <b/>
        <sz val="14"/>
        <rFont val="仿宋_GB2312"/>
        <charset val="134"/>
      </rPr>
      <t>补助下级支出</t>
    </r>
  </si>
  <si>
    <r>
      <rPr>
        <b/>
        <sz val="14"/>
        <rFont val="仿宋_GB2312"/>
        <charset val="134"/>
      </rPr>
      <t>上解上级支出</t>
    </r>
  </si>
  <si>
    <r>
      <rPr>
        <b/>
        <sz val="14"/>
        <rFont val="仿宋_GB2312"/>
        <charset val="134"/>
      </rPr>
      <t>支出合计</t>
    </r>
  </si>
  <si>
    <t>4-3  2024年临沧高新区本级社会保险基金收入预算情况表</t>
  </si>
  <si>
    <t>4-4  2024年临沧高新区本级社会保险基金支出预算情况表</t>
  </si>
  <si>
    <t>5-1  临沧高新区2023年地方政府债务限额及余额预算情况表</t>
  </si>
  <si>
    <t>单位：亿元</t>
  </si>
  <si>
    <r>
      <rPr>
        <b/>
        <sz val="14"/>
        <rFont val="Times New Roman"/>
        <charset val="134"/>
      </rPr>
      <t>2023</t>
    </r>
    <r>
      <rPr>
        <b/>
        <sz val="14"/>
        <rFont val="仿宋_GB2312"/>
        <charset val="134"/>
      </rPr>
      <t>年债务限额</t>
    </r>
  </si>
  <si>
    <r>
      <rPr>
        <b/>
        <sz val="14"/>
        <rFont val="Times New Roman"/>
        <charset val="134"/>
      </rPr>
      <t>2023</t>
    </r>
    <r>
      <rPr>
        <b/>
        <sz val="14"/>
        <rFont val="仿宋_GB2312"/>
        <charset val="134"/>
      </rPr>
      <t>年债务余额预计执行数</t>
    </r>
  </si>
  <si>
    <r>
      <rPr>
        <b/>
        <sz val="14"/>
        <rFont val="仿宋_GB2312"/>
        <charset val="134"/>
      </rPr>
      <t>一般债务</t>
    </r>
  </si>
  <si>
    <r>
      <rPr>
        <b/>
        <sz val="14"/>
        <rFont val="仿宋_GB2312"/>
        <charset val="134"/>
      </rPr>
      <t>专项债务</t>
    </r>
  </si>
  <si>
    <t>公式</t>
  </si>
  <si>
    <t>A=B+C</t>
  </si>
  <si>
    <t>B</t>
  </si>
  <si>
    <t>C</t>
  </si>
  <si>
    <t>D=E+F</t>
  </si>
  <si>
    <t>E</t>
  </si>
  <si>
    <t>F</t>
  </si>
  <si>
    <r>
      <rPr>
        <sz val="14"/>
        <rFont val="仿宋_GB2312"/>
        <charset val="134"/>
      </rPr>
      <t>临沧高新区</t>
    </r>
  </si>
  <si>
    <r>
      <rPr>
        <sz val="12"/>
        <rFont val="仿宋_GB2312"/>
        <charset val="134"/>
      </rPr>
      <t>注：</t>
    </r>
    <r>
      <rPr>
        <sz val="12"/>
        <rFont val="Times New Roman"/>
        <charset val="134"/>
      </rPr>
      <t>1.</t>
    </r>
    <r>
      <rPr>
        <sz val="12"/>
        <rFont val="仿宋_GB2312"/>
        <charset val="134"/>
      </rPr>
      <t>本表反映上一年度本地区、本级及分地区地方政府债务限额及余额预计执行数。</t>
    </r>
  </si>
  <si>
    <r>
      <rPr>
        <sz val="12"/>
        <rFont val="Times New Roman"/>
        <charset val="134"/>
      </rPr>
      <t xml:space="preserve">        2.</t>
    </r>
    <r>
      <rPr>
        <sz val="12"/>
        <rFont val="仿宋_GB2312"/>
        <charset val="134"/>
      </rPr>
      <t>本表由县级以上地方各级财政部门在本级人民代表大会批准预算后二十日内公开。</t>
    </r>
  </si>
  <si>
    <t>5-2 临沧高新区2023年地方政府一般债务余额情况表</t>
  </si>
  <si>
    <r>
      <rPr>
        <b/>
        <sz val="14"/>
        <rFont val="仿宋_GB2312"/>
        <charset val="134"/>
      </rPr>
      <t>执行数</t>
    </r>
  </si>
  <si>
    <r>
      <rPr>
        <sz val="14"/>
        <rFont val="仿宋_GB2312"/>
        <charset val="134"/>
      </rPr>
      <t>一、</t>
    </r>
    <r>
      <rPr>
        <sz val="14"/>
        <rFont val="Times New Roman"/>
        <charset val="134"/>
      </rPr>
      <t>2022</t>
    </r>
    <r>
      <rPr>
        <sz val="14"/>
        <rFont val="仿宋_GB2312"/>
        <charset val="134"/>
      </rPr>
      <t>年末地方政府一般债务余额实际数</t>
    </r>
  </si>
  <si>
    <r>
      <rPr>
        <sz val="14"/>
        <rFont val="仿宋_GB2312"/>
        <charset val="134"/>
      </rPr>
      <t>二、</t>
    </r>
    <r>
      <rPr>
        <sz val="14"/>
        <rFont val="Times New Roman"/>
        <charset val="134"/>
      </rPr>
      <t>2023</t>
    </r>
    <r>
      <rPr>
        <sz val="14"/>
        <rFont val="仿宋_GB2312"/>
        <charset val="134"/>
      </rPr>
      <t>年末地方政府一般债务余额限额</t>
    </r>
  </si>
  <si>
    <r>
      <rPr>
        <sz val="14"/>
        <rFont val="仿宋_GB2312"/>
        <charset val="134"/>
      </rPr>
      <t>三、</t>
    </r>
    <r>
      <rPr>
        <sz val="14"/>
        <rFont val="Times New Roman"/>
        <charset val="134"/>
      </rPr>
      <t>2023</t>
    </r>
    <r>
      <rPr>
        <sz val="14"/>
        <rFont val="仿宋_GB2312"/>
        <charset val="134"/>
      </rPr>
      <t>年地方政府一般债务发行额</t>
    </r>
  </si>
  <si>
    <r>
      <rPr>
        <sz val="14"/>
        <rFont val="Times New Roman"/>
        <charset val="134"/>
      </rPr>
      <t xml:space="preserve">   </t>
    </r>
    <r>
      <rPr>
        <sz val="14"/>
        <rFont val="仿宋_GB2312"/>
        <charset val="134"/>
      </rPr>
      <t>中央转贷地方的国际金融组织和外国政府贷款</t>
    </r>
  </si>
  <si>
    <r>
      <rPr>
        <sz val="14"/>
        <rFont val="Times New Roman"/>
        <charset val="134"/>
      </rPr>
      <t xml:space="preserve">   2023</t>
    </r>
    <r>
      <rPr>
        <sz val="14"/>
        <rFont val="仿宋_GB2312"/>
        <charset val="134"/>
      </rPr>
      <t>年地方政府一般债券发行额</t>
    </r>
  </si>
  <si>
    <r>
      <rPr>
        <sz val="14"/>
        <rFont val="仿宋_GB2312"/>
        <charset val="134"/>
      </rPr>
      <t>四、</t>
    </r>
    <r>
      <rPr>
        <sz val="14"/>
        <rFont val="Times New Roman"/>
        <charset val="134"/>
      </rPr>
      <t>2023</t>
    </r>
    <r>
      <rPr>
        <sz val="14"/>
        <rFont val="仿宋_GB2312"/>
        <charset val="134"/>
      </rPr>
      <t>年地方政府一般债务还本额</t>
    </r>
  </si>
  <si>
    <r>
      <rPr>
        <sz val="14"/>
        <rFont val="仿宋_GB2312"/>
        <charset val="134"/>
      </rPr>
      <t>五、</t>
    </r>
    <r>
      <rPr>
        <sz val="14"/>
        <rFont val="Times New Roman"/>
        <charset val="134"/>
      </rPr>
      <t>2023</t>
    </r>
    <r>
      <rPr>
        <sz val="14"/>
        <rFont val="仿宋_GB2312"/>
        <charset val="134"/>
      </rPr>
      <t>年末地方政府一般债务余额预计执行数</t>
    </r>
  </si>
  <si>
    <r>
      <rPr>
        <sz val="14"/>
        <rFont val="仿宋_GB2312"/>
        <charset val="134"/>
      </rPr>
      <t>六、</t>
    </r>
    <r>
      <rPr>
        <sz val="14"/>
        <rFont val="Times New Roman"/>
        <charset val="134"/>
      </rPr>
      <t>2024</t>
    </r>
    <r>
      <rPr>
        <sz val="14"/>
        <rFont val="仿宋_GB2312"/>
        <charset val="134"/>
      </rPr>
      <t>年地方财政赤字</t>
    </r>
  </si>
  <si>
    <r>
      <rPr>
        <sz val="14"/>
        <rFont val="仿宋_GB2312"/>
        <charset val="134"/>
      </rPr>
      <t>七、</t>
    </r>
    <r>
      <rPr>
        <sz val="14"/>
        <rFont val="Times New Roman"/>
        <charset val="134"/>
      </rPr>
      <t>2024</t>
    </r>
    <r>
      <rPr>
        <sz val="14"/>
        <rFont val="仿宋_GB2312"/>
        <charset val="134"/>
      </rPr>
      <t>年地方政府一般债务余额限额</t>
    </r>
  </si>
  <si>
    <r>
      <rPr>
        <sz val="12"/>
        <rFont val="仿宋_GB2312"/>
        <charset val="134"/>
      </rPr>
      <t>注：</t>
    </r>
    <r>
      <rPr>
        <sz val="12"/>
        <rFont val="Times New Roman"/>
        <charset val="134"/>
      </rPr>
      <t>1.</t>
    </r>
    <r>
      <rPr>
        <sz val="12"/>
        <rFont val="仿宋_GB2312"/>
        <charset val="134"/>
      </rPr>
      <t>本表反映本地区上两年度一般债务余额，上一年度一般债务限额、发行额、还本支出及余额，本年度财政赤字及一般债务限额。</t>
    </r>
    <r>
      <rPr>
        <sz val="12"/>
        <rFont val="Times New Roman"/>
        <charset val="134"/>
      </rPr>
      <t xml:space="preserve">  
        2.</t>
    </r>
    <r>
      <rPr>
        <sz val="12"/>
        <rFont val="仿宋_GB2312"/>
        <charset val="134"/>
      </rPr>
      <t>本表由县级以上地方各级财政部门在本级人民代表大会批准预算后二十日内公开。</t>
    </r>
  </si>
  <si>
    <t>5-3  临沧高新区本级2023年地方政府一般债务余额情况表</t>
  </si>
  <si>
    <r>
      <rPr>
        <sz val="14"/>
        <rFont val="仿宋_GB2312"/>
        <charset val="134"/>
      </rPr>
      <t>单位：亿元</t>
    </r>
  </si>
  <si>
    <r>
      <rPr>
        <sz val="14"/>
        <rFont val="Times New Roman"/>
        <charset val="134"/>
      </rPr>
      <t xml:space="preserve">    </t>
    </r>
    <r>
      <rPr>
        <sz val="14"/>
        <rFont val="仿宋_GB2312"/>
        <charset val="134"/>
      </rPr>
      <t>中央转贷地方的国际金融组织和外国政府贷款</t>
    </r>
  </si>
  <si>
    <r>
      <rPr>
        <sz val="14"/>
        <rFont val="Times New Roman"/>
        <charset val="134"/>
      </rPr>
      <t xml:space="preserve">    2023</t>
    </r>
    <r>
      <rPr>
        <sz val="14"/>
        <rFont val="仿宋_GB2312"/>
        <charset val="134"/>
      </rPr>
      <t>年地方政府一般债券发行额</t>
    </r>
  </si>
  <si>
    <t>5-4 临沧高新区2023年地方政府专项债务余额情况表</t>
  </si>
  <si>
    <r>
      <rPr>
        <sz val="14"/>
        <rFont val="仿宋_GB2312"/>
        <charset val="134"/>
      </rPr>
      <t>一、</t>
    </r>
    <r>
      <rPr>
        <sz val="14"/>
        <rFont val="Times New Roman"/>
        <charset val="134"/>
      </rPr>
      <t>2022</t>
    </r>
    <r>
      <rPr>
        <sz val="14"/>
        <rFont val="仿宋_GB2312"/>
        <charset val="134"/>
      </rPr>
      <t>年末地方政府专项债务余额实际数</t>
    </r>
  </si>
  <si>
    <r>
      <rPr>
        <sz val="14"/>
        <rFont val="仿宋_GB2312"/>
        <charset val="134"/>
      </rPr>
      <t>二、</t>
    </r>
    <r>
      <rPr>
        <sz val="14"/>
        <rFont val="Times New Roman"/>
        <charset val="134"/>
      </rPr>
      <t>2023</t>
    </r>
    <r>
      <rPr>
        <sz val="14"/>
        <rFont val="仿宋_GB2312"/>
        <charset val="134"/>
      </rPr>
      <t>年末地方政府专项债务余额限额</t>
    </r>
  </si>
  <si>
    <r>
      <rPr>
        <sz val="14"/>
        <rFont val="仿宋_GB2312"/>
        <charset val="134"/>
      </rPr>
      <t>三、</t>
    </r>
    <r>
      <rPr>
        <sz val="14"/>
        <rFont val="Times New Roman"/>
        <charset val="134"/>
      </rPr>
      <t>2023</t>
    </r>
    <r>
      <rPr>
        <sz val="14"/>
        <rFont val="仿宋_GB2312"/>
        <charset val="134"/>
      </rPr>
      <t>年地方政府专项债务发行额</t>
    </r>
  </si>
  <si>
    <r>
      <rPr>
        <sz val="14"/>
        <rFont val="仿宋_GB2312"/>
        <charset val="134"/>
      </rPr>
      <t>四、</t>
    </r>
    <r>
      <rPr>
        <sz val="14"/>
        <rFont val="Times New Roman"/>
        <charset val="134"/>
      </rPr>
      <t>2023</t>
    </r>
    <r>
      <rPr>
        <sz val="14"/>
        <rFont val="仿宋_GB2312"/>
        <charset val="134"/>
      </rPr>
      <t>年地方政府专项债务还本额</t>
    </r>
  </si>
  <si>
    <r>
      <rPr>
        <sz val="14"/>
        <rFont val="仿宋_GB2312"/>
        <charset val="134"/>
      </rPr>
      <t>五、</t>
    </r>
    <r>
      <rPr>
        <sz val="14"/>
        <rFont val="Times New Roman"/>
        <charset val="134"/>
      </rPr>
      <t>2023</t>
    </r>
    <r>
      <rPr>
        <sz val="14"/>
        <rFont val="仿宋_GB2312"/>
        <charset val="134"/>
      </rPr>
      <t>年末地方政府专项债务余额预计执行数</t>
    </r>
  </si>
  <si>
    <r>
      <rPr>
        <sz val="14"/>
        <rFont val="仿宋_GB2312"/>
        <charset val="134"/>
      </rPr>
      <t>六、</t>
    </r>
    <r>
      <rPr>
        <sz val="14"/>
        <rFont val="Times New Roman"/>
        <charset val="134"/>
      </rPr>
      <t>2024</t>
    </r>
    <r>
      <rPr>
        <sz val="14"/>
        <rFont val="仿宋_GB2312"/>
        <charset val="134"/>
      </rPr>
      <t>年地方政府专项债务新增限额</t>
    </r>
  </si>
  <si>
    <r>
      <rPr>
        <sz val="14"/>
        <rFont val="仿宋_GB2312"/>
        <charset val="134"/>
      </rPr>
      <t>七、</t>
    </r>
    <r>
      <rPr>
        <sz val="14"/>
        <rFont val="Times New Roman"/>
        <charset val="134"/>
      </rPr>
      <t>2024</t>
    </r>
    <r>
      <rPr>
        <sz val="14"/>
        <rFont val="仿宋_GB2312"/>
        <charset val="134"/>
      </rPr>
      <t>年末地方政府专项债务余额限额</t>
    </r>
  </si>
  <si>
    <r>
      <rPr>
        <sz val="12"/>
        <rFont val="仿宋_GB2312"/>
        <charset val="134"/>
      </rPr>
      <t>注：</t>
    </r>
    <r>
      <rPr>
        <sz val="12"/>
        <rFont val="Times New Roman"/>
        <charset val="134"/>
      </rPr>
      <t>1.</t>
    </r>
    <r>
      <rPr>
        <sz val="12"/>
        <rFont val="仿宋_GB2312"/>
        <charset val="134"/>
      </rPr>
      <t>本表反映本地区上两年度专项债务余额，上一年度专项债务限额、发行额、还本额及余额，本年度专项债务新增限额及限额。</t>
    </r>
    <r>
      <rPr>
        <sz val="12"/>
        <rFont val="Times New Roman"/>
        <charset val="134"/>
      </rPr>
      <t xml:space="preserve">
        2.</t>
    </r>
    <r>
      <rPr>
        <sz val="12"/>
        <rFont val="仿宋_GB2312"/>
        <charset val="134"/>
      </rPr>
      <t>本表由县级以上地方各级财政部门在本级人民代表大会批准预算后二十日内公开。</t>
    </r>
  </si>
  <si>
    <t>5-5  临沧高新区本级2023年地方政府专项债务余额情况表</t>
  </si>
  <si>
    <t>5-6  临沧高新区地方政府债券发行及还本
付息情况表</t>
  </si>
  <si>
    <r>
      <rPr>
        <b/>
        <sz val="14"/>
        <rFont val="仿宋_GB2312"/>
        <charset val="134"/>
      </rPr>
      <t>公式</t>
    </r>
  </si>
  <si>
    <r>
      <rPr>
        <b/>
        <sz val="14"/>
        <rFont val="仿宋_GB2312"/>
        <charset val="134"/>
      </rPr>
      <t>本地区</t>
    </r>
  </si>
  <si>
    <r>
      <rPr>
        <b/>
        <sz val="14"/>
        <rFont val="仿宋_GB2312"/>
        <charset val="134"/>
      </rPr>
      <t>本级</t>
    </r>
  </si>
  <si>
    <r>
      <rPr>
        <b/>
        <sz val="14"/>
        <rFont val="仿宋_GB2312"/>
        <charset val="134"/>
      </rPr>
      <t>一、</t>
    </r>
    <r>
      <rPr>
        <b/>
        <sz val="14"/>
        <rFont val="Times New Roman"/>
        <charset val="134"/>
      </rPr>
      <t>2023</t>
    </r>
    <r>
      <rPr>
        <b/>
        <sz val="14"/>
        <rFont val="仿宋_GB2312"/>
        <charset val="134"/>
      </rPr>
      <t>年发行预计执行数</t>
    </r>
  </si>
  <si>
    <t>A=B+D</t>
  </si>
  <si>
    <r>
      <rPr>
        <sz val="14"/>
        <rFont val="仿宋_GB2312"/>
        <charset val="134"/>
      </rPr>
      <t>（一）一般债券</t>
    </r>
  </si>
  <si>
    <r>
      <rPr>
        <sz val="14"/>
        <rFont val="Times New Roman"/>
        <charset val="134"/>
      </rPr>
      <t xml:space="preserve">   </t>
    </r>
    <r>
      <rPr>
        <sz val="14"/>
        <rFont val="仿宋_GB2312"/>
        <charset val="134"/>
      </rPr>
      <t>其中：再融资债券</t>
    </r>
  </si>
  <si>
    <r>
      <rPr>
        <sz val="14"/>
        <rFont val="仿宋_GB2312"/>
        <charset val="134"/>
      </rPr>
      <t>（二）专项债券</t>
    </r>
  </si>
  <si>
    <t>D</t>
  </si>
  <si>
    <r>
      <rPr>
        <b/>
        <sz val="14"/>
        <rFont val="仿宋_GB2312"/>
        <charset val="134"/>
      </rPr>
      <t>二、</t>
    </r>
    <r>
      <rPr>
        <b/>
        <sz val="14"/>
        <rFont val="Times New Roman"/>
        <charset val="134"/>
      </rPr>
      <t>2023</t>
    </r>
    <r>
      <rPr>
        <b/>
        <sz val="14"/>
        <rFont val="仿宋_GB2312"/>
        <charset val="134"/>
      </rPr>
      <t>年还本预计执行数</t>
    </r>
  </si>
  <si>
    <t>F=G+H</t>
  </si>
  <si>
    <t>G</t>
  </si>
  <si>
    <t>H</t>
  </si>
  <si>
    <r>
      <rPr>
        <b/>
        <sz val="14"/>
        <rFont val="仿宋_GB2312"/>
        <charset val="134"/>
      </rPr>
      <t>三、</t>
    </r>
    <r>
      <rPr>
        <b/>
        <sz val="14"/>
        <rFont val="Times New Roman"/>
        <charset val="134"/>
      </rPr>
      <t>2023</t>
    </r>
    <r>
      <rPr>
        <b/>
        <sz val="14"/>
        <rFont val="仿宋_GB2312"/>
        <charset val="134"/>
      </rPr>
      <t>年付息预计执行数</t>
    </r>
  </si>
  <si>
    <t>I=J+K</t>
  </si>
  <si>
    <t>J</t>
  </si>
  <si>
    <t>K</t>
  </si>
  <si>
    <r>
      <rPr>
        <b/>
        <sz val="14"/>
        <rFont val="仿宋_GB2312"/>
        <charset val="134"/>
      </rPr>
      <t>四、</t>
    </r>
    <r>
      <rPr>
        <b/>
        <sz val="14"/>
        <rFont val="Times New Roman"/>
        <charset val="134"/>
      </rPr>
      <t>2024</t>
    </r>
    <r>
      <rPr>
        <b/>
        <sz val="14"/>
        <rFont val="仿宋_GB2312"/>
        <charset val="134"/>
      </rPr>
      <t>年还本预算数</t>
    </r>
  </si>
  <si>
    <t>L=M+O</t>
  </si>
  <si>
    <t>M</t>
  </si>
  <si>
    <r>
      <rPr>
        <sz val="14"/>
        <rFont val="Times New Roman"/>
        <charset val="134"/>
      </rPr>
      <t xml:space="preserve">   </t>
    </r>
    <r>
      <rPr>
        <sz val="14"/>
        <rFont val="仿宋_GB2312"/>
        <charset val="134"/>
      </rPr>
      <t>其中：再融资</t>
    </r>
  </si>
  <si>
    <r>
      <rPr>
        <sz val="14"/>
        <rFont val="Times New Roman"/>
        <charset val="134"/>
      </rPr>
      <t xml:space="preserve">      </t>
    </r>
    <r>
      <rPr>
        <sz val="14"/>
        <rFont val="仿宋_GB2312"/>
        <charset val="134"/>
      </rPr>
      <t>财政预算安排</t>
    </r>
    <r>
      <rPr>
        <sz val="14"/>
        <rFont val="Times New Roman"/>
        <charset val="134"/>
      </rPr>
      <t xml:space="preserve"> </t>
    </r>
  </si>
  <si>
    <t>N</t>
  </si>
  <si>
    <t>O</t>
  </si>
  <si>
    <r>
      <rPr>
        <sz val="14"/>
        <rFont val="Times New Roman"/>
        <charset val="134"/>
      </rPr>
      <t xml:space="preserve">      </t>
    </r>
    <r>
      <rPr>
        <sz val="14"/>
        <rFont val="仿宋_GB2312"/>
        <charset val="134"/>
      </rPr>
      <t>财政预算安排</t>
    </r>
  </si>
  <si>
    <t>P</t>
  </si>
  <si>
    <r>
      <rPr>
        <b/>
        <sz val="14"/>
        <rFont val="仿宋_GB2312"/>
        <charset val="134"/>
      </rPr>
      <t>五、</t>
    </r>
    <r>
      <rPr>
        <b/>
        <sz val="14"/>
        <rFont val="Times New Roman"/>
        <charset val="134"/>
      </rPr>
      <t>2024</t>
    </r>
    <r>
      <rPr>
        <b/>
        <sz val="14"/>
        <rFont val="仿宋_GB2312"/>
        <charset val="134"/>
      </rPr>
      <t>年付息预算数</t>
    </r>
  </si>
  <si>
    <t>Q=R+S</t>
  </si>
  <si>
    <t>R</t>
  </si>
  <si>
    <t>S</t>
  </si>
  <si>
    <r>
      <rPr>
        <sz val="12"/>
        <rFont val="仿宋_GB2312"/>
        <charset val="134"/>
      </rPr>
      <t>注：</t>
    </r>
    <r>
      <rPr>
        <sz val="12"/>
        <rFont val="Times New Roman"/>
        <charset val="134"/>
      </rPr>
      <t>1.</t>
    </r>
    <r>
      <rPr>
        <sz val="12"/>
        <rFont val="仿宋_GB2312"/>
        <charset val="134"/>
      </rPr>
      <t>本表反映本地区上一年度地方政府债券（含再融资债券）发行及还本付息支出预计执行数、本年度地方政府债券还本付息支出预算数等。</t>
    </r>
    <r>
      <rPr>
        <sz val="12"/>
        <rFont val="Times New Roman"/>
        <charset val="134"/>
      </rPr>
      <t xml:space="preserve">
        2.</t>
    </r>
    <r>
      <rPr>
        <sz val="12"/>
        <rFont val="仿宋_GB2312"/>
        <charset val="134"/>
      </rPr>
      <t>本表由县级以上地方各级财政部门在本级人民代表大会批准预算后二十日内公开。</t>
    </r>
  </si>
  <si>
    <t>5-7  临沧高新区2024年地方政府债务限额提前下达情况表</t>
  </si>
  <si>
    <r>
      <rPr>
        <b/>
        <sz val="14"/>
        <rFont val="仿宋_GB2312"/>
        <charset val="134"/>
      </rPr>
      <t>公</t>
    </r>
    <r>
      <rPr>
        <b/>
        <sz val="14"/>
        <rFont val="Times New Roman"/>
        <charset val="134"/>
      </rPr>
      <t xml:space="preserve">  </t>
    </r>
    <r>
      <rPr>
        <b/>
        <sz val="14"/>
        <rFont val="仿宋_GB2312"/>
        <charset val="134"/>
      </rPr>
      <t>式</t>
    </r>
  </si>
  <si>
    <r>
      <rPr>
        <b/>
        <sz val="14"/>
        <rFont val="仿宋_GB2312"/>
        <charset val="134"/>
      </rPr>
      <t>下级</t>
    </r>
  </si>
  <si>
    <r>
      <rPr>
        <b/>
        <sz val="14"/>
        <rFont val="仿宋_GB2312"/>
        <charset val="134"/>
      </rPr>
      <t>一、</t>
    </r>
    <r>
      <rPr>
        <b/>
        <sz val="14"/>
        <rFont val="Times New Roman"/>
        <charset val="134"/>
      </rPr>
      <t>2023</t>
    </r>
    <r>
      <rPr>
        <b/>
        <sz val="14"/>
        <rFont val="仿宋_GB2312"/>
        <charset val="134"/>
      </rPr>
      <t>年地方政府债务限额</t>
    </r>
  </si>
  <si>
    <r>
      <rPr>
        <sz val="14"/>
        <rFont val="仿宋_GB2312"/>
        <charset val="134"/>
      </rPr>
      <t>其中：</t>
    </r>
    <r>
      <rPr>
        <sz val="14"/>
        <rFont val="Times New Roman"/>
        <charset val="134"/>
      </rPr>
      <t xml:space="preserve"> </t>
    </r>
    <r>
      <rPr>
        <sz val="14"/>
        <rFont val="仿宋_GB2312"/>
        <charset val="134"/>
      </rPr>
      <t>一般债务限额</t>
    </r>
  </si>
  <si>
    <r>
      <rPr>
        <sz val="14"/>
        <rFont val="Times New Roman"/>
        <charset val="134"/>
      </rPr>
      <t xml:space="preserve">       </t>
    </r>
    <r>
      <rPr>
        <sz val="14"/>
        <rFont val="仿宋_GB2312"/>
        <charset val="134"/>
      </rPr>
      <t>专项债务限额</t>
    </r>
  </si>
  <si>
    <r>
      <rPr>
        <b/>
        <sz val="14"/>
        <rFont val="仿宋_GB2312"/>
        <charset val="134"/>
      </rPr>
      <t>二、提前下达的</t>
    </r>
    <r>
      <rPr>
        <b/>
        <sz val="14"/>
        <rFont val="Times New Roman"/>
        <charset val="134"/>
      </rPr>
      <t>2024</t>
    </r>
    <r>
      <rPr>
        <b/>
        <sz val="14"/>
        <rFont val="仿宋_GB2312"/>
        <charset val="134"/>
      </rPr>
      <t>年新增地方政府债务限额</t>
    </r>
  </si>
  <si>
    <r>
      <rPr>
        <sz val="12"/>
        <rFont val="仿宋_GB2312"/>
        <charset val="134"/>
      </rPr>
      <t>注：本表反映本地区及本级年初预算中列示提前下达的新增地方政府债务限额情况，由县级以上地方各级财政部门在本级人民代表大会批准预算后二十日内公开。</t>
    </r>
  </si>
  <si>
    <t>5-8  临沧高新区2024年年初新增地方政府债券资金安排表</t>
  </si>
  <si>
    <r>
      <rPr>
        <b/>
        <sz val="14"/>
        <rFont val="仿宋_GB2312"/>
        <charset val="134"/>
      </rPr>
      <t>序号</t>
    </r>
  </si>
  <si>
    <r>
      <rPr>
        <b/>
        <sz val="14"/>
        <rFont val="仿宋_GB2312"/>
        <charset val="134"/>
      </rPr>
      <t>项目名称</t>
    </r>
  </si>
  <si>
    <r>
      <rPr>
        <b/>
        <sz val="14"/>
        <rFont val="仿宋_GB2312"/>
        <charset val="134"/>
      </rPr>
      <t>项目类型</t>
    </r>
  </si>
  <si>
    <r>
      <rPr>
        <b/>
        <sz val="14"/>
        <rFont val="仿宋_GB2312"/>
        <charset val="134"/>
      </rPr>
      <t>项目主管部门</t>
    </r>
  </si>
  <si>
    <r>
      <rPr>
        <b/>
        <sz val="14"/>
        <rFont val="仿宋_GB2312"/>
        <charset val="134"/>
      </rPr>
      <t>债券性质</t>
    </r>
  </si>
  <si>
    <r>
      <rPr>
        <b/>
        <sz val="14"/>
        <rFont val="仿宋_GB2312"/>
        <charset val="134"/>
      </rPr>
      <t>债券规模</t>
    </r>
  </si>
  <si>
    <t>...</t>
  </si>
  <si>
    <r>
      <rPr>
        <sz val="12"/>
        <rFont val="仿宋_GB2312"/>
        <charset val="134"/>
      </rPr>
      <t>注：本表反映本级当年提前下达的新增地方政府债券资金使用安排，由县级以上地方各级财政部门在本级人民代表大会批准预算后二十日内公开。</t>
    </r>
  </si>
  <si>
    <t>6-1   2024年临沧高新区重大政策和重点项目绩效目标表</t>
  </si>
  <si>
    <r>
      <rPr>
        <b/>
        <sz val="14"/>
        <color indexed="8"/>
        <rFont val="仿宋_GB2312"/>
        <charset val="134"/>
      </rPr>
      <t>单位名称、项目名称</t>
    </r>
  </si>
  <si>
    <r>
      <rPr>
        <b/>
        <sz val="14"/>
        <color indexed="8"/>
        <rFont val="仿宋_GB2312"/>
        <charset val="134"/>
      </rPr>
      <t>项目年度绩效目标</t>
    </r>
  </si>
  <si>
    <r>
      <rPr>
        <b/>
        <sz val="14"/>
        <color indexed="8"/>
        <rFont val="仿宋_GB2312"/>
        <charset val="134"/>
      </rPr>
      <t>一级指标</t>
    </r>
  </si>
  <si>
    <r>
      <rPr>
        <b/>
        <sz val="14"/>
        <color indexed="8"/>
        <rFont val="仿宋_GB2312"/>
        <charset val="134"/>
      </rPr>
      <t>二级指标</t>
    </r>
  </si>
  <si>
    <r>
      <rPr>
        <b/>
        <sz val="14"/>
        <color indexed="8"/>
        <rFont val="仿宋_GB2312"/>
        <charset val="134"/>
      </rPr>
      <t>三级指标</t>
    </r>
  </si>
  <si>
    <r>
      <rPr>
        <b/>
        <sz val="14"/>
        <color indexed="8"/>
        <rFont val="仿宋_GB2312"/>
        <charset val="134"/>
      </rPr>
      <t>指标性质</t>
    </r>
  </si>
  <si>
    <r>
      <rPr>
        <b/>
        <sz val="14"/>
        <color indexed="8"/>
        <rFont val="仿宋_GB2312"/>
        <charset val="134"/>
      </rPr>
      <t>指标值</t>
    </r>
  </si>
  <si>
    <r>
      <rPr>
        <b/>
        <sz val="14"/>
        <color indexed="8"/>
        <rFont val="仿宋_GB2312"/>
        <charset val="134"/>
      </rPr>
      <t>度量单位</t>
    </r>
  </si>
  <si>
    <r>
      <rPr>
        <b/>
        <sz val="14"/>
        <color indexed="8"/>
        <rFont val="仿宋_GB2312"/>
        <charset val="134"/>
      </rPr>
      <t>指标属性</t>
    </r>
  </si>
  <si>
    <r>
      <rPr>
        <b/>
        <sz val="14"/>
        <color indexed="8"/>
        <rFont val="仿宋_GB2312"/>
        <charset val="134"/>
      </rPr>
      <t>指标内容</t>
    </r>
  </si>
  <si>
    <r>
      <rPr>
        <sz val="10"/>
        <color indexed="8"/>
        <rFont val="仿宋_GB2312"/>
        <charset val="134"/>
      </rPr>
      <t>临沧高新技术产业开发区管理委员会经济发展局</t>
    </r>
  </si>
  <si>
    <r>
      <rPr>
        <sz val="9"/>
        <color rgb="FF000000"/>
        <rFont val="仿宋_GB2312"/>
        <charset val="1"/>
      </rPr>
      <t>高新区科技创新专项资金</t>
    </r>
  </si>
  <si>
    <r>
      <rPr>
        <sz val="9"/>
        <color rgb="FF000000"/>
        <rFont val="Times New Roman"/>
        <charset val="1"/>
      </rPr>
      <t xml:space="preserve">    </t>
    </r>
    <r>
      <rPr>
        <sz val="9"/>
        <color rgb="FF000000"/>
        <rFont val="仿宋_GB2312"/>
        <charset val="1"/>
      </rPr>
      <t>高新区以创建国家高新技术产业开发区为目标，以临沧建设国家可持续发展议程创新示范区为统领，全面实施创新驱动战略，深入推进国家知识产权试点园区建设，努力营造科技创新环境，增强技术创新能力，促进科技创新成果转化和产业化，引导和吸引高新技术产业和人才向高新区聚集。</t>
    </r>
    <r>
      <rPr>
        <sz val="9"/>
        <color rgb="FF000000"/>
        <rFont val="Times New Roman"/>
        <charset val="1"/>
      </rPr>
      <t>1.</t>
    </r>
    <r>
      <rPr>
        <sz val="9"/>
        <color rgb="FF000000"/>
        <rFont val="仿宋_GB2312"/>
        <charset val="1"/>
      </rPr>
      <t>新授权专利及著作权</t>
    </r>
    <r>
      <rPr>
        <sz val="9"/>
        <color rgb="FF000000"/>
        <rFont val="Times New Roman"/>
        <charset val="1"/>
      </rPr>
      <t>50</t>
    </r>
    <r>
      <rPr>
        <sz val="9"/>
        <color rgb="FF000000"/>
        <rFont val="仿宋_GB2312"/>
        <charset val="1"/>
      </rPr>
      <t>件以上；</t>
    </r>
    <r>
      <rPr>
        <sz val="9"/>
        <color rgb="FF000000"/>
        <rFont val="Times New Roman"/>
        <charset val="1"/>
      </rPr>
      <t>2.</t>
    </r>
    <r>
      <rPr>
        <sz val="9"/>
        <color rgb="FF000000"/>
        <rFont val="仿宋_GB2312"/>
        <charset val="1"/>
      </rPr>
      <t>培育高新技术企业</t>
    </r>
    <r>
      <rPr>
        <sz val="9"/>
        <color rgb="FF000000"/>
        <rFont val="Times New Roman"/>
        <charset val="1"/>
      </rPr>
      <t>5</t>
    </r>
    <r>
      <rPr>
        <sz val="9"/>
        <color rgb="FF000000"/>
        <rFont val="仿宋_GB2312"/>
        <charset val="1"/>
      </rPr>
      <t>户以上；</t>
    </r>
    <r>
      <rPr>
        <sz val="9"/>
        <color rgb="FF000000"/>
        <rFont val="Times New Roman"/>
        <charset val="1"/>
      </rPr>
      <t>3.</t>
    </r>
    <r>
      <rPr>
        <sz val="9"/>
        <color rgb="FF000000"/>
        <rFont val="仿宋_GB2312"/>
        <charset val="1"/>
      </rPr>
      <t>培育科技型中小企业</t>
    </r>
    <r>
      <rPr>
        <sz val="9"/>
        <color rgb="FF000000"/>
        <rFont val="Times New Roman"/>
        <charset val="1"/>
      </rPr>
      <t>10</t>
    </r>
    <r>
      <rPr>
        <sz val="9"/>
        <color rgb="FF000000"/>
        <rFont val="仿宋_GB2312"/>
        <charset val="1"/>
      </rPr>
      <t>户以上；</t>
    </r>
    <r>
      <rPr>
        <sz val="9"/>
        <color rgb="FF000000"/>
        <rFont val="Times New Roman"/>
        <charset val="1"/>
      </rPr>
      <t>4.</t>
    </r>
    <r>
      <rPr>
        <sz val="9"/>
        <color rgb="FF000000"/>
        <rFont val="仿宋_GB2312"/>
        <charset val="1"/>
      </rPr>
      <t>研发经费投入增长</t>
    </r>
    <r>
      <rPr>
        <sz val="9"/>
        <color rgb="FF000000"/>
        <rFont val="Times New Roman"/>
        <charset val="1"/>
      </rPr>
      <t>10%</t>
    </r>
    <r>
      <rPr>
        <sz val="9"/>
        <color rgb="FF000000"/>
        <rFont val="仿宋_GB2312"/>
        <charset val="1"/>
      </rPr>
      <t>以上；</t>
    </r>
    <r>
      <rPr>
        <sz val="9"/>
        <color rgb="FF000000"/>
        <rFont val="Times New Roman"/>
        <charset val="1"/>
      </rPr>
      <t>5.</t>
    </r>
    <r>
      <rPr>
        <sz val="9"/>
        <color rgb="FF000000"/>
        <rFont val="仿宋_GB2312"/>
        <charset val="1"/>
      </rPr>
      <t>企业科技成果转化</t>
    </r>
    <r>
      <rPr>
        <sz val="9"/>
        <color rgb="FF000000"/>
        <rFont val="Times New Roman"/>
        <charset val="1"/>
      </rPr>
      <t>2</t>
    </r>
    <r>
      <rPr>
        <sz val="9"/>
        <color rgb="FF000000"/>
        <rFont val="仿宋_GB2312"/>
        <charset val="1"/>
      </rPr>
      <t>项以上；</t>
    </r>
    <r>
      <rPr>
        <sz val="9"/>
        <color rgb="FF000000"/>
        <rFont val="Times New Roman"/>
        <charset val="1"/>
      </rPr>
      <t>6.</t>
    </r>
    <r>
      <rPr>
        <sz val="9"/>
        <color rgb="FF000000"/>
        <rFont val="仿宋_GB2312"/>
        <charset val="1"/>
      </rPr>
      <t>高新区科技创新能力提升长期有效；</t>
    </r>
    <r>
      <rPr>
        <sz val="9"/>
        <color rgb="FF000000"/>
        <rFont val="Times New Roman"/>
        <charset val="1"/>
      </rPr>
      <t>7.</t>
    </r>
    <r>
      <rPr>
        <sz val="9"/>
        <color rgb="FF000000"/>
        <rFont val="仿宋_GB2312"/>
        <charset val="1"/>
      </rPr>
      <t>扶持企业总体满意度</t>
    </r>
    <r>
      <rPr>
        <sz val="9"/>
        <color rgb="FF000000"/>
        <rFont val="Times New Roman"/>
        <charset val="1"/>
      </rPr>
      <t>90%</t>
    </r>
    <r>
      <rPr>
        <sz val="9"/>
        <color rgb="FF000000"/>
        <rFont val="仿宋_GB2312"/>
        <charset val="1"/>
      </rPr>
      <t>以上。</t>
    </r>
  </si>
  <si>
    <r>
      <rPr>
        <sz val="9"/>
        <color rgb="FF000000"/>
        <rFont val="仿宋_GB2312"/>
        <charset val="1"/>
      </rPr>
      <t>产出指标</t>
    </r>
  </si>
  <si>
    <r>
      <rPr>
        <sz val="9"/>
        <color rgb="FF000000"/>
        <rFont val="仿宋_GB2312"/>
        <charset val="1"/>
      </rPr>
      <t>数量指标</t>
    </r>
  </si>
  <si>
    <r>
      <rPr>
        <sz val="9"/>
        <color rgb="FF000000"/>
        <rFont val="仿宋_GB2312"/>
        <charset val="1"/>
      </rPr>
      <t>新授权专利及著作权数量</t>
    </r>
  </si>
  <si>
    <t>&gt;=</t>
  </si>
  <si>
    <t>50</t>
  </si>
  <si>
    <r>
      <rPr>
        <sz val="9"/>
        <color rgb="FF000000"/>
        <rFont val="仿宋_GB2312"/>
        <charset val="1"/>
      </rPr>
      <t>件</t>
    </r>
  </si>
  <si>
    <r>
      <rPr>
        <sz val="9"/>
        <color rgb="FF000000"/>
        <rFont val="仿宋_GB2312"/>
        <charset val="1"/>
      </rPr>
      <t>定量指标</t>
    </r>
  </si>
  <si>
    <r>
      <rPr>
        <sz val="9"/>
        <color rgb="FF000000"/>
        <rFont val="仿宋_GB2312"/>
        <charset val="1"/>
      </rPr>
      <t>反映部门获得知识产权数量。</t>
    </r>
  </si>
  <si>
    <r>
      <rPr>
        <sz val="9"/>
        <color rgb="FF000000"/>
        <rFont val="仿宋_GB2312"/>
        <charset val="1"/>
      </rPr>
      <t>培育高新技术企业数量</t>
    </r>
  </si>
  <si>
    <t>5</t>
  </si>
  <si>
    <r>
      <rPr>
        <sz val="9"/>
        <color rgb="FF000000"/>
        <rFont val="仿宋_GB2312"/>
        <charset val="1"/>
      </rPr>
      <t>户</t>
    </r>
  </si>
  <si>
    <r>
      <rPr>
        <sz val="9"/>
        <color rgb="FF000000"/>
        <rFont val="仿宋_GB2312"/>
        <charset val="1"/>
      </rPr>
      <t>反映部门获得高新技术企业数量。</t>
    </r>
  </si>
  <si>
    <r>
      <rPr>
        <sz val="9"/>
        <color rgb="FF000000"/>
        <rFont val="仿宋_GB2312"/>
        <charset val="1"/>
      </rPr>
      <t>培育科技型中小企业数量</t>
    </r>
  </si>
  <si>
    <t>10</t>
  </si>
  <si>
    <r>
      <rPr>
        <sz val="9"/>
        <color rgb="FF000000"/>
        <rFont val="仿宋_GB2312"/>
        <charset val="1"/>
      </rPr>
      <t>反映部门获得的科技型中小企业数量。</t>
    </r>
  </si>
  <si>
    <r>
      <rPr>
        <sz val="9"/>
        <color rgb="FF000000"/>
        <rFont val="仿宋_GB2312"/>
        <charset val="1"/>
      </rPr>
      <t>研发经费投入增长率</t>
    </r>
  </si>
  <si>
    <t>%</t>
  </si>
  <si>
    <r>
      <rPr>
        <sz val="9"/>
        <color rgb="FF000000"/>
        <rFont val="仿宋_GB2312"/>
        <charset val="1"/>
      </rPr>
      <t>反映部门研发经费投入情况。</t>
    </r>
  </si>
  <si>
    <r>
      <rPr>
        <sz val="9"/>
        <color rgb="FF000000"/>
        <rFont val="仿宋_GB2312"/>
        <charset val="1"/>
      </rPr>
      <t>企业科技成果转化数量</t>
    </r>
  </si>
  <si>
    <t>2</t>
  </si>
  <si>
    <r>
      <rPr>
        <sz val="9"/>
        <color rgb="FF000000"/>
        <rFont val="仿宋_GB2312"/>
        <charset val="1"/>
      </rPr>
      <t>项</t>
    </r>
  </si>
  <si>
    <r>
      <rPr>
        <sz val="9"/>
        <color rgb="FF000000"/>
        <rFont val="仿宋_GB2312"/>
        <charset val="1"/>
      </rPr>
      <t>反映院士专家工作站研发情况。</t>
    </r>
  </si>
  <si>
    <r>
      <rPr>
        <sz val="9"/>
        <color rgb="FF000000"/>
        <rFont val="仿宋_GB2312"/>
        <charset val="1"/>
      </rPr>
      <t>效益指标</t>
    </r>
  </si>
  <si>
    <r>
      <rPr>
        <sz val="9"/>
        <color rgb="FF000000"/>
        <rFont val="仿宋_GB2312"/>
        <charset val="1"/>
      </rPr>
      <t>可持续影响指标</t>
    </r>
  </si>
  <si>
    <r>
      <rPr>
        <sz val="9"/>
        <color rgb="FF000000"/>
        <rFont val="仿宋_GB2312"/>
        <charset val="1"/>
      </rPr>
      <t>高新区科技创新能力提升水平</t>
    </r>
  </si>
  <si>
    <t>=</t>
  </si>
  <si>
    <r>
      <rPr>
        <sz val="9"/>
        <color rgb="FF000000"/>
        <rFont val="仿宋_GB2312"/>
        <charset val="1"/>
      </rPr>
      <t>长期有效</t>
    </r>
  </si>
  <si>
    <r>
      <rPr>
        <sz val="9"/>
        <color rgb="FF000000"/>
        <rFont val="仿宋_GB2312"/>
        <charset val="1"/>
      </rPr>
      <t>上升</t>
    </r>
  </si>
  <si>
    <r>
      <rPr>
        <sz val="9"/>
        <color rgb="FF000000"/>
        <rFont val="仿宋_GB2312"/>
        <charset val="1"/>
      </rPr>
      <t>定性指标</t>
    </r>
  </si>
  <si>
    <r>
      <rPr>
        <sz val="9"/>
        <color rgb="FF000000"/>
        <rFont val="仿宋_GB2312"/>
        <charset val="1"/>
      </rPr>
      <t>反映高新区科技创新能力。</t>
    </r>
  </si>
  <si>
    <r>
      <rPr>
        <sz val="9"/>
        <color rgb="FF000000"/>
        <rFont val="仿宋_GB2312"/>
        <charset val="1"/>
      </rPr>
      <t>满意度指标</t>
    </r>
  </si>
  <si>
    <r>
      <rPr>
        <sz val="9"/>
        <color rgb="FF000000"/>
        <rFont val="仿宋_GB2312"/>
        <charset val="1"/>
      </rPr>
      <t>服务对象满意度指标</t>
    </r>
  </si>
  <si>
    <r>
      <rPr>
        <sz val="9"/>
        <color rgb="FF000000"/>
        <rFont val="仿宋_GB2312"/>
        <charset val="1"/>
      </rPr>
      <t>扶持企业满意度</t>
    </r>
  </si>
  <si>
    <t>90</t>
  </si>
  <si>
    <r>
      <rPr>
        <sz val="9"/>
        <color rgb="FF000000"/>
        <rFont val="仿宋_GB2312"/>
        <charset val="1"/>
      </rPr>
      <t>反映高新区企业对高新区科技创新扶持满意度。</t>
    </r>
  </si>
  <si>
    <r>
      <rPr>
        <sz val="9"/>
        <color rgb="FF000000"/>
        <rFont val="Times New Roman"/>
        <charset val="1"/>
      </rPr>
      <t xml:space="preserve"> </t>
    </r>
    <r>
      <rPr>
        <sz val="9"/>
        <color rgb="FF000000"/>
        <rFont val="仿宋_GB2312"/>
        <charset val="1"/>
      </rPr>
      <t>临沧高新技术产业开发区管理委员会规划建设局</t>
    </r>
  </si>
  <si>
    <r>
      <rPr>
        <sz val="9"/>
        <color rgb="FF000000"/>
        <rFont val="仿宋_GB2312"/>
        <charset val="1"/>
      </rPr>
      <t>临翔区第二污水处理厂（高新区厂）工程项目补助资金</t>
    </r>
  </si>
  <si>
    <r>
      <rPr>
        <sz val="9"/>
        <color rgb="FF000000"/>
        <rFont val="Times New Roman"/>
        <charset val="1"/>
      </rPr>
      <t xml:space="preserve">    </t>
    </r>
    <r>
      <rPr>
        <sz val="9"/>
        <color rgb="FF000000"/>
        <rFont val="仿宋_GB2312"/>
        <charset val="1"/>
      </rPr>
      <t>污水处理厂项目的建成，南汀河水系水质将得到一定改善，对加强生态保护和环境保护起到积极作用，将带动周边经济的发展，改善人民生活生产环境，使高新区环境和人民的生活水平有一个质的飞跃。该项目的实施是高新区市政基础设施的支撑和先行建设，排水系统建设将加快高新区城镇化进程，是现实高新区可持续发展的必要条件，促进高新区经济建设的繁荣与发展。</t>
    </r>
    <r>
      <rPr>
        <sz val="9"/>
        <color rgb="FF000000"/>
        <rFont val="Times New Roman"/>
        <charset val="1"/>
      </rPr>
      <t>1.</t>
    </r>
    <r>
      <rPr>
        <sz val="9"/>
        <color rgb="FF000000"/>
        <rFont val="仿宋_GB2312"/>
        <charset val="1"/>
      </rPr>
      <t>每年约可处理污水</t>
    </r>
    <r>
      <rPr>
        <sz val="9"/>
        <color rgb="FF000000"/>
        <rFont val="Times New Roman"/>
        <charset val="1"/>
      </rPr>
      <t>120</t>
    </r>
    <r>
      <rPr>
        <sz val="9"/>
        <color rgb="FF000000"/>
        <rFont val="仿宋_GB2312"/>
        <charset val="1"/>
      </rPr>
      <t>万</t>
    </r>
    <r>
      <rPr>
        <sz val="9"/>
        <color rgb="FF000000"/>
        <rFont val="Times New Roman"/>
        <charset val="1"/>
      </rPr>
      <t>m3</t>
    </r>
    <r>
      <rPr>
        <sz val="9"/>
        <color rgb="FF000000"/>
        <rFont val="仿宋_GB2312"/>
        <charset val="1"/>
      </rPr>
      <t>，提供中水回用约</t>
    </r>
    <r>
      <rPr>
        <sz val="9"/>
        <color rgb="FF000000"/>
        <rFont val="Times New Roman"/>
        <charset val="1"/>
      </rPr>
      <t>18</t>
    </r>
    <r>
      <rPr>
        <sz val="9"/>
        <color rgb="FF000000"/>
        <rFont val="仿宋_GB2312"/>
        <charset val="1"/>
      </rPr>
      <t>万</t>
    </r>
    <r>
      <rPr>
        <sz val="9"/>
        <color rgb="FF000000"/>
        <rFont val="Times New Roman"/>
        <charset val="1"/>
      </rPr>
      <t>m3</t>
    </r>
    <r>
      <rPr>
        <sz val="9"/>
        <color rgb="FF000000"/>
        <rFont val="仿宋_GB2312"/>
        <charset val="1"/>
      </rPr>
      <t>，重大安全事故发生率为</t>
    </r>
    <r>
      <rPr>
        <sz val="9"/>
        <color rgb="FF000000"/>
        <rFont val="Times New Roman"/>
        <charset val="1"/>
      </rPr>
      <t>0</t>
    </r>
    <r>
      <rPr>
        <sz val="9"/>
        <color rgb="FF000000"/>
        <rFont val="仿宋_GB2312"/>
        <charset val="1"/>
      </rPr>
      <t>，项目竣工验收合格率为</t>
    </r>
    <r>
      <rPr>
        <sz val="9"/>
        <color rgb="FF000000"/>
        <rFont val="Times New Roman"/>
        <charset val="1"/>
      </rPr>
      <t>100%</t>
    </r>
    <r>
      <rPr>
        <sz val="9"/>
        <color rgb="FF000000"/>
        <rFont val="仿宋_GB2312"/>
        <charset val="1"/>
      </rPr>
      <t>；</t>
    </r>
    <r>
      <rPr>
        <sz val="9"/>
        <color rgb="FF000000"/>
        <rFont val="Times New Roman"/>
        <charset val="1"/>
      </rPr>
      <t>2.</t>
    </r>
    <r>
      <rPr>
        <sz val="9"/>
        <color rgb="FF000000"/>
        <rFont val="仿宋_GB2312"/>
        <charset val="1"/>
      </rPr>
      <t>提供就业岗位</t>
    </r>
    <r>
      <rPr>
        <sz val="9"/>
        <color rgb="FF000000"/>
        <rFont val="Times New Roman"/>
        <charset val="1"/>
      </rPr>
      <t>10</t>
    </r>
    <r>
      <rPr>
        <sz val="9"/>
        <color rgb="FF000000"/>
        <rFont val="仿宋_GB2312"/>
        <charset val="1"/>
      </rPr>
      <t>个，并有效改善高新区生态环境；</t>
    </r>
    <r>
      <rPr>
        <sz val="9"/>
        <color rgb="FF000000"/>
        <rFont val="Times New Roman"/>
        <charset val="1"/>
      </rPr>
      <t>3.</t>
    </r>
    <r>
      <rPr>
        <sz val="9"/>
        <color rgb="FF000000"/>
        <rFont val="仿宋_GB2312"/>
        <charset val="1"/>
      </rPr>
      <t>项目建成使人民群众满意度达</t>
    </r>
    <r>
      <rPr>
        <sz val="9"/>
        <color rgb="FF000000"/>
        <rFont val="Times New Roman"/>
        <charset val="1"/>
      </rPr>
      <t>80%</t>
    </r>
    <r>
      <rPr>
        <sz val="9"/>
        <color rgb="FF000000"/>
        <rFont val="仿宋_GB2312"/>
        <charset val="1"/>
      </rPr>
      <t>以上。</t>
    </r>
  </si>
  <si>
    <r>
      <rPr>
        <sz val="9"/>
        <color rgb="FF000000"/>
        <rFont val="仿宋_GB2312"/>
        <charset val="1"/>
      </rPr>
      <t>每年处理污水量</t>
    </r>
  </si>
  <si>
    <r>
      <rPr>
        <sz val="9"/>
        <color rgb="FF000000"/>
        <rFont val="Times New Roman"/>
        <charset val="1"/>
      </rPr>
      <t>120</t>
    </r>
    <r>
      <rPr>
        <sz val="9"/>
        <color rgb="FF000000"/>
        <rFont val="仿宋_GB2312"/>
        <charset val="1"/>
      </rPr>
      <t>万</t>
    </r>
  </si>
  <si>
    <r>
      <rPr>
        <sz val="9"/>
        <color rgb="FF000000"/>
        <rFont val="仿宋_GB2312"/>
        <charset val="1"/>
      </rPr>
      <t>立方米</t>
    </r>
  </si>
  <si>
    <r>
      <rPr>
        <sz val="9"/>
        <color rgb="FF000000"/>
        <rFont val="仿宋_GB2312"/>
        <charset val="1"/>
      </rPr>
      <t>反映污水处理厂建成后每年可以完成的污水处理量。</t>
    </r>
  </si>
  <si>
    <r>
      <rPr>
        <sz val="9"/>
        <color rgb="FF000000"/>
        <rFont val="仿宋_GB2312"/>
        <charset val="1"/>
      </rPr>
      <t>提供中水回用水量</t>
    </r>
  </si>
  <si>
    <r>
      <rPr>
        <sz val="9"/>
        <color rgb="FF000000"/>
        <rFont val="Times New Roman"/>
        <charset val="1"/>
      </rPr>
      <t>18</t>
    </r>
    <r>
      <rPr>
        <sz val="9"/>
        <color rgb="FF000000"/>
        <rFont val="仿宋_GB2312"/>
        <charset val="1"/>
      </rPr>
      <t>万</t>
    </r>
  </si>
  <si>
    <r>
      <rPr>
        <sz val="9"/>
        <color rgb="FF000000"/>
        <rFont val="仿宋_GB2312"/>
        <charset val="1"/>
      </rPr>
      <t>反映污水处理厂可提供的中水回用水量。</t>
    </r>
  </si>
  <si>
    <r>
      <rPr>
        <sz val="9"/>
        <color rgb="FF000000"/>
        <rFont val="仿宋_GB2312"/>
        <charset val="1"/>
      </rPr>
      <t>质量指标</t>
    </r>
  </si>
  <si>
    <r>
      <rPr>
        <sz val="9"/>
        <color rgb="FF000000"/>
        <rFont val="仿宋_GB2312"/>
        <charset val="1"/>
      </rPr>
      <t>重大安全事故发生率</t>
    </r>
  </si>
  <si>
    <t>&lt;=</t>
  </si>
  <si>
    <t>0</t>
  </si>
  <si>
    <r>
      <rPr>
        <sz val="9"/>
        <color rgb="FF000000"/>
        <rFont val="仿宋_GB2312"/>
        <charset val="1"/>
      </rPr>
      <t>反映项目实施期间的安全目标。</t>
    </r>
  </si>
  <si>
    <r>
      <rPr>
        <sz val="9"/>
        <color rgb="FF000000"/>
        <rFont val="仿宋_GB2312"/>
        <charset val="1"/>
      </rPr>
      <t>竣工验收合格率</t>
    </r>
  </si>
  <si>
    <t>100</t>
  </si>
  <si>
    <r>
      <rPr>
        <sz val="9"/>
        <color rgb="FF000000"/>
        <rFont val="仿宋_GB2312"/>
        <charset val="1"/>
      </rPr>
      <t>反映项目验收情况。</t>
    </r>
  </si>
  <si>
    <r>
      <rPr>
        <sz val="9"/>
        <color rgb="FF000000"/>
        <rFont val="仿宋_GB2312"/>
        <charset val="1"/>
      </rPr>
      <t>社会效益指标</t>
    </r>
  </si>
  <si>
    <r>
      <rPr>
        <sz val="9"/>
        <color rgb="FF000000"/>
        <rFont val="仿宋_GB2312"/>
        <charset val="1"/>
      </rPr>
      <t>提供就业岗位数量</t>
    </r>
  </si>
  <si>
    <r>
      <rPr>
        <sz val="9"/>
        <color rgb="FF000000"/>
        <rFont val="仿宋_GB2312"/>
        <charset val="1"/>
      </rPr>
      <t>个</t>
    </r>
  </si>
  <si>
    <r>
      <rPr>
        <sz val="9"/>
        <color rgb="FF000000"/>
        <rFont val="仿宋_GB2312"/>
        <charset val="1"/>
      </rPr>
      <t>反映污水处理厂建成后运营可以提供的就业岗位。</t>
    </r>
  </si>
  <si>
    <r>
      <rPr>
        <sz val="9"/>
        <color rgb="FF000000"/>
        <rFont val="仿宋_GB2312"/>
        <charset val="1"/>
      </rPr>
      <t>生态效益指标</t>
    </r>
  </si>
  <si>
    <r>
      <rPr>
        <sz val="9"/>
        <color rgb="FF000000"/>
        <rFont val="仿宋_GB2312"/>
        <charset val="1"/>
      </rPr>
      <t>有效改善高新区生态环境</t>
    </r>
  </si>
  <si>
    <r>
      <rPr>
        <sz val="9"/>
        <color rgb="FF000000"/>
        <rFont val="仿宋_GB2312"/>
        <charset val="1"/>
      </rPr>
      <t>有效改善</t>
    </r>
  </si>
  <si>
    <r>
      <rPr>
        <sz val="9"/>
        <color rgb="FF000000"/>
        <rFont val="仿宋_GB2312"/>
        <charset val="1"/>
      </rPr>
      <t>反映项目建成后对周边环境的改善程度。</t>
    </r>
  </si>
  <si>
    <r>
      <rPr>
        <sz val="9"/>
        <color rgb="FF000000"/>
        <rFont val="仿宋_GB2312"/>
        <charset val="1"/>
      </rPr>
      <t>　</t>
    </r>
    <r>
      <rPr>
        <sz val="9"/>
        <color rgb="FF000000"/>
        <rFont val="Times New Roman"/>
        <charset val="1"/>
      </rPr>
      <t xml:space="preserve"> </t>
    </r>
    <r>
      <rPr>
        <sz val="9"/>
        <color rgb="FF000000"/>
        <rFont val="仿宋_GB2312"/>
        <charset val="1"/>
      </rPr>
      <t>人民群众满意度</t>
    </r>
  </si>
  <si>
    <t>80</t>
  </si>
  <si>
    <r>
      <rPr>
        <sz val="9"/>
        <color rgb="FF000000"/>
        <rFont val="仿宋_GB2312"/>
        <charset val="1"/>
      </rPr>
      <t>反映项目建成人民群众的满意程度。</t>
    </r>
  </si>
  <si>
    <r>
      <rPr>
        <sz val="9"/>
        <color rgb="FF000000"/>
        <rFont val="仿宋_GB2312"/>
        <charset val="1"/>
      </rPr>
      <t>临沧文伟火车站站前广场及综合配套工程项目补助资金</t>
    </r>
  </si>
  <si>
    <r>
      <rPr>
        <sz val="9"/>
        <color rgb="FF000000"/>
        <rFont val="Times New Roman"/>
        <charset val="1"/>
      </rPr>
      <t xml:space="preserve">    </t>
    </r>
    <r>
      <rPr>
        <sz val="9"/>
        <color rgb="FF000000"/>
        <rFont val="仿宋_GB2312"/>
        <charset val="1"/>
      </rPr>
      <t>项目建成将完善火车站片区交通基础设施建设，将促进沿边、少数民族地区开发开放，主动融入国家发展战略，同时方便市民出行，实现经济跨越式发展。</t>
    </r>
    <r>
      <rPr>
        <sz val="9"/>
        <color rgb="FF000000"/>
        <rFont val="Times New Roman"/>
        <charset val="1"/>
      </rPr>
      <t>1.</t>
    </r>
    <r>
      <rPr>
        <sz val="9"/>
        <color rgb="FF000000"/>
        <rFont val="仿宋_GB2312"/>
        <charset val="1"/>
      </rPr>
      <t>完成火车站片区道路建设</t>
    </r>
    <r>
      <rPr>
        <sz val="9"/>
        <color rgb="FF000000"/>
        <rFont val="Times New Roman"/>
        <charset val="1"/>
      </rPr>
      <t>4</t>
    </r>
    <r>
      <rPr>
        <sz val="9"/>
        <color rgb="FF000000"/>
        <rFont val="仿宋_GB2312"/>
        <charset val="1"/>
      </rPr>
      <t>条，道路建设长度</t>
    </r>
    <r>
      <rPr>
        <sz val="9"/>
        <color rgb="FF000000"/>
        <rFont val="Times New Roman"/>
        <charset val="1"/>
      </rPr>
      <t>4316.59</t>
    </r>
    <r>
      <rPr>
        <sz val="9"/>
        <color rgb="FF000000"/>
        <rFont val="仿宋_GB2312"/>
        <charset val="1"/>
      </rPr>
      <t>米，道路建设面积</t>
    </r>
    <r>
      <rPr>
        <sz val="9"/>
        <color rgb="FF000000"/>
        <rFont val="Times New Roman"/>
        <charset val="1"/>
      </rPr>
      <t>145241.99</t>
    </r>
    <r>
      <rPr>
        <sz val="9"/>
        <color rgb="FF000000"/>
        <rFont val="仿宋_GB2312"/>
        <charset val="1"/>
      </rPr>
      <t>平方米，火车站综合立体站前广场面积</t>
    </r>
    <r>
      <rPr>
        <sz val="9"/>
        <color rgb="FF000000"/>
        <rFont val="Times New Roman"/>
        <charset val="1"/>
      </rPr>
      <t>63584.61</t>
    </r>
    <r>
      <rPr>
        <sz val="9"/>
        <color rgb="FF000000"/>
        <rFont val="仿宋_GB2312"/>
        <charset val="1"/>
      </rPr>
      <t>平方米；</t>
    </r>
    <r>
      <rPr>
        <sz val="9"/>
        <color rgb="FF000000"/>
        <rFont val="Times New Roman"/>
        <charset val="1"/>
      </rPr>
      <t>2.</t>
    </r>
    <r>
      <rPr>
        <sz val="9"/>
        <color rgb="FF000000"/>
        <rFont val="仿宋_GB2312"/>
        <charset val="1"/>
      </rPr>
      <t>增加就业人数</t>
    </r>
    <r>
      <rPr>
        <sz val="9"/>
        <color rgb="FF000000"/>
        <rFont val="Times New Roman"/>
        <charset val="1"/>
      </rPr>
      <t>30</t>
    </r>
    <r>
      <rPr>
        <sz val="9"/>
        <color rgb="FF000000"/>
        <rFont val="仿宋_GB2312"/>
        <charset val="1"/>
      </rPr>
      <t>人；</t>
    </r>
    <r>
      <rPr>
        <sz val="9"/>
        <color rgb="FF000000"/>
        <rFont val="Times New Roman"/>
        <charset val="1"/>
      </rPr>
      <t>3.</t>
    </r>
    <r>
      <rPr>
        <sz val="9"/>
        <color rgb="FF000000"/>
        <rFont val="仿宋_GB2312"/>
        <charset val="1"/>
      </rPr>
      <t>项目建成后，人民群众满意度达</t>
    </r>
    <r>
      <rPr>
        <sz val="9"/>
        <color rgb="FF000000"/>
        <rFont val="Times New Roman"/>
        <charset val="1"/>
      </rPr>
      <t>80%</t>
    </r>
    <r>
      <rPr>
        <sz val="9"/>
        <color rgb="FF000000"/>
        <rFont val="仿宋_GB2312"/>
        <charset val="1"/>
      </rPr>
      <t>以上。</t>
    </r>
  </si>
  <si>
    <r>
      <rPr>
        <sz val="9"/>
        <color rgb="FF000000"/>
        <rFont val="仿宋_GB2312"/>
        <charset val="1"/>
      </rPr>
      <t>火车站片区道路建设条数</t>
    </r>
  </si>
  <si>
    <t>4</t>
  </si>
  <si>
    <r>
      <rPr>
        <sz val="9"/>
        <color rgb="FF000000"/>
        <rFont val="仿宋_GB2312"/>
        <charset val="1"/>
      </rPr>
      <t>条</t>
    </r>
  </si>
  <si>
    <r>
      <rPr>
        <sz val="9"/>
        <color rgb="FF000000"/>
        <rFont val="仿宋_GB2312"/>
        <charset val="1"/>
      </rPr>
      <t>反映项目建成道路条数。</t>
    </r>
  </si>
  <si>
    <r>
      <rPr>
        <sz val="9"/>
        <color rgb="FF000000"/>
        <rFont val="仿宋_GB2312"/>
        <charset val="1"/>
      </rPr>
      <t>火车站片区道路建设长度</t>
    </r>
  </si>
  <si>
    <t>4316.59</t>
  </si>
  <si>
    <r>
      <rPr>
        <sz val="9"/>
        <color rgb="FF000000"/>
        <rFont val="仿宋_GB2312"/>
        <charset val="1"/>
      </rPr>
      <t>米</t>
    </r>
  </si>
  <si>
    <r>
      <rPr>
        <sz val="9"/>
        <color rgb="FF000000"/>
        <rFont val="仿宋_GB2312"/>
        <charset val="1"/>
      </rPr>
      <t>反映项目建成道路长度。</t>
    </r>
  </si>
  <si>
    <r>
      <rPr>
        <sz val="9"/>
        <color rgb="FF000000"/>
        <rFont val="仿宋_GB2312"/>
        <charset val="1"/>
      </rPr>
      <t>火车站片区道路建设面积</t>
    </r>
  </si>
  <si>
    <t>145241.99</t>
  </si>
  <si>
    <r>
      <rPr>
        <sz val="9"/>
        <color rgb="FF000000"/>
        <rFont val="仿宋_GB2312"/>
        <charset val="1"/>
      </rPr>
      <t>平方米</t>
    </r>
  </si>
  <si>
    <r>
      <rPr>
        <sz val="9"/>
        <color rgb="FF000000"/>
        <rFont val="仿宋_GB2312"/>
        <charset val="1"/>
      </rPr>
      <t>反映项目建成道路面积。</t>
    </r>
  </si>
  <si>
    <r>
      <rPr>
        <sz val="9"/>
        <color rgb="FF000000"/>
        <rFont val="仿宋_GB2312"/>
        <charset val="1"/>
      </rPr>
      <t>火车站综合立体站前广场面积</t>
    </r>
  </si>
  <si>
    <t>63584.61</t>
  </si>
  <si>
    <r>
      <rPr>
        <sz val="9"/>
        <color rgb="FF000000"/>
        <rFont val="仿宋_GB2312"/>
        <charset val="1"/>
      </rPr>
      <t>反映项目建成站前广场面积。</t>
    </r>
  </si>
  <si>
    <r>
      <rPr>
        <sz val="9"/>
        <color rgb="FF000000"/>
        <rFont val="仿宋_GB2312"/>
        <charset val="1"/>
      </rPr>
      <t>增加就业人数</t>
    </r>
  </si>
  <si>
    <t>30</t>
  </si>
  <si>
    <r>
      <rPr>
        <sz val="9"/>
        <color rgb="FF000000"/>
        <rFont val="仿宋_GB2312"/>
        <charset val="1"/>
      </rPr>
      <t>人</t>
    </r>
  </si>
  <si>
    <r>
      <rPr>
        <sz val="9"/>
        <color rgb="FF000000"/>
        <rFont val="仿宋_GB2312"/>
        <charset val="1"/>
      </rPr>
      <t>反映项目建成带动的就业人数。</t>
    </r>
  </si>
  <si>
    <r>
      <rPr>
        <sz val="9"/>
        <color rgb="FF000000"/>
        <rFont val="仿宋_GB2312"/>
        <charset val="1"/>
      </rPr>
      <t>临沧工业园区城镇棚户区改造项目补助资金</t>
    </r>
  </si>
  <si>
    <r>
      <rPr>
        <sz val="9"/>
        <color rgb="FF000000"/>
        <rFont val="Times New Roman"/>
        <charset val="1"/>
      </rPr>
      <t xml:space="preserve">    </t>
    </r>
    <r>
      <rPr>
        <sz val="9"/>
        <color rgb="FF000000"/>
        <rFont val="仿宋_GB2312"/>
        <charset val="1"/>
      </rPr>
      <t>棚改项目的建设，可有效消除棚户区</t>
    </r>
    <r>
      <rPr>
        <sz val="9"/>
        <color rgb="FF000000"/>
        <rFont val="Times New Roman"/>
        <charset val="1"/>
      </rPr>
      <t>“</t>
    </r>
    <r>
      <rPr>
        <sz val="9"/>
        <color rgb="FF000000"/>
        <rFont val="仿宋_GB2312"/>
        <charset val="1"/>
      </rPr>
      <t>脏、乱、差</t>
    </r>
    <r>
      <rPr>
        <sz val="9"/>
        <color rgb="FF000000"/>
        <rFont val="Times New Roman"/>
        <charset val="1"/>
      </rPr>
      <t>”</t>
    </r>
    <r>
      <rPr>
        <sz val="9"/>
        <color rgb="FF000000"/>
        <rFont val="仿宋_GB2312"/>
        <charset val="1"/>
      </rPr>
      <t>现象，进一步优化城市发展环境，解决中低收入人群住房困难问题，提高居民生活质量，改善棚户区人居环境，共享改革发展成果，增强人民群众的向心力和凝聚力。项目建成可进一步完善基础配套功能，有效消除区域内的安全隐患，有利于节约、集约利用土地，有效促进临沧工业打造</t>
    </r>
    <r>
      <rPr>
        <sz val="9"/>
        <color rgb="FF000000"/>
        <rFont val="Times New Roman"/>
        <charset val="1"/>
      </rPr>
      <t>“</t>
    </r>
    <r>
      <rPr>
        <sz val="9"/>
        <color rgb="FF000000"/>
        <rFont val="仿宋_GB2312"/>
        <charset val="1"/>
      </rPr>
      <t>工业新城、城市新区</t>
    </r>
    <r>
      <rPr>
        <sz val="9"/>
        <color rgb="FF000000"/>
        <rFont val="Times New Roman"/>
        <charset val="1"/>
      </rPr>
      <t>”</t>
    </r>
    <r>
      <rPr>
        <sz val="9"/>
        <color rgb="FF000000"/>
        <rFont val="仿宋_GB2312"/>
        <charset val="1"/>
      </rPr>
      <t>发展战略，促进城市经济的发展，提高临沧城市品位和知名度，构建社会主义和谐社会。</t>
    </r>
    <r>
      <rPr>
        <sz val="9"/>
        <color rgb="FF000000"/>
        <rFont val="Times New Roman"/>
        <charset val="1"/>
      </rPr>
      <t>1.</t>
    </r>
    <r>
      <rPr>
        <sz val="9"/>
        <color rgb="FF000000"/>
        <rFont val="仿宋_GB2312"/>
        <charset val="1"/>
      </rPr>
      <t>安置区建设完成</t>
    </r>
    <r>
      <rPr>
        <sz val="9"/>
        <color rgb="FF000000"/>
        <rFont val="Times New Roman"/>
        <charset val="1"/>
      </rPr>
      <t>439</t>
    </r>
    <r>
      <rPr>
        <sz val="9"/>
        <color rgb="FF000000"/>
        <rFont val="仿宋_GB2312"/>
        <charset val="1"/>
      </rPr>
      <t>套，完成货币化安置</t>
    </r>
    <r>
      <rPr>
        <sz val="9"/>
        <color rgb="FF000000"/>
        <rFont val="Times New Roman"/>
        <charset val="1"/>
      </rPr>
      <t>108</t>
    </r>
    <r>
      <rPr>
        <sz val="9"/>
        <color rgb="FF000000"/>
        <rFont val="仿宋_GB2312"/>
        <charset val="1"/>
      </rPr>
      <t>套，施工过程中重大安全事故发生率为</t>
    </r>
    <r>
      <rPr>
        <sz val="9"/>
        <color rgb="FF000000"/>
        <rFont val="Times New Roman"/>
        <charset val="1"/>
      </rPr>
      <t>0</t>
    </r>
    <r>
      <rPr>
        <sz val="9"/>
        <color rgb="FF000000"/>
        <rFont val="仿宋_GB2312"/>
        <charset val="1"/>
      </rPr>
      <t>；</t>
    </r>
    <r>
      <rPr>
        <sz val="9"/>
        <color rgb="FF000000"/>
        <rFont val="Times New Roman"/>
        <charset val="1"/>
      </rPr>
      <t>2.</t>
    </r>
    <r>
      <rPr>
        <sz val="9"/>
        <color rgb="FF000000"/>
        <rFont val="仿宋_GB2312"/>
        <charset val="1"/>
      </rPr>
      <t>带动就业人数</t>
    </r>
    <r>
      <rPr>
        <sz val="9"/>
        <color rgb="FF000000"/>
        <rFont val="Times New Roman"/>
        <charset val="1"/>
      </rPr>
      <t>50</t>
    </r>
    <r>
      <rPr>
        <sz val="9"/>
        <color rgb="FF000000"/>
        <rFont val="仿宋_GB2312"/>
        <charset val="1"/>
      </rPr>
      <t>人；</t>
    </r>
    <r>
      <rPr>
        <sz val="9"/>
        <color rgb="FF000000"/>
        <rFont val="Times New Roman"/>
        <charset val="1"/>
      </rPr>
      <t>3.</t>
    </r>
    <r>
      <rPr>
        <sz val="9"/>
        <color rgb="FF000000"/>
        <rFont val="仿宋_GB2312"/>
        <charset val="1"/>
      </rPr>
      <t>棚户区居民满意度达</t>
    </r>
    <r>
      <rPr>
        <sz val="9"/>
        <color rgb="FF000000"/>
        <rFont val="Times New Roman"/>
        <charset val="1"/>
      </rPr>
      <t>80%</t>
    </r>
    <r>
      <rPr>
        <sz val="9"/>
        <color rgb="FF000000"/>
        <rFont val="仿宋_GB2312"/>
        <charset val="1"/>
      </rPr>
      <t>以上。</t>
    </r>
  </si>
  <si>
    <r>
      <rPr>
        <sz val="9"/>
        <color rgb="FF000000"/>
        <rFont val="仿宋_GB2312"/>
        <charset val="1"/>
      </rPr>
      <t>安置区建设完成套数</t>
    </r>
  </si>
  <si>
    <t>439</t>
  </si>
  <si>
    <r>
      <rPr>
        <sz val="9"/>
        <color rgb="FF000000"/>
        <rFont val="仿宋_GB2312"/>
        <charset val="1"/>
      </rPr>
      <t>套</t>
    </r>
  </si>
  <si>
    <r>
      <rPr>
        <sz val="9"/>
        <color rgb="FF000000"/>
        <rFont val="仿宋_GB2312"/>
        <charset val="1"/>
      </rPr>
      <t>反映安置区建设完成套数。</t>
    </r>
  </si>
  <si>
    <r>
      <rPr>
        <sz val="9"/>
        <color rgb="FF000000"/>
        <rFont val="仿宋_GB2312"/>
        <charset val="1"/>
      </rPr>
      <t>完成货币化安置套数</t>
    </r>
  </si>
  <si>
    <t>108</t>
  </si>
  <si>
    <r>
      <rPr>
        <sz val="9"/>
        <color rgb="FF000000"/>
        <rFont val="仿宋_GB2312"/>
        <charset val="1"/>
      </rPr>
      <t>反映安置区货币化安置完成套数。</t>
    </r>
  </si>
  <si>
    <r>
      <rPr>
        <sz val="9"/>
        <color rgb="FF000000"/>
        <rFont val="仿宋_GB2312"/>
        <charset val="1"/>
      </rPr>
      <t>反映项目建设过程中重大事故发生概率。</t>
    </r>
  </si>
  <si>
    <r>
      <rPr>
        <sz val="9"/>
        <color rgb="FF000000"/>
        <rFont val="仿宋_GB2312"/>
        <charset val="1"/>
      </rPr>
      <t>带动就业人数</t>
    </r>
  </si>
  <si>
    <r>
      <rPr>
        <sz val="9"/>
        <color rgb="FF000000"/>
        <rFont val="仿宋_GB2312"/>
        <charset val="1"/>
      </rPr>
      <t>反映项目带动就业人数情况。</t>
    </r>
  </si>
  <si>
    <r>
      <rPr>
        <sz val="9"/>
        <color rgb="FF000000"/>
        <rFont val="仿宋_GB2312"/>
        <charset val="1"/>
      </rPr>
      <t>棚户区居民满意度</t>
    </r>
  </si>
  <si>
    <r>
      <rPr>
        <sz val="9"/>
        <color rgb="FF000000"/>
        <rFont val="仿宋_GB2312"/>
        <charset val="1"/>
      </rPr>
      <t>反映棚户区居民满意程度。</t>
    </r>
  </si>
  <si>
    <r>
      <rPr>
        <sz val="9"/>
        <color rgb="FF000000"/>
        <rFont val="仿宋_GB2312"/>
        <charset val="1"/>
      </rPr>
      <t>高新区土地征收报批专项资金</t>
    </r>
  </si>
  <si>
    <r>
      <rPr>
        <sz val="9"/>
        <color rgb="FF000000"/>
        <rFont val="Times New Roman"/>
        <charset val="1"/>
      </rPr>
      <t xml:space="preserve">    </t>
    </r>
    <r>
      <rPr>
        <sz val="9"/>
        <color rgb="FF000000"/>
        <rFont val="仿宋_GB2312"/>
        <charset val="1"/>
      </rPr>
      <t>根据高新区管委会规划建设局负责开发区规划范围土地开发利用工作和部门年度工作计划安排，为了开发好、建设好、管理好、利用好土地资源，确保被征地农民和集体的长远利益，积极稳妥推进高新区土地征地拆迁、土地报批、供地等相关管理工作，确保重点项目建设用地，促进高新区高质量发展。实现完成征收土地</t>
    </r>
    <r>
      <rPr>
        <sz val="9"/>
        <color rgb="FF000000"/>
        <rFont val="Times New Roman"/>
        <charset val="1"/>
      </rPr>
      <t>400</t>
    </r>
    <r>
      <rPr>
        <sz val="9"/>
        <color rgb="FF000000"/>
        <rFont val="仿宋_GB2312"/>
        <charset val="1"/>
      </rPr>
      <t>亩以上，完成供地面积</t>
    </r>
    <r>
      <rPr>
        <sz val="9"/>
        <color rgb="FF000000"/>
        <rFont val="Times New Roman"/>
        <charset val="1"/>
      </rPr>
      <t>300</t>
    </r>
    <r>
      <rPr>
        <sz val="9"/>
        <color rgb="FF000000"/>
        <rFont val="仿宋_GB2312"/>
        <charset val="1"/>
      </rPr>
      <t>亩以上，完成土地报批数</t>
    </r>
    <r>
      <rPr>
        <sz val="9"/>
        <color rgb="FF000000"/>
        <rFont val="Times New Roman"/>
        <charset val="1"/>
      </rPr>
      <t>1</t>
    </r>
    <r>
      <rPr>
        <sz val="9"/>
        <color rgb="FF000000"/>
        <rFont val="仿宋_GB2312"/>
        <charset val="1"/>
      </rPr>
      <t>批次以上，完成相关评估文本</t>
    </r>
    <r>
      <rPr>
        <sz val="9"/>
        <color rgb="FF000000"/>
        <rFont val="Times New Roman"/>
        <charset val="1"/>
      </rPr>
      <t>4</t>
    </r>
    <r>
      <rPr>
        <sz val="9"/>
        <color rgb="FF000000"/>
        <rFont val="仿宋_GB2312"/>
        <charset val="1"/>
      </rPr>
      <t>本以上，供地率在</t>
    </r>
    <r>
      <rPr>
        <sz val="9"/>
        <color rgb="FF000000"/>
        <rFont val="Times New Roman"/>
        <charset val="1"/>
      </rPr>
      <t>80%</t>
    </r>
    <r>
      <rPr>
        <sz val="9"/>
        <color rgb="FF000000"/>
        <rFont val="仿宋_GB2312"/>
        <charset val="1"/>
      </rPr>
      <t>以上，受益人群满意度在</t>
    </r>
    <r>
      <rPr>
        <sz val="9"/>
        <color rgb="FF000000"/>
        <rFont val="Times New Roman"/>
        <charset val="1"/>
      </rPr>
      <t>90%</t>
    </r>
    <r>
      <rPr>
        <sz val="9"/>
        <color rgb="FF000000"/>
        <rFont val="仿宋_GB2312"/>
        <charset val="1"/>
      </rPr>
      <t>以上。</t>
    </r>
  </si>
  <si>
    <r>
      <rPr>
        <sz val="9"/>
        <color rgb="FF000000"/>
        <rFont val="仿宋_GB2312"/>
        <charset val="1"/>
      </rPr>
      <t>完成征收土地</t>
    </r>
  </si>
  <si>
    <t>400</t>
  </si>
  <si>
    <r>
      <rPr>
        <sz val="9"/>
        <color rgb="FF000000"/>
        <rFont val="仿宋_GB2312"/>
        <charset val="1"/>
      </rPr>
      <t>亩</t>
    </r>
  </si>
  <si>
    <r>
      <rPr>
        <sz val="9"/>
        <color rgb="FF000000"/>
        <rFont val="仿宋_GB2312"/>
        <charset val="1"/>
      </rPr>
      <t>反映土地征收工作完成情况。</t>
    </r>
  </si>
  <si>
    <r>
      <rPr>
        <sz val="9"/>
        <color rgb="FF000000"/>
        <rFont val="仿宋_GB2312"/>
        <charset val="1"/>
      </rPr>
      <t>完成供地面积</t>
    </r>
  </si>
  <si>
    <t>300</t>
  </si>
  <si>
    <r>
      <rPr>
        <sz val="9"/>
        <color rgb="FF000000"/>
        <rFont val="仿宋_GB2312"/>
        <charset val="1"/>
      </rPr>
      <t>反映土地供地工作完成情况。</t>
    </r>
  </si>
  <si>
    <r>
      <rPr>
        <sz val="9"/>
        <color rgb="FF000000"/>
        <rFont val="仿宋_GB2312"/>
        <charset val="1"/>
      </rPr>
      <t>完成土地报批数</t>
    </r>
  </si>
  <si>
    <t>1</t>
  </si>
  <si>
    <r>
      <rPr>
        <sz val="9"/>
        <color rgb="FF000000"/>
        <rFont val="仿宋_GB2312"/>
        <charset val="1"/>
      </rPr>
      <t>批次</t>
    </r>
  </si>
  <si>
    <r>
      <rPr>
        <sz val="9"/>
        <color rgb="FF000000"/>
        <rFont val="仿宋_GB2312"/>
        <charset val="1"/>
      </rPr>
      <t>反映土地报批工作完成情况。</t>
    </r>
  </si>
  <si>
    <r>
      <rPr>
        <sz val="9"/>
        <color rgb="FF000000"/>
        <rFont val="仿宋_GB2312"/>
        <charset val="1"/>
      </rPr>
      <t>完成相关评估文本</t>
    </r>
  </si>
  <si>
    <r>
      <rPr>
        <sz val="9"/>
        <color rgb="FF000000"/>
        <rFont val="仿宋_GB2312"/>
        <charset val="1"/>
      </rPr>
      <t>本</t>
    </r>
  </si>
  <si>
    <r>
      <rPr>
        <sz val="9"/>
        <color rgb="FF000000"/>
        <rFont val="仿宋_GB2312"/>
        <charset val="1"/>
      </rPr>
      <t>反映土地相关评估业务完成情况。</t>
    </r>
  </si>
  <si>
    <r>
      <rPr>
        <sz val="9"/>
        <color rgb="FF000000"/>
        <rFont val="仿宋_GB2312"/>
        <charset val="1"/>
      </rPr>
      <t>供地率</t>
    </r>
  </si>
  <si>
    <r>
      <rPr>
        <sz val="9"/>
        <color rgb="FF000000"/>
        <rFont val="仿宋_GB2312"/>
        <charset val="1"/>
      </rPr>
      <t>有效提升开发土地要素保障能力</t>
    </r>
  </si>
  <si>
    <r>
      <rPr>
        <sz val="9"/>
        <color rgb="FF000000"/>
        <rFont val="仿宋_GB2312"/>
        <charset val="1"/>
      </rPr>
      <t>有效提升</t>
    </r>
  </si>
  <si>
    <r>
      <rPr>
        <sz val="9"/>
        <color rgb="FF000000"/>
        <rFont val="仿宋_GB2312"/>
        <charset val="1"/>
      </rPr>
      <t>反映高新区开发土地要素保障能力。</t>
    </r>
  </si>
  <si>
    <r>
      <rPr>
        <sz val="9"/>
        <color rgb="FF000000"/>
        <rFont val="仿宋_GB2312"/>
        <charset val="1"/>
      </rPr>
      <t>受益人群满意度</t>
    </r>
  </si>
  <si>
    <r>
      <rPr>
        <sz val="9"/>
        <color rgb="FF000000"/>
        <rFont val="仿宋_GB2312"/>
        <charset val="1"/>
      </rPr>
      <t>反映高新区片区开发、征地拆迁、土地报批等工作受益人群满意度。</t>
    </r>
  </si>
  <si>
    <t>6-2  重点工作情况解释说明汇总表</t>
  </si>
  <si>
    <r>
      <rPr>
        <b/>
        <sz val="14"/>
        <rFont val="仿宋_GB2312"/>
        <charset val="134"/>
      </rPr>
      <t>重点工作</t>
    </r>
  </si>
  <si>
    <r>
      <rPr>
        <b/>
        <sz val="14"/>
        <color theme="1"/>
        <rFont val="Times New Roman"/>
        <charset val="134"/>
      </rPr>
      <t>2024</t>
    </r>
    <r>
      <rPr>
        <b/>
        <sz val="14"/>
        <color theme="1"/>
        <rFont val="仿宋_GB2312"/>
        <charset val="134"/>
      </rPr>
      <t>年工作重点及工作情况</t>
    </r>
  </si>
  <si>
    <r>
      <rPr>
        <sz val="12"/>
        <rFont val="仿宋_GB2312"/>
        <charset val="134"/>
      </rPr>
      <t>收入管理</t>
    </r>
  </si>
  <si>
    <r>
      <rPr>
        <sz val="11"/>
        <color theme="1"/>
        <rFont val="Times New Roman"/>
        <charset val="134"/>
      </rPr>
      <t xml:space="preserve">    2024</t>
    </r>
    <r>
      <rPr>
        <sz val="11"/>
        <color theme="1"/>
        <rFont val="仿宋_GB2312"/>
        <charset val="134"/>
      </rPr>
      <t>年，临沧高新区坚持税源培育，着力抓好财政收入管理。一是结合目前高新区发展状况，巩固已有产业税源，以创建国家级高新区为契机，推动高新区产业链供应链优化升级，培植新兴税源增长点。二是紧紧围绕</t>
    </r>
    <r>
      <rPr>
        <sz val="11"/>
        <color theme="1"/>
        <rFont val="Times New Roman"/>
        <charset val="134"/>
      </rPr>
      <t>“</t>
    </r>
    <r>
      <rPr>
        <sz val="11"/>
        <color theme="1"/>
        <rFont val="仿宋_GB2312"/>
        <charset val="134"/>
      </rPr>
      <t>资源经济、口岸经济、园区经济</t>
    </r>
    <r>
      <rPr>
        <sz val="11"/>
        <color theme="1"/>
        <rFont val="Times New Roman"/>
        <charset val="134"/>
      </rPr>
      <t>”</t>
    </r>
    <r>
      <rPr>
        <sz val="11"/>
        <color theme="1"/>
        <rFont val="仿宋_GB2312"/>
        <charset val="134"/>
      </rPr>
      <t>三大经济建设，抓项目建设，抓好抓实抓细，通过项目建设培植新的税收收入增长点。三是落实税费支持政策，全面落实减税降费和企业纾困帮扶、就业稳岗等扶持政策，妥善处理减税与发展、短期与长期的关系，充分发挥政策的针对性、有效性，促进实体经济健康发展。四是不断强化重点税源日常管理，坚持抓大不放小，特别是跟进重点税源企业税收征管情况，采取务实精准措施，做好重点行业、重点税源、重点项目的纳税服务，全面压实责任，持续强化统筹调度，全力以赴确保完成全年一般公共预算收入目标任务。不断加强财税部门协调联动，持续加大综合治税力度，强化收入预期管理、加强重点税源监测，夯实收入平稳增长基础。五是盘活国有资源资产，依法依规组织非税收入，确保非税收入及时足额缴库。</t>
    </r>
    <r>
      <rPr>
        <sz val="11"/>
        <color theme="1"/>
        <rFont val="Times New Roman"/>
        <charset val="134"/>
      </rPr>
      <t>2024</t>
    </r>
    <r>
      <rPr>
        <sz val="11"/>
        <color theme="1"/>
        <rFont val="仿宋_GB2312"/>
        <charset val="134"/>
      </rPr>
      <t>年为了保障支出财力及资金需求，将加大土地出让工作力度，充分实现资源效益。</t>
    </r>
  </si>
  <si>
    <r>
      <rPr>
        <sz val="12"/>
        <rFont val="仿宋_GB2312"/>
        <charset val="134"/>
      </rPr>
      <t>项目保障</t>
    </r>
  </si>
  <si>
    <r>
      <rPr>
        <sz val="11"/>
        <color theme="1"/>
        <rFont val="Times New Roman"/>
        <charset val="134"/>
      </rPr>
      <t xml:space="preserve">    2024</t>
    </r>
    <r>
      <rPr>
        <sz val="11"/>
        <color theme="1"/>
        <rFont val="仿宋_GB2312"/>
        <charset val="134"/>
      </rPr>
      <t>年，临沧高新区围绕收支目标，着力做好重点项目保障。一是持续树牢</t>
    </r>
    <r>
      <rPr>
        <sz val="11"/>
        <color theme="1"/>
        <rFont val="Times New Roman"/>
        <charset val="134"/>
      </rPr>
      <t>“</t>
    </r>
    <r>
      <rPr>
        <sz val="11"/>
        <color theme="1"/>
        <rFont val="仿宋_GB2312"/>
        <charset val="134"/>
      </rPr>
      <t>过紧日子</t>
    </r>
    <r>
      <rPr>
        <sz val="11"/>
        <color theme="1"/>
        <rFont val="Times New Roman"/>
        <charset val="134"/>
      </rPr>
      <t>”</t>
    </r>
    <r>
      <rPr>
        <sz val="11"/>
        <color theme="1"/>
        <rFont val="仿宋_GB2312"/>
        <charset val="134"/>
      </rPr>
      <t>要求，大力优化支持结构，坚持有保有压，加强重点事业、重点项目财力保障，做到保好基本、兜住底线。二是做好产业发展扶持，落实好支持企业发展的各项财税政策，切实激发企业发展活力，提升科技创新能力，带动产业转型升级，不断培植新税源，促进高新区经济稳步增长。三是精准分析研判中央和省级财政系列政策举措，找准工作结合点、切入点，主动争取上级补助，多形式、多渠道争取项目资金、增加财力。四是超前谋划，积极争取地方专项债券项目资金、中央和省预算内资金等政策工具支持产业发展，推进高新区高质量发展。五是加大对高新区城镇棚户区改造、临沧火车站片区综合开发、高新区基础设施建设等重点项目投入。</t>
    </r>
  </si>
  <si>
    <r>
      <rPr>
        <sz val="12"/>
        <rFont val="仿宋_GB2312"/>
        <charset val="134"/>
      </rPr>
      <t>风险防范</t>
    </r>
  </si>
  <si>
    <r>
      <rPr>
        <sz val="11"/>
        <color theme="1"/>
        <rFont val="Times New Roman"/>
        <charset val="134"/>
      </rPr>
      <t xml:space="preserve">    2024</t>
    </r>
    <r>
      <rPr>
        <sz val="11"/>
        <color theme="1"/>
        <rFont val="仿宋_GB2312"/>
        <charset val="134"/>
      </rPr>
      <t>年，临沧高新区树立安全意识，着力持续防范化解风险。一是注重有效防范化解财政领域风险，牢固树立底线思维，综合施策、持续发力，牢牢守住不发生系统性风险底线。二是树立正确政绩观，坚持依法适度举债，加强对财政承受能力的评估论证和建设项目的可行性研究，严格规范政府投资行为，坚决防止新增隐性债务。扎实做好债务结构优化、债务利息降低等工作，统筹资源资金有效化解存量债务。三是深化投融资平台市场化转型，增强自身</t>
    </r>
    <r>
      <rPr>
        <sz val="11"/>
        <color theme="1"/>
        <rFont val="Times New Roman"/>
        <charset val="134"/>
      </rPr>
      <t>“</t>
    </r>
    <r>
      <rPr>
        <sz val="11"/>
        <color theme="1"/>
        <rFont val="仿宋_GB2312"/>
        <charset val="134"/>
      </rPr>
      <t>造血</t>
    </r>
    <r>
      <rPr>
        <sz val="11"/>
        <color theme="1"/>
        <rFont val="Times New Roman"/>
        <charset val="134"/>
      </rPr>
      <t>”</t>
    </r>
    <r>
      <rPr>
        <sz val="11"/>
        <color theme="1"/>
        <rFont val="仿宋_GB2312"/>
        <charset val="134"/>
      </rPr>
      <t>功能，着力提高国有资本经营预算收益，合理控制企业债务率。四是强化专项债券全生命周期管理和穿透式监测，压实项目单位责任，加快专项债券项目实施进度，提高资金使用效益。五是依法接受人大监督、审计监督，自觉、主动接受社会公众监督，不断完善内部控制、预算拨款监督、资金跟踪问效等工作机制，紧盯重点领域、关键环节和审查审批，严肃财经纪律。</t>
    </r>
  </si>
  <si>
    <r>
      <rPr>
        <sz val="12"/>
        <rFont val="仿宋_GB2312"/>
        <charset val="134"/>
      </rPr>
      <t>改革创新</t>
    </r>
  </si>
  <si>
    <r>
      <rPr>
        <sz val="11"/>
        <color theme="1"/>
        <rFont val="Times New Roman"/>
        <charset val="134"/>
      </rPr>
      <t xml:space="preserve">   2024</t>
    </r>
    <r>
      <rPr>
        <sz val="11"/>
        <color theme="1"/>
        <rFont val="仿宋_GB2312"/>
        <charset val="134"/>
      </rPr>
      <t>年，临沧高新区坚持改革创新，着力推动资金提质增效。一是全面持续推进零基预算改革，不断打破</t>
    </r>
    <r>
      <rPr>
        <sz val="11"/>
        <color theme="1"/>
        <rFont val="Times New Roman"/>
        <charset val="134"/>
      </rPr>
      <t>“</t>
    </r>
    <r>
      <rPr>
        <sz val="11"/>
        <color theme="1"/>
        <rFont val="仿宋_GB2312"/>
        <charset val="134"/>
      </rPr>
      <t>支出</t>
    </r>
    <r>
      <rPr>
        <sz val="11"/>
        <color theme="1"/>
        <rFont val="Times New Roman"/>
        <charset val="134"/>
      </rPr>
      <t>+</t>
    </r>
    <r>
      <rPr>
        <sz val="11"/>
        <color theme="1"/>
        <rFont val="仿宋_GB2312"/>
        <charset val="134"/>
      </rPr>
      <t>增长</t>
    </r>
    <r>
      <rPr>
        <sz val="11"/>
        <color theme="1"/>
        <rFont val="Times New Roman"/>
        <charset val="134"/>
      </rPr>
      <t>”</t>
    </r>
    <r>
      <rPr>
        <sz val="11"/>
        <color theme="1"/>
        <rFont val="仿宋_GB2312"/>
        <charset val="134"/>
      </rPr>
      <t>的预算编制模式，进一步提高预算编制的科学性和精准性。贯彻长期过紧日子要求，严把资产配置、政府采购等关口，从严控制一般性支出，大力压减非急需、非刚性、非重点支出，降低行政运行成本，优化支出结构。二是强化预算执行刚性约束，落实绩效管理结果、审计整改结果与预算安排挂钩要求，真正把预算完成有评价、评价结果有应用落到实处，确保花钱必问效、无效必问责。三是健全财政资源统筹机制，全面清理盘活政府资源资产和存量闲置资金，延伸资源开发利用价值链条。四是动态监控预算单位资金使用管理的合法性、合规性，切实把好支付关、管理关、审核关，筑牢财经纪律</t>
    </r>
    <r>
      <rPr>
        <sz val="11"/>
        <color theme="1"/>
        <rFont val="Times New Roman"/>
        <charset val="134"/>
      </rPr>
      <t>“</t>
    </r>
    <r>
      <rPr>
        <sz val="11"/>
        <color theme="1"/>
        <rFont val="仿宋_GB2312"/>
        <charset val="134"/>
      </rPr>
      <t>防火墙</t>
    </r>
    <r>
      <rPr>
        <sz val="11"/>
        <color theme="1"/>
        <rFont val="Times New Roman"/>
        <charset val="134"/>
      </rPr>
      <t>”</t>
    </r>
    <r>
      <rPr>
        <sz val="11"/>
        <color theme="1"/>
        <rFont val="仿宋_GB2312"/>
        <charset val="134"/>
      </rPr>
      <t>。五是积极引导金融机构优化产品和服务，满足实体经济多样化的金融需求，加大对高新区企业及产业的扶持力度。疏通银企合作渠道，深化</t>
    </r>
    <r>
      <rPr>
        <sz val="11"/>
        <color theme="1"/>
        <rFont val="Times New Roman"/>
        <charset val="134"/>
      </rPr>
      <t>“</t>
    </r>
    <r>
      <rPr>
        <sz val="11"/>
        <color theme="1"/>
        <rFont val="仿宋_GB2312"/>
        <charset val="134"/>
      </rPr>
      <t>银企互动</t>
    </r>
    <r>
      <rPr>
        <sz val="11"/>
        <color theme="1"/>
        <rFont val="Times New Roman"/>
        <charset val="134"/>
      </rPr>
      <t>”</t>
    </r>
    <r>
      <rPr>
        <sz val="11"/>
        <color theme="1"/>
        <rFont val="仿宋_GB2312"/>
        <charset val="134"/>
      </rPr>
      <t>和</t>
    </r>
    <r>
      <rPr>
        <sz val="11"/>
        <color theme="1"/>
        <rFont val="Times New Roman"/>
        <charset val="134"/>
      </rPr>
      <t>“</t>
    </r>
    <r>
      <rPr>
        <sz val="11"/>
        <color theme="1"/>
        <rFont val="仿宋_GB2312"/>
        <charset val="134"/>
      </rPr>
      <t>银企合作</t>
    </r>
    <r>
      <rPr>
        <sz val="11"/>
        <color theme="1"/>
        <rFont val="Times New Roman"/>
        <charset val="134"/>
      </rPr>
      <t>”</t>
    </r>
    <r>
      <rPr>
        <sz val="11"/>
        <color theme="1"/>
        <rFont val="仿宋_GB2312"/>
        <charset val="134"/>
      </rPr>
      <t>，保障金融稳定，促进高新区经济和金融良性循环健康发展。</t>
    </r>
  </si>
  <si>
    <t>7-1  空表说明</t>
  </si>
  <si>
    <r>
      <rPr>
        <b/>
        <sz val="14"/>
        <rFont val="仿宋_GB2312"/>
        <charset val="134"/>
      </rPr>
      <t>空表</t>
    </r>
  </si>
  <si>
    <r>
      <rPr>
        <b/>
        <sz val="14"/>
        <color theme="1"/>
        <rFont val="仿宋_GB2312"/>
        <charset val="134"/>
      </rPr>
      <t>说明</t>
    </r>
  </si>
  <si>
    <r>
      <rPr>
        <sz val="12"/>
        <rFont val="Times New Roman"/>
        <charset val="134"/>
      </rPr>
      <t>1-6  2024</t>
    </r>
    <r>
      <rPr>
        <sz val="12"/>
        <rFont val="仿宋_GB2312"/>
        <charset val="134"/>
      </rPr>
      <t>年临沧高新区本级一般公共预算支出表</t>
    </r>
    <r>
      <rPr>
        <sz val="12"/>
        <rFont val="Times New Roman"/>
        <charset val="134"/>
      </rPr>
      <t>(</t>
    </r>
    <r>
      <rPr>
        <sz val="12"/>
        <rFont val="仿宋_GB2312"/>
        <charset val="134"/>
      </rPr>
      <t>高新区对下转移支付项目</t>
    </r>
    <r>
      <rPr>
        <sz val="12"/>
        <rFont val="Times New Roman"/>
        <charset val="134"/>
      </rPr>
      <t>)</t>
    </r>
  </si>
  <si>
    <t>高新区一般公共预算支出无对下转移支付项目。</t>
  </si>
  <si>
    <r>
      <rPr>
        <sz val="12"/>
        <rFont val="Times New Roman"/>
        <charset val="134"/>
      </rPr>
      <t>1-7  2024</t>
    </r>
    <r>
      <rPr>
        <sz val="12"/>
        <rFont val="仿宋_GB2312"/>
        <charset val="134"/>
      </rPr>
      <t>年临沧高新区分地区税收返还和转移支付预算表</t>
    </r>
  </si>
  <si>
    <t>高新区无分地区税收返还和转移支付。</t>
  </si>
  <si>
    <r>
      <rPr>
        <sz val="12"/>
        <rFont val="Times New Roman"/>
        <charset val="134"/>
      </rPr>
      <t>2-5  2024</t>
    </r>
    <r>
      <rPr>
        <sz val="12"/>
        <rFont val="仿宋_GB2312"/>
        <charset val="134"/>
      </rPr>
      <t>年临沧高新区本级政府性基金支出表</t>
    </r>
    <r>
      <rPr>
        <sz val="12"/>
        <rFont val="Times New Roman"/>
        <charset val="134"/>
      </rPr>
      <t>(</t>
    </r>
    <r>
      <rPr>
        <sz val="12"/>
        <rFont val="仿宋_GB2312"/>
        <charset val="134"/>
      </rPr>
      <t>高新区对下转移支付</t>
    </r>
    <r>
      <rPr>
        <sz val="12"/>
        <rFont val="Times New Roman"/>
        <charset val="134"/>
      </rPr>
      <t>)</t>
    </r>
  </si>
  <si>
    <t>高新区政府性基金支出无对下转移支付。</t>
  </si>
  <si>
    <r>
      <rPr>
        <sz val="12"/>
        <rFont val="Times New Roman"/>
        <charset val="134"/>
      </rPr>
      <t>3-1  2024</t>
    </r>
    <r>
      <rPr>
        <sz val="12"/>
        <rFont val="仿宋_GB2312"/>
        <charset val="134"/>
      </rPr>
      <t>年临沧高新区国有资本经营收入预算情况表</t>
    </r>
  </si>
  <si>
    <t>高新区暂无国有资本经营收入预算。</t>
  </si>
  <si>
    <r>
      <rPr>
        <sz val="12"/>
        <rFont val="Times New Roman"/>
        <charset val="134"/>
      </rPr>
      <t>3-2  2024</t>
    </r>
    <r>
      <rPr>
        <sz val="12"/>
        <rFont val="仿宋_GB2312"/>
        <charset val="134"/>
      </rPr>
      <t>年临沧高新区国有资本经营支出预算情况表</t>
    </r>
  </si>
  <si>
    <r>
      <rPr>
        <sz val="12"/>
        <rFont val="Times New Roman"/>
        <charset val="134"/>
      </rPr>
      <t>3-3  2024</t>
    </r>
    <r>
      <rPr>
        <sz val="12"/>
        <rFont val="仿宋_GB2312"/>
        <charset val="134"/>
      </rPr>
      <t>年临沧高新区本级国有资本经营收入预算情况表</t>
    </r>
  </si>
  <si>
    <r>
      <rPr>
        <sz val="12"/>
        <rFont val="Times New Roman"/>
        <charset val="134"/>
      </rPr>
      <t>3-4  2024</t>
    </r>
    <r>
      <rPr>
        <sz val="12"/>
        <rFont val="仿宋_GB2312"/>
        <charset val="134"/>
      </rPr>
      <t>年临沧高新区本级国有资本经营支出预算情况表</t>
    </r>
  </si>
  <si>
    <r>
      <rPr>
        <sz val="12"/>
        <rFont val="Times New Roman"/>
        <charset val="134"/>
      </rPr>
      <t>3-5  2024</t>
    </r>
    <r>
      <rPr>
        <sz val="12"/>
        <rFont val="仿宋_GB2312"/>
        <charset val="134"/>
      </rPr>
      <t>年临沧高新区本级国有资本经营预算转移支付表（分地区）</t>
    </r>
  </si>
  <si>
    <r>
      <rPr>
        <sz val="12"/>
        <rFont val="Times New Roman"/>
        <charset val="134"/>
      </rPr>
      <t>3-6  2024</t>
    </r>
    <r>
      <rPr>
        <sz val="12"/>
        <rFont val="仿宋_GB2312"/>
        <charset val="134"/>
      </rPr>
      <t>年临沧高新区本级国有资本经营预算转移支付表（分项目）</t>
    </r>
  </si>
  <si>
    <r>
      <rPr>
        <sz val="12"/>
        <rFont val="Times New Roman"/>
        <charset val="134"/>
      </rPr>
      <t>4-1  2024</t>
    </r>
    <r>
      <rPr>
        <sz val="12"/>
        <rFont val="仿宋_GB2312"/>
        <charset val="134"/>
      </rPr>
      <t>年临沧高新区社会保险基金收入预算情况表</t>
    </r>
  </si>
  <si>
    <t>高新区无社会保险基金预算。</t>
  </si>
  <si>
    <r>
      <rPr>
        <sz val="12"/>
        <rFont val="Times New Roman"/>
        <charset val="134"/>
      </rPr>
      <t>4-2  2024</t>
    </r>
    <r>
      <rPr>
        <sz val="12"/>
        <rFont val="仿宋_GB2312"/>
        <charset val="134"/>
      </rPr>
      <t>年临沧高新区社会保险基金支出预算情况表</t>
    </r>
  </si>
  <si>
    <r>
      <rPr>
        <sz val="12"/>
        <rFont val="Times New Roman"/>
        <charset val="134"/>
      </rPr>
      <t>4-3  2024</t>
    </r>
    <r>
      <rPr>
        <sz val="12"/>
        <rFont val="仿宋_GB2312"/>
        <charset val="134"/>
      </rPr>
      <t>年临沧高新区本级社会保险基金收入预算情况表</t>
    </r>
  </si>
  <si>
    <r>
      <rPr>
        <sz val="12"/>
        <rFont val="Times New Roman"/>
        <charset val="134"/>
      </rPr>
      <t>4-4  2024</t>
    </r>
    <r>
      <rPr>
        <sz val="12"/>
        <rFont val="仿宋_GB2312"/>
        <charset val="134"/>
      </rPr>
      <t>年临沧高新区本级社会保险基金支出预算情况表</t>
    </r>
  </si>
  <si>
    <r>
      <rPr>
        <sz val="12"/>
        <rFont val="Times New Roman"/>
        <charset val="134"/>
      </rPr>
      <t xml:space="preserve">5-2 </t>
    </r>
    <r>
      <rPr>
        <sz val="12"/>
        <rFont val="仿宋_GB2312"/>
        <charset val="134"/>
      </rPr>
      <t>临沧高新区</t>
    </r>
    <r>
      <rPr>
        <sz val="12"/>
        <rFont val="Times New Roman"/>
        <charset val="134"/>
      </rPr>
      <t>2023</t>
    </r>
    <r>
      <rPr>
        <sz val="12"/>
        <rFont val="仿宋_GB2312"/>
        <charset val="134"/>
      </rPr>
      <t>年地方政府一般债务余额情况表</t>
    </r>
  </si>
  <si>
    <t>高新区无地方政府一般债务。</t>
  </si>
  <si>
    <r>
      <rPr>
        <sz val="12"/>
        <rFont val="Times New Roman"/>
        <charset val="134"/>
      </rPr>
      <t xml:space="preserve">5-3  </t>
    </r>
    <r>
      <rPr>
        <sz val="12"/>
        <rFont val="仿宋_GB2312"/>
        <charset val="134"/>
      </rPr>
      <t>临沧高新区本级</t>
    </r>
    <r>
      <rPr>
        <sz val="12"/>
        <rFont val="Times New Roman"/>
        <charset val="134"/>
      </rPr>
      <t>2023</t>
    </r>
    <r>
      <rPr>
        <sz val="12"/>
        <rFont val="仿宋_GB2312"/>
        <charset val="134"/>
      </rPr>
      <t>年地方政府一般债务余额情况表</t>
    </r>
  </si>
  <si>
    <r>
      <rPr>
        <sz val="12"/>
        <rFont val="Times New Roman"/>
        <charset val="134"/>
      </rPr>
      <t xml:space="preserve">5-8  </t>
    </r>
    <r>
      <rPr>
        <sz val="12"/>
        <rFont val="仿宋_GB2312"/>
        <charset val="134"/>
      </rPr>
      <t>临沧高新区</t>
    </r>
    <r>
      <rPr>
        <sz val="12"/>
        <rFont val="Times New Roman"/>
        <charset val="134"/>
      </rPr>
      <t>2024</t>
    </r>
    <r>
      <rPr>
        <sz val="12"/>
        <rFont val="仿宋_GB2312"/>
        <charset val="134"/>
      </rPr>
      <t>年年初新增地方政府债券资金安排表</t>
    </r>
  </si>
  <si>
    <r>
      <rPr>
        <sz val="12"/>
        <color indexed="8"/>
        <rFont val="仿宋_GB2312"/>
        <charset val="134"/>
      </rPr>
      <t>高新区无</t>
    </r>
    <r>
      <rPr>
        <sz val="12"/>
        <color indexed="8"/>
        <rFont val="Times New Roman"/>
        <charset val="134"/>
      </rPr>
      <t>2024</t>
    </r>
    <r>
      <rPr>
        <sz val="12"/>
        <color indexed="8"/>
        <rFont val="仿宋_GB2312"/>
        <charset val="134"/>
      </rPr>
      <t>年年初新增地方政府债券资金安排。</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</si>
</sst>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yy\.mm\.dd"/>
    <numFmt numFmtId="179" formatCode="_(&quot;$&quot;* #,##0_);_(&quot;$&quot;* \(#,##0\);_(&quot;$&quot;* &quot;-&quot;_);_(@_)"/>
    <numFmt numFmtId="180" formatCode="&quot;$&quot;\ #,##0.00_-;[Red]&quot;$&quot;\ #,##0.00\-"/>
    <numFmt numFmtId="181" formatCode="#\ ??/??"/>
    <numFmt numFmtId="182" formatCode="&quot;$&quot;\ #,##0_-;[Red]&quot;$&quot;\ #,##0\-"/>
    <numFmt numFmtId="183" formatCode="_-* #,##0_-;\-* #,##0_-;_-* &quot;-&quot;_-;_-@_-"/>
    <numFmt numFmtId="184" formatCode="#,##0.0_);\(#,##0.0\)"/>
    <numFmt numFmtId="185" formatCode="_-&quot;$&quot;\ * #,##0_-;_-&quot;$&quot;\ * #,##0\-;_-&quot;$&quot;\ * &quot;-&quot;_-;_-@_-"/>
    <numFmt numFmtId="186" formatCode="\$#,##0;\(\$#,##0\)"/>
    <numFmt numFmtId="187" formatCode="\$#,##0.00;\(\$#,##0.00\)"/>
    <numFmt numFmtId="188" formatCode="_(&quot;$&quot;* #,##0.00_);_(&quot;$&quot;* \(#,##0.00\);_(&quot;$&quot;* &quot;-&quot;??_);_(@_)"/>
    <numFmt numFmtId="189" formatCode="_-&quot;$&quot;\ * #,##0.00_-;_-&quot;$&quot;\ * #,##0.00\-;_-&quot;$&quot;\ * &quot;-&quot;??_-;_-@_-"/>
    <numFmt numFmtId="190" formatCode="#,##0;\(#,##0\)"/>
    <numFmt numFmtId="191" formatCode="&quot;$&quot;#,##0.00_);[Red]\(&quot;$&quot;#,##0.00\)"/>
    <numFmt numFmtId="192" formatCode="&quot;$&quot;#,##0_);[Red]\(&quot;$&quot;#,##0\)"/>
    <numFmt numFmtId="193" formatCode="_-* #,##0.00_-;\-* #,##0.00_-;_-* &quot;-&quot;??_-;_-@_-"/>
    <numFmt numFmtId="194" formatCode="#,##0.000000"/>
    <numFmt numFmtId="195" formatCode="0.00_ "/>
    <numFmt numFmtId="196" formatCode="0\.0,&quot;0&quot;"/>
    <numFmt numFmtId="197" formatCode="0.0"/>
    <numFmt numFmtId="198" formatCode="#,##0_ ;[Red]\-#,##0\ "/>
    <numFmt numFmtId="199" formatCode="#,##0_ "/>
    <numFmt numFmtId="200" formatCode="0.0%"/>
    <numFmt numFmtId="201" formatCode="_ * #,##0_ ;_ * \-#,##0_ ;_ * &quot;-&quot;??_ ;_ @_ "/>
    <numFmt numFmtId="202" formatCode="#,##0.00_ ;\-#,##0.00;;"/>
    <numFmt numFmtId="203" formatCode="#,##0.00_);[Red]\(#,##0.00\)"/>
    <numFmt numFmtId="204" formatCode="0_ "/>
  </numFmts>
  <fonts count="149">
    <font>
      <sz val="11"/>
      <color indexed="8"/>
      <name val="宋体"/>
      <charset val="134"/>
    </font>
    <font>
      <sz val="20"/>
      <name val="方正小标宋_GBK"/>
      <charset val="134"/>
    </font>
    <font>
      <b/>
      <sz val="14"/>
      <name val="Times New Roman"/>
      <charset val="134"/>
    </font>
    <font>
      <b/>
      <sz val="14"/>
      <color theme="1"/>
      <name val="Times New Roman"/>
      <charset val="134"/>
    </font>
    <font>
      <sz val="12"/>
      <name val="Times New Roman"/>
      <charset val="134"/>
    </font>
    <font>
      <sz val="12"/>
      <color indexed="8"/>
      <name val="仿宋_GB2312"/>
      <charset val="134"/>
    </font>
    <font>
      <sz val="11"/>
      <color theme="1"/>
      <name val="宋体"/>
      <charset val="134"/>
      <scheme val="minor"/>
    </font>
    <font>
      <sz val="11"/>
      <color theme="1"/>
      <name val="Times New Roman"/>
      <charset val="134"/>
    </font>
    <font>
      <sz val="10"/>
      <name val="宋体"/>
      <charset val="134"/>
    </font>
    <font>
      <b/>
      <sz val="10"/>
      <name val="Times New Roman"/>
      <charset val="134"/>
    </font>
    <font>
      <sz val="10"/>
      <name val="Times New Roman"/>
      <charset val="134"/>
    </font>
    <font>
      <sz val="20"/>
      <color indexed="8"/>
      <name val="方正小标宋_GBK"/>
      <charset val="134"/>
    </font>
    <font>
      <b/>
      <sz val="14"/>
      <color indexed="8"/>
      <name val="Times New Roman"/>
      <charset val="134"/>
    </font>
    <font>
      <sz val="14"/>
      <color indexed="8"/>
      <name val="Times New Roman"/>
      <charset val="134"/>
    </font>
    <font>
      <sz val="10"/>
      <color indexed="8"/>
      <name val="Times New Roman"/>
      <charset val="134"/>
    </font>
    <font>
      <sz val="9"/>
      <color rgb="FF000000"/>
      <name val="Times New Roman"/>
      <charset val="1"/>
    </font>
    <font>
      <sz val="10"/>
      <name val="Times New Roman"/>
      <charset val="1"/>
    </font>
    <font>
      <sz val="9"/>
      <name val="Times New Roman"/>
      <charset val="1"/>
    </font>
    <font>
      <sz val="11"/>
      <color indexed="8"/>
      <name val="宋体"/>
      <charset val="134"/>
      <scheme val="minor"/>
    </font>
    <font>
      <sz val="14"/>
      <color indexed="8"/>
      <name val="宋体"/>
      <charset val="134"/>
      <scheme val="minor"/>
    </font>
    <font>
      <sz val="12"/>
      <color indexed="8"/>
      <name val="宋体"/>
      <charset val="134"/>
      <scheme val="minor"/>
    </font>
    <font>
      <b/>
      <sz val="20"/>
      <name val="方正小标宋_GBK"/>
      <charset val="134"/>
    </font>
    <font>
      <sz val="14"/>
      <name val="仿宋_GB2312"/>
      <charset val="134"/>
    </font>
    <font>
      <sz val="14"/>
      <name val="Times New Roman"/>
      <charset val="134"/>
    </font>
    <font>
      <b/>
      <sz val="14"/>
      <name val="仿宋_GB2312"/>
      <charset val="134"/>
    </font>
    <font>
      <sz val="12"/>
      <name val="仿宋_GB2312"/>
      <charset val="134"/>
    </font>
    <font>
      <sz val="11"/>
      <name val="SimSun"/>
      <charset val="134"/>
    </font>
    <font>
      <sz val="9"/>
      <name val="SimSun"/>
      <charset val="134"/>
    </font>
    <font>
      <sz val="9"/>
      <name val="Times New Roman"/>
      <charset val="134"/>
    </font>
    <font>
      <sz val="12"/>
      <name val="SimSun"/>
      <charset val="134"/>
    </font>
    <font>
      <sz val="14"/>
      <color indexed="8"/>
      <name val="宋体"/>
      <charset val="134"/>
    </font>
    <font>
      <sz val="12"/>
      <color indexed="8"/>
      <name val="宋体"/>
      <charset val="134"/>
    </font>
    <font>
      <sz val="12"/>
      <name val="宋体"/>
      <charset val="134"/>
    </font>
    <font>
      <sz val="11"/>
      <color indexed="8"/>
      <name val="Times New Roman"/>
      <charset val="134"/>
    </font>
    <font>
      <sz val="11"/>
      <name val="宋体"/>
      <charset val="134"/>
    </font>
    <font>
      <b/>
      <sz val="10"/>
      <name val="宋体"/>
      <charset val="134"/>
    </font>
    <font>
      <sz val="20"/>
      <color rgb="FF000000"/>
      <name val="方正小标宋_GBK"/>
      <charset val="134"/>
    </font>
    <font>
      <sz val="14"/>
      <color indexed="8"/>
      <name val="仿宋_GB2312"/>
      <charset val="134"/>
    </font>
    <font>
      <b/>
      <sz val="14"/>
      <name val="宋体"/>
      <charset val="134"/>
    </font>
    <font>
      <sz val="14"/>
      <name val="宋体"/>
      <charset val="134"/>
    </font>
    <font>
      <b/>
      <sz val="14"/>
      <color indexed="8"/>
      <name val="仿宋_GB2312"/>
      <charset val="134"/>
    </font>
    <font>
      <b/>
      <sz val="12"/>
      <name val="宋体"/>
      <charset val="134"/>
    </font>
    <font>
      <b/>
      <sz val="12"/>
      <name val="Times New Roman"/>
      <charset val="134"/>
    </font>
    <font>
      <sz val="16"/>
      <name val="宋体"/>
      <charset val="134"/>
    </font>
    <font>
      <sz val="16"/>
      <color indexed="8"/>
      <name val="方正小标宋_GBK"/>
      <charset val="134"/>
    </font>
    <font>
      <sz val="16"/>
      <color indexed="8"/>
      <name val="Times New Roman"/>
      <charset val="134"/>
    </font>
    <font>
      <b/>
      <sz val="16"/>
      <name val="Times New Roman"/>
      <charset val="134"/>
    </font>
    <font>
      <sz val="14"/>
      <color rgb="FF000000"/>
      <name val="Times New Roman"/>
      <charset val="134"/>
    </font>
    <font>
      <sz val="14"/>
      <color theme="1"/>
      <name val="Times New Roman"/>
      <charset val="134"/>
    </font>
    <font>
      <sz val="20"/>
      <color indexed="8"/>
      <name val="华文中宋"/>
      <charset val="134"/>
    </font>
    <font>
      <b/>
      <sz val="14"/>
      <color rgb="FF000000"/>
      <name val="仿宋_GB2312"/>
      <charset val="134"/>
    </font>
    <font>
      <b/>
      <sz val="11"/>
      <name val="宋体"/>
      <charset val="134"/>
    </font>
    <font>
      <sz val="20"/>
      <color indexed="8"/>
      <name val="宋体"/>
      <charset val="134"/>
    </font>
    <font>
      <sz val="20"/>
      <color theme="1"/>
      <name val="方正小标宋_GBK"/>
      <charset val="134"/>
    </font>
    <font>
      <b/>
      <sz val="14"/>
      <color indexed="8"/>
      <name val="宋体"/>
      <charset val="134"/>
    </font>
    <font>
      <b/>
      <sz val="14"/>
      <name val="黑体"/>
      <charset val="134"/>
    </font>
    <font>
      <sz val="14"/>
      <color indexed="9"/>
      <name val="Times New Roman"/>
      <charset val="134"/>
    </font>
    <font>
      <sz val="20"/>
      <color theme="1"/>
      <name val="方正小标宋简体"/>
      <charset val="134"/>
    </font>
    <font>
      <sz val="14"/>
      <color indexed="9"/>
      <name val="宋体"/>
      <charset val="134"/>
    </font>
    <font>
      <sz val="20"/>
      <color theme="1"/>
      <name val="Times New Roman"/>
      <charset val="134"/>
    </font>
    <font>
      <b/>
      <sz val="12"/>
      <color theme="1"/>
      <name val="Times New Roman"/>
      <charset val="134"/>
    </font>
    <font>
      <sz val="12"/>
      <color theme="1"/>
      <name val="Times New Roman"/>
      <charset val="134"/>
    </font>
    <font>
      <sz val="18"/>
      <color rgb="FF000000"/>
      <name val="方正小标宋_GBK"/>
      <charset val="134"/>
    </font>
    <font>
      <sz val="18"/>
      <color indexed="8"/>
      <name val="方正小标宋_GBK"/>
      <charset val="134"/>
    </font>
    <font>
      <sz val="20"/>
      <color indexed="8"/>
      <name val="Times New Roman"/>
      <charset val="134"/>
    </font>
    <font>
      <sz val="20"/>
      <name val="方正小标宋简体"/>
      <charset val="134"/>
    </font>
    <font>
      <sz val="20"/>
      <name val="Times New Roman"/>
      <charset val="134"/>
    </font>
    <font>
      <sz val="14"/>
      <color indexed="10"/>
      <name val="宋体"/>
      <charset val="134"/>
    </font>
    <font>
      <sz val="11"/>
      <color indexed="8"/>
      <name val="方正小标宋_GBK"/>
      <charset val="134"/>
    </font>
    <font>
      <sz val="12"/>
      <color rgb="FFFF0000"/>
      <name val="宋体"/>
      <charset val="134"/>
    </font>
    <font>
      <sz val="14"/>
      <color indexed="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52"/>
      <name val="宋体"/>
      <charset val="134"/>
    </font>
    <font>
      <sz val="11"/>
      <color indexed="9"/>
      <name val="宋体"/>
      <charset val="134"/>
    </font>
    <font>
      <sz val="12"/>
      <color indexed="9"/>
      <name val="宋体"/>
      <charset val="134"/>
    </font>
    <font>
      <b/>
      <sz val="11"/>
      <color indexed="8"/>
      <name val="宋体"/>
      <charset val="134"/>
    </font>
    <font>
      <sz val="12"/>
      <color indexed="17"/>
      <name val="宋体"/>
      <charset val="134"/>
    </font>
    <font>
      <b/>
      <sz val="15"/>
      <color indexed="56"/>
      <name val="宋体"/>
      <charset val="134"/>
    </font>
    <font>
      <sz val="11"/>
      <color indexed="20"/>
      <name val="宋体"/>
      <charset val="134"/>
    </font>
    <font>
      <b/>
      <sz val="11"/>
      <color indexed="52"/>
      <name val="宋体"/>
      <charset val="134"/>
    </font>
    <font>
      <b/>
      <sz val="11"/>
      <color indexed="56"/>
      <name val="宋体"/>
      <charset val="134"/>
    </font>
    <font>
      <b/>
      <sz val="11"/>
      <color indexed="9"/>
      <name val="宋体"/>
      <charset val="134"/>
    </font>
    <font>
      <b/>
      <sz val="11"/>
      <color indexed="63"/>
      <name val="宋体"/>
      <charset val="134"/>
    </font>
    <font>
      <sz val="11"/>
      <color indexed="60"/>
      <name val="宋体"/>
      <charset val="134"/>
    </font>
    <font>
      <sz val="11"/>
      <color indexed="10"/>
      <name val="宋体"/>
      <charset val="134"/>
    </font>
    <font>
      <b/>
      <sz val="18"/>
      <color indexed="56"/>
      <name val="宋体"/>
      <charset val="134"/>
    </font>
    <font>
      <sz val="11"/>
      <color indexed="62"/>
      <name val="宋体"/>
      <charset val="134"/>
    </font>
    <font>
      <sz val="10"/>
      <name val="Helv"/>
      <charset val="134"/>
    </font>
    <font>
      <sz val="12"/>
      <name val="Courier"/>
      <charset val="134"/>
    </font>
    <font>
      <u/>
      <sz val="12"/>
      <color indexed="12"/>
      <name val="宋体"/>
      <charset val="134"/>
    </font>
    <font>
      <sz val="11"/>
      <color indexed="17"/>
      <name val="宋体"/>
      <charset val="134"/>
    </font>
    <font>
      <b/>
      <sz val="10"/>
      <name val="MS Sans Serif"/>
      <charset val="134"/>
    </font>
    <font>
      <b/>
      <sz val="12"/>
      <color indexed="8"/>
      <name val="宋体"/>
      <charset val="134"/>
    </font>
    <font>
      <sz val="12"/>
      <color indexed="16"/>
      <name val="宋体"/>
      <charset val="134"/>
    </font>
    <font>
      <sz val="10"/>
      <name val="仿宋_GB2312"/>
      <charset val="134"/>
    </font>
    <font>
      <i/>
      <sz val="11"/>
      <color indexed="23"/>
      <name val="宋体"/>
      <charset val="134"/>
    </font>
    <font>
      <b/>
      <sz val="11"/>
      <color indexed="54"/>
      <name val="宋体"/>
      <charset val="134"/>
    </font>
    <font>
      <u/>
      <sz val="12"/>
      <color indexed="36"/>
      <name val="宋体"/>
      <charset val="134"/>
    </font>
    <font>
      <b/>
      <sz val="10"/>
      <name val="Arial"/>
      <charset val="134"/>
    </font>
    <font>
      <b/>
      <sz val="14"/>
      <name val="楷体"/>
      <charset val="134"/>
    </font>
    <font>
      <u/>
      <sz val="11"/>
      <color indexed="52"/>
      <name val="宋体"/>
      <charset val="134"/>
    </font>
    <font>
      <sz val="10"/>
      <name val="MS Sans Serif"/>
      <charset val="134"/>
    </font>
    <font>
      <b/>
      <sz val="18"/>
      <color indexed="54"/>
      <name val="宋体"/>
      <charset val="134"/>
    </font>
    <font>
      <sz val="10"/>
      <name val="Geneva"/>
      <charset val="134"/>
    </font>
    <font>
      <sz val="12"/>
      <color indexed="20"/>
      <name val="宋体"/>
      <charset val="134"/>
    </font>
    <font>
      <sz val="8"/>
      <name val="Arial"/>
      <charset val="134"/>
    </font>
    <font>
      <sz val="9"/>
      <name val="微软雅黑"/>
      <charset val="134"/>
    </font>
    <font>
      <b/>
      <sz val="18"/>
      <color indexed="62"/>
      <name val="宋体"/>
      <charset val="134"/>
    </font>
    <font>
      <b/>
      <sz val="10"/>
      <name val="Tms Rmn"/>
      <charset val="134"/>
    </font>
    <font>
      <b/>
      <sz val="10"/>
      <color indexed="9"/>
      <name val="宋体"/>
      <charset val="134"/>
    </font>
    <font>
      <b/>
      <sz val="13"/>
      <color indexed="56"/>
      <name val="宋体"/>
      <charset val="134"/>
    </font>
    <font>
      <sz val="10"/>
      <name val="楷体"/>
      <charset val="134"/>
    </font>
    <font>
      <b/>
      <sz val="13"/>
      <color indexed="54"/>
      <name val="宋体"/>
      <charset val="134"/>
    </font>
    <font>
      <sz val="10"/>
      <color indexed="8"/>
      <name val="MS Sans Serif"/>
      <charset val="134"/>
    </font>
    <font>
      <sz val="8"/>
      <name val="Times New Roman"/>
      <charset val="134"/>
    </font>
    <font>
      <sz val="7"/>
      <name val="Small Fonts"/>
      <charset val="134"/>
    </font>
    <font>
      <sz val="12"/>
      <name val="Helv"/>
      <charset val="134"/>
    </font>
    <font>
      <b/>
      <sz val="12"/>
      <name val="Arial"/>
      <charset val="134"/>
    </font>
    <font>
      <b/>
      <sz val="9"/>
      <name val="Arial"/>
      <charset val="134"/>
    </font>
    <font>
      <sz val="9"/>
      <name val="宋体"/>
      <charset val="134"/>
    </font>
    <font>
      <sz val="12"/>
      <color indexed="9"/>
      <name val="Helv"/>
      <charset val="134"/>
    </font>
    <font>
      <b/>
      <sz val="8"/>
      <color indexed="9"/>
      <name val="宋体"/>
      <charset val="134"/>
    </font>
    <font>
      <u/>
      <sz val="10"/>
      <color indexed="12"/>
      <name val="Times"/>
      <charset val="134"/>
    </font>
    <font>
      <b/>
      <sz val="15"/>
      <color indexed="54"/>
      <name val="宋体"/>
      <charset val="134"/>
    </font>
    <font>
      <sz val="9"/>
      <color rgb="FF000000"/>
      <name val="仿宋_GB2312"/>
      <charset val="1"/>
    </font>
    <font>
      <b/>
      <sz val="14"/>
      <color theme="1"/>
      <name val="仿宋_GB2312"/>
      <charset val="134"/>
    </font>
    <font>
      <sz val="10"/>
      <color indexed="8"/>
      <name val="仿宋_GB2312"/>
      <charset val="134"/>
    </font>
    <font>
      <sz val="11"/>
      <color theme="1"/>
      <name val="仿宋_GB2312"/>
      <charset val="134"/>
    </font>
    <font>
      <sz val="14"/>
      <color rgb="FF000000"/>
      <name val="仿宋_GB2312"/>
      <charset val="134"/>
    </font>
    <font>
      <sz val="12"/>
      <color indexed="8"/>
      <name val="Times New Roman"/>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29"/>
        <bgColor indexed="64"/>
      </patternFill>
    </fill>
    <fill>
      <patternFill patternType="solid">
        <fgColor indexed="11"/>
        <bgColor indexed="64"/>
      </patternFill>
    </fill>
    <fill>
      <patternFill patternType="solid">
        <fgColor indexed="54"/>
        <bgColor indexed="64"/>
      </patternFill>
    </fill>
    <fill>
      <patternFill patternType="solid">
        <fgColor indexed="45"/>
        <bgColor indexed="64"/>
      </patternFill>
    </fill>
    <fill>
      <patternFill patternType="solid">
        <fgColor indexed="55"/>
        <bgColor indexed="64"/>
      </patternFill>
    </fill>
    <fill>
      <patternFill patternType="solid">
        <fgColor indexed="43"/>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36"/>
        <bgColor indexed="64"/>
      </patternFill>
    </fill>
    <fill>
      <patternFill patternType="solid">
        <fgColor indexed="40"/>
        <bgColor indexed="64"/>
      </patternFill>
    </fill>
    <fill>
      <patternFill patternType="solid">
        <fgColor indexed="14"/>
        <bgColor indexed="64"/>
      </patternFill>
    </fill>
    <fill>
      <patternFill patternType="solid">
        <fgColor indexed="62"/>
        <bgColor indexed="64"/>
      </patternFill>
    </fill>
    <fill>
      <patternFill patternType="lightUp">
        <fgColor indexed="9"/>
        <bgColor indexed="29"/>
      </patternFill>
    </fill>
    <fill>
      <patternFill patternType="lightUp">
        <fgColor indexed="9"/>
        <bgColor indexed="55"/>
      </patternFill>
    </fill>
    <fill>
      <patternFill patternType="solid">
        <fgColor indexed="25"/>
        <bgColor indexed="64"/>
      </patternFill>
    </fill>
    <fill>
      <patternFill patternType="solid">
        <fgColor indexed="27"/>
        <bgColor indexed="64"/>
      </patternFill>
    </fill>
    <fill>
      <patternFill patternType="solid">
        <fgColor indexed="52"/>
        <bgColor indexed="64"/>
      </patternFill>
    </fill>
    <fill>
      <patternFill patternType="solid">
        <fgColor indexed="57"/>
        <bgColor indexed="64"/>
      </patternFill>
    </fill>
    <fill>
      <patternFill patternType="solid">
        <fgColor indexed="48"/>
        <bgColor indexed="64"/>
      </patternFill>
    </fill>
    <fill>
      <patternFill patternType="gray0625"/>
    </fill>
    <fill>
      <patternFill patternType="solid">
        <fgColor indexed="44"/>
        <bgColor indexed="64"/>
      </patternFill>
    </fill>
    <fill>
      <patternFill patternType="solid">
        <fgColor indexed="15"/>
        <bgColor indexed="64"/>
      </patternFill>
    </fill>
    <fill>
      <patternFill patternType="solid">
        <fgColor indexed="31"/>
        <bgColor indexed="64"/>
      </patternFill>
    </fill>
    <fill>
      <patternFill patternType="solid">
        <fgColor indexed="12"/>
        <bgColor indexed="64"/>
      </patternFill>
    </fill>
    <fill>
      <patternFill patternType="lightUp">
        <fgColor indexed="9"/>
        <bgColor indexed="22"/>
      </patternFill>
    </fill>
    <fill>
      <patternFill patternType="mediumGray">
        <fgColor indexed="22"/>
      </patternFill>
    </fill>
    <fill>
      <patternFill patternType="solid">
        <fgColor indexed="30"/>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11"/>
      </top>
      <bottom style="double">
        <color indexed="11"/>
      </bottom>
      <diagonal/>
    </border>
    <border>
      <left/>
      <right/>
      <top/>
      <bottom style="medium">
        <color indexed="30"/>
      </bottom>
      <diagonal/>
    </border>
    <border>
      <left style="thin">
        <color auto="1"/>
      </left>
      <right style="thin">
        <color auto="1"/>
      </right>
      <top/>
      <bottom/>
      <diagonal/>
    </border>
    <border>
      <left/>
      <right/>
      <top style="medium">
        <color indexed="9"/>
      </top>
      <bottom style="medium">
        <color indexed="9"/>
      </bottom>
      <diagonal/>
    </border>
    <border>
      <left/>
      <right/>
      <top/>
      <bottom style="medium">
        <color indexed="43"/>
      </bottom>
      <diagonal/>
    </border>
    <border>
      <left/>
      <right/>
      <top/>
      <bottom style="thick">
        <color indexed="22"/>
      </bottom>
      <diagonal/>
    </border>
    <border>
      <left/>
      <right/>
      <top/>
      <bottom style="thick">
        <color indexed="43"/>
      </bottom>
      <diagonal/>
    </border>
    <border>
      <left/>
      <right/>
      <top style="medium">
        <color auto="1"/>
      </top>
      <bottom style="medium">
        <color auto="1"/>
      </bottom>
      <diagonal/>
    </border>
    <border>
      <left/>
      <right/>
      <top/>
      <bottom style="thick">
        <color indexed="11"/>
      </bottom>
      <diagonal/>
    </border>
  </borders>
  <cellStyleXfs count="234">
    <xf numFmtId="0" fontId="0" fillId="0" borderId="0">
      <alignment vertical="center"/>
    </xf>
    <xf numFmtId="43" fontId="0" fillId="0" borderId="0" applyFont="0" applyFill="0" applyBorder="0" applyAlignment="0" applyProtection="0">
      <alignment vertical="center"/>
    </xf>
    <xf numFmtId="44" fontId="6" fillId="0" borderId="0" applyFont="0" applyFill="0" applyBorder="0" applyAlignment="0" applyProtection="0">
      <alignment vertical="center"/>
    </xf>
    <xf numFmtId="9" fontId="32"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 fillId="4" borderId="18" applyNumberFormat="0" applyFon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19" applyNumberFormat="0" applyFill="0" applyAlignment="0" applyProtection="0">
      <alignment vertical="center"/>
    </xf>
    <xf numFmtId="0" fontId="77" fillId="0" borderId="19" applyNumberFormat="0" applyFill="0" applyAlignment="0" applyProtection="0">
      <alignment vertical="center"/>
    </xf>
    <xf numFmtId="0" fontId="78" fillId="0" borderId="20" applyNumberFormat="0" applyFill="0" applyAlignment="0" applyProtection="0">
      <alignment vertical="center"/>
    </xf>
    <xf numFmtId="0" fontId="78" fillId="0" borderId="0" applyNumberFormat="0" applyFill="0" applyBorder="0" applyAlignment="0" applyProtection="0">
      <alignment vertical="center"/>
    </xf>
    <xf numFmtId="0" fontId="79" fillId="5" borderId="21" applyNumberFormat="0" applyAlignment="0" applyProtection="0">
      <alignment vertical="center"/>
    </xf>
    <xf numFmtId="0" fontId="80" fillId="6" borderId="22" applyNumberFormat="0" applyAlignment="0" applyProtection="0">
      <alignment vertical="center"/>
    </xf>
    <xf numFmtId="0" fontId="81" fillId="6" borderId="21" applyNumberFormat="0" applyAlignment="0" applyProtection="0">
      <alignment vertical="center"/>
    </xf>
    <xf numFmtId="0" fontId="82" fillId="7" borderId="23" applyNumberFormat="0" applyAlignment="0" applyProtection="0">
      <alignment vertical="center"/>
    </xf>
    <xf numFmtId="0" fontId="83" fillId="0" borderId="24" applyNumberFormat="0" applyFill="0" applyAlignment="0" applyProtection="0">
      <alignment vertical="center"/>
    </xf>
    <xf numFmtId="0" fontId="84" fillId="0" borderId="25" applyNumberFormat="0" applyFill="0" applyAlignment="0" applyProtection="0">
      <alignment vertical="center"/>
    </xf>
    <xf numFmtId="0" fontId="85" fillId="8" borderId="0" applyNumberFormat="0" applyBorder="0" applyAlignment="0" applyProtection="0">
      <alignment vertical="center"/>
    </xf>
    <xf numFmtId="0" fontId="86" fillId="9" borderId="0" applyNumberFormat="0" applyBorder="0" applyAlignment="0" applyProtection="0">
      <alignment vertical="center"/>
    </xf>
    <xf numFmtId="0" fontId="87" fillId="10" borderId="0" applyNumberFormat="0" applyBorder="0" applyAlignment="0" applyProtection="0">
      <alignment vertical="center"/>
    </xf>
    <xf numFmtId="0" fontId="88" fillId="11" borderId="0" applyNumberFormat="0" applyBorder="0" applyAlignment="0" applyProtection="0">
      <alignment vertical="center"/>
    </xf>
    <xf numFmtId="0" fontId="89" fillId="12" borderId="0" applyNumberFormat="0" applyBorder="0" applyAlignment="0" applyProtection="0">
      <alignment vertical="center"/>
    </xf>
    <xf numFmtId="0" fontId="89" fillId="13" borderId="0" applyNumberFormat="0" applyBorder="0" applyAlignment="0" applyProtection="0">
      <alignment vertical="center"/>
    </xf>
    <xf numFmtId="0" fontId="88" fillId="14" borderId="0" applyNumberFormat="0" applyBorder="0" applyAlignment="0" applyProtection="0">
      <alignment vertical="center"/>
    </xf>
    <xf numFmtId="0" fontId="88" fillId="15" borderId="0" applyNumberFormat="0" applyBorder="0" applyAlignment="0" applyProtection="0">
      <alignment vertical="center"/>
    </xf>
    <xf numFmtId="0" fontId="89" fillId="16" borderId="0" applyNumberFormat="0" applyBorder="0" applyAlignment="0" applyProtection="0">
      <alignment vertical="center"/>
    </xf>
    <xf numFmtId="0" fontId="89" fillId="17" borderId="0" applyNumberFormat="0" applyBorder="0" applyAlignment="0" applyProtection="0">
      <alignment vertical="center"/>
    </xf>
    <xf numFmtId="0" fontId="88" fillId="18" borderId="0" applyNumberFormat="0" applyBorder="0" applyAlignment="0" applyProtection="0">
      <alignment vertical="center"/>
    </xf>
    <xf numFmtId="0" fontId="88" fillId="19" borderId="0" applyNumberFormat="0" applyBorder="0" applyAlignment="0" applyProtection="0">
      <alignment vertical="center"/>
    </xf>
    <xf numFmtId="0" fontId="89" fillId="20" borderId="0" applyNumberFormat="0" applyBorder="0" applyAlignment="0" applyProtection="0">
      <alignment vertical="center"/>
    </xf>
    <xf numFmtId="0" fontId="89" fillId="21" borderId="0" applyNumberFormat="0" applyBorder="0" applyAlignment="0" applyProtection="0">
      <alignment vertical="center"/>
    </xf>
    <xf numFmtId="0" fontId="88" fillId="22" borderId="0" applyNumberFormat="0" applyBorder="0" applyAlignment="0" applyProtection="0">
      <alignment vertical="center"/>
    </xf>
    <xf numFmtId="0" fontId="88" fillId="23" borderId="0" applyNumberFormat="0" applyBorder="0" applyAlignment="0" applyProtection="0">
      <alignment vertical="center"/>
    </xf>
    <xf numFmtId="0" fontId="89" fillId="24" borderId="0" applyNumberFormat="0" applyBorder="0" applyAlignment="0" applyProtection="0">
      <alignment vertical="center"/>
    </xf>
    <xf numFmtId="0" fontId="89" fillId="25" borderId="0" applyNumberFormat="0" applyBorder="0" applyAlignment="0" applyProtection="0">
      <alignment vertical="center"/>
    </xf>
    <xf numFmtId="0" fontId="88" fillId="26" borderId="0" applyNumberFormat="0" applyBorder="0" applyAlignment="0" applyProtection="0">
      <alignment vertical="center"/>
    </xf>
    <xf numFmtId="0" fontId="88" fillId="27" borderId="0" applyNumberFormat="0" applyBorder="0" applyAlignment="0" applyProtection="0">
      <alignment vertical="center"/>
    </xf>
    <xf numFmtId="0" fontId="89" fillId="28" borderId="0" applyNumberFormat="0" applyBorder="0" applyAlignment="0" applyProtection="0">
      <alignment vertical="center"/>
    </xf>
    <xf numFmtId="0" fontId="89" fillId="29" borderId="0" applyNumberFormat="0" applyBorder="0" applyAlignment="0" applyProtection="0">
      <alignment vertical="center"/>
    </xf>
    <xf numFmtId="0" fontId="88" fillId="30" borderId="0" applyNumberFormat="0" applyBorder="0" applyAlignment="0" applyProtection="0">
      <alignment vertical="center"/>
    </xf>
    <xf numFmtId="0" fontId="88" fillId="31" borderId="0" applyNumberFormat="0" applyBorder="0" applyAlignment="0" applyProtection="0">
      <alignment vertical="center"/>
    </xf>
    <xf numFmtId="0" fontId="89" fillId="32" borderId="0" applyNumberFormat="0" applyBorder="0" applyAlignment="0" applyProtection="0">
      <alignment vertical="center"/>
    </xf>
    <xf numFmtId="0" fontId="89" fillId="33" borderId="0" applyNumberFormat="0" applyBorder="0" applyAlignment="0" applyProtection="0">
      <alignment vertical="center"/>
    </xf>
    <xf numFmtId="0" fontId="88" fillId="34" borderId="0" applyNumberFormat="0" applyBorder="0" applyAlignment="0" applyProtection="0">
      <alignment vertical="center"/>
    </xf>
    <xf numFmtId="1" fontId="90" fillId="0" borderId="26" applyFill="0" applyProtection="0">
      <alignment horizontal="center" vertical="center"/>
    </xf>
    <xf numFmtId="0" fontId="91" fillId="0" borderId="27" applyNumberFormat="0" applyFill="0" applyAlignment="0" applyProtection="0">
      <alignment vertical="center"/>
    </xf>
    <xf numFmtId="0" fontId="92" fillId="35" borderId="0" applyNumberFormat="0" applyBorder="0" applyAlignment="0" applyProtection="0">
      <alignment vertical="center"/>
    </xf>
    <xf numFmtId="0" fontId="93" fillId="36" borderId="0" applyNumberFormat="0" applyBorder="0" applyAlignment="0" applyProtection="0">
      <alignment vertical="center"/>
    </xf>
    <xf numFmtId="0" fontId="94" fillId="0" borderId="28" applyNumberFormat="0" applyFill="0" applyAlignment="0" applyProtection="0">
      <alignment vertical="center"/>
    </xf>
    <xf numFmtId="0" fontId="31" fillId="37" borderId="0" applyNumberFormat="0" applyBorder="0" applyAlignment="0" applyProtection="0">
      <alignment vertical="center"/>
    </xf>
    <xf numFmtId="0" fontId="0" fillId="38" borderId="29" applyNumberFormat="0" applyFont="0" applyAlignment="0" applyProtection="0">
      <alignment vertical="center"/>
    </xf>
    <xf numFmtId="0" fontId="95" fillId="39" borderId="0" applyNumberFormat="0" applyBorder="0" applyAlignment="0" applyProtection="0">
      <alignment vertical="center"/>
    </xf>
    <xf numFmtId="0" fontId="92" fillId="40" borderId="0" applyNumberFormat="0" applyBorder="0" applyAlignment="0" applyProtection="0">
      <alignment vertical="center"/>
    </xf>
    <xf numFmtId="0" fontId="92" fillId="41" borderId="0" applyNumberFormat="0" applyBorder="0" applyAlignment="0" applyProtection="0">
      <alignment vertical="center"/>
    </xf>
    <xf numFmtId="0" fontId="96" fillId="0" borderId="30" applyNumberFormat="0" applyFill="0" applyAlignment="0" applyProtection="0">
      <alignment vertical="center"/>
    </xf>
    <xf numFmtId="0" fontId="93" fillId="42" borderId="0" applyNumberFormat="0" applyBorder="0" applyAlignment="0" applyProtection="0">
      <alignment vertical="center"/>
    </xf>
    <xf numFmtId="0" fontId="97" fillId="43" borderId="0" applyNumberFormat="0" applyBorder="0" applyAlignment="0" applyProtection="0">
      <alignment vertical="center"/>
    </xf>
    <xf numFmtId="0" fontId="98" fillId="37" borderId="31" applyNumberFormat="0" applyAlignment="0" applyProtection="0">
      <alignment vertical="center"/>
    </xf>
    <xf numFmtId="0" fontId="99" fillId="0" borderId="0" applyNumberFormat="0" applyFill="0" applyBorder="0" applyAlignment="0" applyProtection="0">
      <alignment vertical="center"/>
    </xf>
    <xf numFmtId="0" fontId="100" fillId="44" borderId="32" applyNumberFormat="0" applyAlignment="0" applyProtection="0">
      <alignment vertical="center"/>
    </xf>
    <xf numFmtId="0" fontId="101" fillId="37" borderId="33" applyNumberFormat="0" applyAlignment="0" applyProtection="0">
      <alignment vertical="center"/>
    </xf>
    <xf numFmtId="0" fontId="102" fillId="45" borderId="0" applyNumberFormat="0" applyBorder="0" applyAlignment="0" applyProtection="0">
      <alignment vertical="center"/>
    </xf>
    <xf numFmtId="0" fontId="103" fillId="0" borderId="0" applyNumberFormat="0" applyFill="0" applyBorder="0" applyAlignment="0" applyProtection="0">
      <alignment vertical="center"/>
    </xf>
    <xf numFmtId="0" fontId="0" fillId="0" borderId="0">
      <alignment vertical="center"/>
    </xf>
    <xf numFmtId="0" fontId="104" fillId="0" borderId="0" applyNumberFormat="0" applyFill="0" applyBorder="0" applyAlignment="0" applyProtection="0">
      <alignment vertical="center"/>
    </xf>
    <xf numFmtId="0" fontId="97" fillId="46" borderId="0" applyNumberFormat="0" applyBorder="0" applyAlignment="0" applyProtection="0">
      <alignment vertical="center"/>
    </xf>
    <xf numFmtId="0" fontId="8" fillId="0" borderId="0">
      <alignment vertical="center"/>
    </xf>
    <xf numFmtId="0" fontId="32" fillId="0" borderId="0">
      <alignment vertical="center"/>
    </xf>
    <xf numFmtId="0" fontId="105" fillId="47" borderId="31" applyNumberFormat="0" applyAlignment="0" applyProtection="0">
      <alignment vertical="center"/>
    </xf>
    <xf numFmtId="0" fontId="32" fillId="0" borderId="0"/>
    <xf numFmtId="0" fontId="106" fillId="0" borderId="0">
      <alignment vertical="center"/>
    </xf>
    <xf numFmtId="0" fontId="107" fillId="0" borderId="0">
      <alignment vertical="center"/>
    </xf>
    <xf numFmtId="0" fontId="108" fillId="0" borderId="0" applyNumberFormat="0" applyFill="0" applyBorder="0" applyAlignment="0" applyProtection="0">
      <alignment vertical="top"/>
      <protection locked="0"/>
    </xf>
    <xf numFmtId="0" fontId="31" fillId="38" borderId="0" applyNumberFormat="0" applyBorder="0" applyAlignment="0" applyProtection="0">
      <alignment vertical="center"/>
    </xf>
    <xf numFmtId="0" fontId="109" fillId="39" borderId="0" applyNumberFormat="0" applyBorder="0" applyAlignment="0" applyProtection="0">
      <alignment vertical="center"/>
    </xf>
    <xf numFmtId="0" fontId="0" fillId="48" borderId="0" applyNumberFormat="0" applyBorder="0" applyAlignment="0" applyProtection="0">
      <alignment vertical="center"/>
    </xf>
    <xf numFmtId="0" fontId="90" fillId="0" borderId="15" applyNumberFormat="0" applyFill="0" applyProtection="0">
      <alignment horizontal="left" vertical="center"/>
    </xf>
    <xf numFmtId="0" fontId="92" fillId="36" borderId="0" applyNumberFormat="0" applyBorder="0" applyAlignment="0" applyProtection="0">
      <alignment vertical="center"/>
    </xf>
    <xf numFmtId="0" fontId="92" fillId="49" borderId="0" applyNumberFormat="0" applyBorder="0" applyAlignment="0" applyProtection="0">
      <alignment vertical="center"/>
    </xf>
    <xf numFmtId="0" fontId="8" fillId="0" borderId="0">
      <alignment vertical="center"/>
    </xf>
    <xf numFmtId="0" fontId="92" fillId="50" borderId="0" applyNumberFormat="0" applyBorder="0" applyAlignment="0" applyProtection="0">
      <alignment vertical="center"/>
    </xf>
    <xf numFmtId="0" fontId="92" fillId="48" borderId="0" applyNumberFormat="0" applyBorder="0" applyAlignment="0" applyProtection="0">
      <alignment vertical="center"/>
    </xf>
    <xf numFmtId="0" fontId="92" fillId="51" borderId="0" applyNumberFormat="0" applyBorder="0" applyAlignment="0" applyProtection="0">
      <alignment vertical="center"/>
    </xf>
    <xf numFmtId="0" fontId="110" fillId="0" borderId="34">
      <alignment horizontal="center" vertical="center"/>
    </xf>
    <xf numFmtId="0" fontId="92" fillId="52" borderId="0" applyNumberFormat="0" applyBorder="0" applyAlignment="0" applyProtection="0">
      <alignment vertical="center"/>
    </xf>
    <xf numFmtId="0" fontId="111" fillId="53" borderId="0" applyNumberFormat="0" applyBorder="0" applyAlignment="0" applyProtection="0">
      <alignment vertical="center"/>
    </xf>
    <xf numFmtId="0" fontId="32" fillId="0" borderId="0">
      <alignment vertical="center"/>
    </xf>
    <xf numFmtId="0" fontId="111" fillId="54" borderId="0" applyNumberFormat="0" applyBorder="0" applyAlignment="0" applyProtection="0">
      <alignment vertical="center"/>
    </xf>
    <xf numFmtId="0" fontId="32" fillId="0" borderId="0">
      <alignment vertical="center"/>
    </xf>
    <xf numFmtId="176" fontId="0" fillId="0" borderId="0" applyFont="0" applyFill="0" applyBorder="0" applyAlignment="0" applyProtection="0">
      <alignment vertical="center"/>
    </xf>
    <xf numFmtId="0" fontId="112" fillId="43" borderId="0" applyNumberFormat="0" applyBorder="0" applyAlignment="0" applyProtection="0">
      <alignment vertical="center"/>
    </xf>
    <xf numFmtId="177" fontId="0" fillId="0" borderId="0" applyFont="0" applyFill="0" applyBorder="0" applyAlignment="0" applyProtection="0">
      <alignment vertical="center"/>
    </xf>
    <xf numFmtId="0" fontId="113" fillId="0" borderId="1">
      <alignment horizontal="left" vertical="center"/>
    </xf>
    <xf numFmtId="41" fontId="0" fillId="0" borderId="0" applyFont="0" applyFill="0" applyBorder="0" applyAlignment="0" applyProtection="0">
      <alignment vertical="center"/>
    </xf>
    <xf numFmtId="178" fontId="90" fillId="0" borderId="26" applyFill="0" applyProtection="0">
      <alignment horizontal="right" vertical="center"/>
    </xf>
    <xf numFmtId="0" fontId="32" fillId="0" borderId="0">
      <alignment vertical="center"/>
    </xf>
    <xf numFmtId="0" fontId="0" fillId="0" borderId="0">
      <alignment vertical="center"/>
    </xf>
    <xf numFmtId="0" fontId="114" fillId="0" borderId="0" applyNumberFormat="0" applyFill="0" applyBorder="0" applyAlignment="0" applyProtection="0">
      <alignment vertical="center"/>
    </xf>
    <xf numFmtId="0" fontId="93" fillId="55" borderId="0" applyNumberFormat="0" applyBorder="0" applyAlignment="0" applyProtection="0">
      <alignment vertical="center"/>
    </xf>
    <xf numFmtId="0" fontId="94" fillId="0" borderId="35" applyNumberFormat="0" applyFill="0" applyAlignment="0" applyProtection="0">
      <alignment vertical="center"/>
    </xf>
    <xf numFmtId="0" fontId="109" fillId="56" borderId="0" applyNumberFormat="0" applyBorder="0" applyAlignment="0" applyProtection="0">
      <alignment vertical="center"/>
    </xf>
    <xf numFmtId="4" fontId="0" fillId="0" borderId="0" applyFont="0" applyFill="0" applyBorder="0" applyAlignment="0" applyProtection="0">
      <alignment vertical="center"/>
    </xf>
    <xf numFmtId="0" fontId="115" fillId="0" borderId="0" applyNumberFormat="0" applyFill="0" applyBorder="0" applyAlignment="0" applyProtection="0">
      <alignment vertical="center"/>
    </xf>
    <xf numFmtId="0" fontId="0" fillId="56"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center"/>
    </xf>
    <xf numFmtId="0" fontId="118" fillId="0" borderId="15" applyNumberFormat="0" applyFill="0" applyProtection="0">
      <alignment horizontal="center" vertical="center"/>
    </xf>
    <xf numFmtId="0" fontId="119" fillId="0" borderId="0" applyNumberFormat="0" applyFill="0" applyBorder="0" applyAlignment="0" applyProtection="0">
      <alignment vertical="top"/>
      <protection locked="0"/>
    </xf>
    <xf numFmtId="0" fontId="95" fillId="56"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10" fontId="32" fillId="0" borderId="0" applyFont="0" applyFill="0" applyBorder="0" applyAlignment="0" applyProtection="0">
      <alignment vertical="center"/>
    </xf>
    <xf numFmtId="0" fontId="0" fillId="0" borderId="0">
      <alignment vertical="center"/>
    </xf>
    <xf numFmtId="0" fontId="32" fillId="0" borderId="0">
      <alignment vertical="center"/>
    </xf>
    <xf numFmtId="3" fontId="32" fillId="0" borderId="0" applyFont="0" applyFill="0" applyBorder="0" applyAlignment="0" applyProtection="0">
      <alignment vertical="center"/>
    </xf>
    <xf numFmtId="0" fontId="120" fillId="0" borderId="0">
      <alignment vertical="center"/>
    </xf>
    <xf numFmtId="0" fontId="0" fillId="40" borderId="0" applyNumberFormat="0" applyBorder="0" applyAlignment="0" applyProtection="0">
      <alignment vertical="center"/>
    </xf>
    <xf numFmtId="0" fontId="32" fillId="0" borderId="0">
      <alignment vertical="center"/>
    </xf>
    <xf numFmtId="0" fontId="121" fillId="0" borderId="0" applyNumberFormat="0" applyFill="0" applyBorder="0" applyAlignment="0" applyProtection="0">
      <alignment vertical="center"/>
    </xf>
    <xf numFmtId="0" fontId="32" fillId="0" borderId="0">
      <alignment vertical="center"/>
    </xf>
    <xf numFmtId="0" fontId="93" fillId="57" borderId="0" applyNumberFormat="0" applyBorder="0" applyAlignment="0" applyProtection="0">
      <alignment vertical="center"/>
    </xf>
    <xf numFmtId="0" fontId="106" fillId="0" borderId="0">
      <alignment vertical="center"/>
      <protection locked="0"/>
    </xf>
    <xf numFmtId="0" fontId="92" fillId="58" borderId="0" applyNumberFormat="0" applyBorder="0" applyAlignment="0" applyProtection="0">
      <alignment vertical="center"/>
    </xf>
    <xf numFmtId="0" fontId="99" fillId="0" borderId="36" applyNumberFormat="0" applyFill="0" applyAlignment="0" applyProtection="0">
      <alignment vertical="center"/>
    </xf>
    <xf numFmtId="0" fontId="32" fillId="0" borderId="0">
      <alignment vertical="center"/>
    </xf>
    <xf numFmtId="0" fontId="122" fillId="0" borderId="0">
      <alignment vertical="center"/>
    </xf>
    <xf numFmtId="40" fontId="32" fillId="0" borderId="0" applyFont="0" applyFill="0" applyBorder="0" applyAlignment="0" applyProtection="0">
      <alignment vertical="center"/>
    </xf>
    <xf numFmtId="0" fontId="0" fillId="0" borderId="0">
      <alignment vertical="center"/>
    </xf>
    <xf numFmtId="0" fontId="32" fillId="0" borderId="0">
      <alignment vertical="center"/>
    </xf>
    <xf numFmtId="0" fontId="123" fillId="43" borderId="0" applyNumberFormat="0" applyBorder="0" applyAlignment="0" applyProtection="0">
      <alignment vertical="center"/>
    </xf>
    <xf numFmtId="0" fontId="0" fillId="0" borderId="0">
      <alignment vertical="center"/>
    </xf>
    <xf numFmtId="0" fontId="124" fillId="38" borderId="1" applyNumberFormat="0" applyBorder="0" applyAlignment="0" applyProtection="0">
      <alignment vertical="center"/>
    </xf>
    <xf numFmtId="0" fontId="123" fillId="46" borderId="0" applyNumberFormat="0" applyBorder="0" applyAlignment="0" applyProtection="0">
      <alignment vertical="center"/>
    </xf>
    <xf numFmtId="0" fontId="125" fillId="0" borderId="0">
      <alignment vertical="top"/>
      <protection locked="0"/>
    </xf>
    <xf numFmtId="0" fontId="126" fillId="0" borderId="0" applyNumberFormat="0" applyFill="0" applyBorder="0" applyAlignment="0" applyProtection="0">
      <alignment vertical="center"/>
    </xf>
    <xf numFmtId="0" fontId="93" fillId="47" borderId="0" applyNumberFormat="0" applyBorder="0" applyAlignment="0" applyProtection="0">
      <alignment vertical="center"/>
    </xf>
    <xf numFmtId="0" fontId="92" fillId="59" borderId="0" applyNumberFormat="0" applyBorder="0" applyAlignment="0" applyProtection="0">
      <alignment vertical="center"/>
    </xf>
    <xf numFmtId="0" fontId="127" fillId="60" borderId="37">
      <alignment vertical="center"/>
      <protection locked="0"/>
    </xf>
    <xf numFmtId="0" fontId="31" fillId="39" borderId="0" applyNumberFormat="0" applyBorder="0" applyAlignment="0" applyProtection="0">
      <alignment vertical="center"/>
    </xf>
    <xf numFmtId="0" fontId="92" fillId="47" borderId="0" applyNumberFormat="0" applyBorder="0" applyAlignment="0" applyProtection="0">
      <alignment vertical="center"/>
    </xf>
    <xf numFmtId="0" fontId="128" fillId="47" borderId="38">
      <alignment horizontal="left" vertical="center"/>
      <protection locked="0" hidden="1"/>
    </xf>
    <xf numFmtId="0" fontId="0" fillId="0" borderId="0">
      <alignment vertical="center"/>
    </xf>
    <xf numFmtId="0" fontId="115" fillId="0" borderId="39" applyNumberFormat="0" applyFill="0" applyAlignment="0" applyProtection="0">
      <alignment vertical="center"/>
    </xf>
    <xf numFmtId="0" fontId="129" fillId="0" borderId="40" applyNumberFormat="0" applyFill="0" applyAlignment="0" applyProtection="0">
      <alignment vertical="center"/>
    </xf>
    <xf numFmtId="0" fontId="92" fillId="43" borderId="0" applyNumberFormat="0" applyBorder="0" applyAlignment="0" applyProtection="0">
      <alignment vertical="center"/>
    </xf>
    <xf numFmtId="0" fontId="0" fillId="61" borderId="0" applyNumberFormat="0" applyBorder="0" applyAlignment="0" applyProtection="0">
      <alignment vertical="center"/>
    </xf>
    <xf numFmtId="0" fontId="4" fillId="0" borderId="0">
      <alignment vertical="center"/>
    </xf>
    <xf numFmtId="0" fontId="90" fillId="0" borderId="15" applyNumberFormat="0" applyFill="0" applyProtection="0">
      <alignment horizontal="right" vertical="center"/>
    </xf>
    <xf numFmtId="15" fontId="120" fillId="0" borderId="0">
      <alignment vertical="center"/>
    </xf>
    <xf numFmtId="0" fontId="130" fillId="0" borderId="26" applyNumberFormat="0" applyFill="0" applyProtection="0">
      <alignment horizontal="center" vertical="center"/>
    </xf>
    <xf numFmtId="0" fontId="32" fillId="0" borderId="0">
      <alignment vertical="center"/>
    </xf>
    <xf numFmtId="0" fontId="93" fillId="44" borderId="0" applyNumberFormat="0" applyBorder="0" applyAlignment="0" applyProtection="0">
      <alignment vertical="center"/>
    </xf>
    <xf numFmtId="0" fontId="131" fillId="0" borderId="41" applyNumberFormat="0" applyFill="0" applyAlignment="0" applyProtection="0">
      <alignment vertical="center"/>
    </xf>
    <xf numFmtId="179" fontId="32" fillId="0" borderId="0" applyFont="0" applyFill="0" applyBorder="0" applyAlignment="0" applyProtection="0">
      <alignment vertical="center"/>
    </xf>
    <xf numFmtId="0" fontId="32" fillId="0" borderId="0" applyNumberFormat="0" applyFont="0" applyFill="0" applyBorder="0" applyAlignment="0" applyProtection="0">
      <alignment horizontal="left" vertical="center"/>
    </xf>
    <xf numFmtId="180" fontId="32" fillId="0" borderId="0" applyFont="0" applyFill="0" applyBorder="0" applyAlignment="0" applyProtection="0">
      <alignment vertical="center"/>
    </xf>
    <xf numFmtId="15" fontId="32" fillId="0" borderId="0" applyFont="0" applyFill="0" applyBorder="0" applyAlignment="0" applyProtection="0">
      <alignment vertical="center"/>
    </xf>
    <xf numFmtId="0" fontId="132" fillId="0" borderId="0">
      <alignment vertical="center"/>
    </xf>
    <xf numFmtId="0" fontId="90" fillId="0" borderId="0">
      <alignment vertical="center"/>
    </xf>
    <xf numFmtId="0" fontId="32" fillId="0" borderId="0">
      <alignment vertical="center"/>
    </xf>
    <xf numFmtId="4" fontId="32" fillId="0" borderId="0" applyFont="0" applyFill="0" applyBorder="0" applyAlignment="0" applyProtection="0">
      <alignment vertical="center"/>
    </xf>
    <xf numFmtId="0" fontId="32" fillId="0" borderId="0">
      <alignment vertical="center"/>
    </xf>
    <xf numFmtId="181" fontId="32" fillId="0" borderId="0" applyFont="0" applyFill="0" applyProtection="0">
      <alignment vertical="center"/>
    </xf>
    <xf numFmtId="14" fontId="133" fillId="0" borderId="0">
      <alignment horizontal="center" vertical="center" wrapText="1"/>
      <protection locked="0"/>
    </xf>
    <xf numFmtId="182" fontId="90" fillId="0" borderId="0">
      <alignment vertical="center"/>
    </xf>
    <xf numFmtId="183" fontId="32" fillId="0" borderId="0" applyFont="0" applyFill="0" applyBorder="0" applyAlignment="0" applyProtection="0">
      <alignment vertical="center"/>
    </xf>
    <xf numFmtId="37" fontId="134" fillId="0" borderId="0">
      <alignment vertical="center"/>
    </xf>
    <xf numFmtId="0" fontId="130" fillId="0" borderId="26" applyNumberFormat="0" applyFill="0" applyProtection="0">
      <alignment horizontal="left" vertical="center"/>
    </xf>
    <xf numFmtId="0" fontId="92" fillId="42" borderId="0" applyNumberFormat="0" applyBorder="0" applyAlignment="0" applyProtection="0">
      <alignment vertical="center"/>
    </xf>
    <xf numFmtId="38" fontId="32" fillId="0" borderId="0" applyFont="0" applyFill="0" applyBorder="0" applyAlignment="0" applyProtection="0">
      <alignment vertical="center"/>
    </xf>
    <xf numFmtId="184" fontId="135" fillId="62" borderId="0">
      <alignment vertical="center"/>
    </xf>
    <xf numFmtId="185" fontId="32" fillId="0" borderId="0" applyFont="0" applyFill="0" applyBorder="0" applyAlignment="0" applyProtection="0">
      <alignment vertical="center"/>
    </xf>
    <xf numFmtId="0" fontId="136" fillId="0" borderId="16">
      <alignment horizontal="left" vertical="center"/>
    </xf>
    <xf numFmtId="0" fontId="0" fillId="63" borderId="0" applyNumberFormat="0" applyBorder="0" applyAlignment="0" applyProtection="0">
      <alignment vertical="center"/>
    </xf>
    <xf numFmtId="0" fontId="31" fillId="63" borderId="0" applyNumberFormat="0" applyBorder="0" applyAlignment="0" applyProtection="0">
      <alignment vertical="center"/>
    </xf>
    <xf numFmtId="0" fontId="136" fillId="0" borderId="42" applyNumberFormat="0" applyAlignment="0" applyProtection="0">
      <alignment horizontal="left" vertical="center"/>
    </xf>
    <xf numFmtId="0" fontId="124" fillId="37" borderId="0" applyNumberFormat="0" applyBorder="0" applyAlignment="0" applyProtection="0">
      <alignment vertical="center"/>
    </xf>
    <xf numFmtId="186" fontId="10" fillId="0" borderId="0">
      <alignment vertical="center"/>
    </xf>
    <xf numFmtId="187" fontId="10" fillId="0" borderId="0">
      <alignment vertical="center"/>
    </xf>
    <xf numFmtId="0" fontId="137" fillId="0" borderId="0" applyNumberFormat="0" applyFill="0" applyBorder="0" applyAlignment="0" applyProtection="0">
      <alignment vertical="center"/>
    </xf>
    <xf numFmtId="0" fontId="138" fillId="0" borderId="0">
      <alignment vertical="center"/>
    </xf>
    <xf numFmtId="0" fontId="0" fillId="43" borderId="0" applyNumberFormat="0" applyBorder="0" applyAlignment="0" applyProtection="0">
      <alignment vertical="center"/>
    </xf>
    <xf numFmtId="0" fontId="93" fillId="37" borderId="0" applyNumberFormat="0" applyBorder="0" applyAlignment="0" applyProtection="0">
      <alignment vertical="center"/>
    </xf>
    <xf numFmtId="188" fontId="32" fillId="0" borderId="0" applyFont="0" applyFill="0" applyBorder="0" applyAlignment="0" applyProtection="0">
      <alignment vertical="center"/>
    </xf>
    <xf numFmtId="184" fontId="139" fillId="64" borderId="0">
      <alignment vertical="center"/>
    </xf>
    <xf numFmtId="40" fontId="140" fillId="48" borderId="38">
      <alignment horizontal="centerContinuous" vertical="center"/>
    </xf>
    <xf numFmtId="0" fontId="141" fillId="0" borderId="0" applyNumberFormat="0" applyFill="0" applyBorder="0" applyAlignment="0" applyProtection="0">
      <alignment vertical="top"/>
      <protection locked="0"/>
    </xf>
    <xf numFmtId="0" fontId="93" fillId="61" borderId="0" applyNumberFormat="0" applyBorder="0" applyAlignment="0" applyProtection="0">
      <alignment vertical="center"/>
    </xf>
    <xf numFmtId="0" fontId="31" fillId="56" borderId="0" applyNumberFormat="0" applyBorder="0" applyAlignment="0" applyProtection="0">
      <alignment vertical="center"/>
    </xf>
    <xf numFmtId="0" fontId="32" fillId="0" borderId="0">
      <alignment vertical="center"/>
    </xf>
    <xf numFmtId="0" fontId="142" fillId="0" borderId="43" applyNumberFormat="0" applyFill="0" applyAlignment="0" applyProtection="0">
      <alignment vertical="center"/>
    </xf>
    <xf numFmtId="0" fontId="133" fillId="0" borderId="0">
      <alignment horizontal="center" vertical="center" wrapText="1"/>
      <protection locked="0"/>
    </xf>
    <xf numFmtId="0" fontId="111" fillId="65" borderId="0" applyNumberFormat="0" applyBorder="0" applyAlignment="0" applyProtection="0">
      <alignment vertical="center"/>
    </xf>
    <xf numFmtId="0" fontId="31" fillId="47" borderId="0" applyNumberFormat="0" applyBorder="0" applyAlignment="0" applyProtection="0">
      <alignment vertical="center"/>
    </xf>
    <xf numFmtId="0" fontId="92" fillId="45" borderId="0" applyNumberFormat="0" applyBorder="0" applyAlignment="0" applyProtection="0">
      <alignment vertical="center"/>
    </xf>
    <xf numFmtId="0" fontId="0" fillId="46" borderId="0" applyNumberFormat="0" applyBorder="0" applyAlignment="0" applyProtection="0">
      <alignment vertical="center"/>
    </xf>
    <xf numFmtId="9" fontId="32" fillId="0" borderId="0" applyFont="0" applyFill="0" applyBorder="0" applyAlignment="0" applyProtection="0">
      <alignment vertical="center"/>
    </xf>
    <xf numFmtId="189" fontId="32" fillId="0" borderId="0" applyFont="0" applyFill="0" applyBorder="0" applyAlignment="0" applyProtection="0">
      <alignment vertical="center"/>
    </xf>
    <xf numFmtId="0" fontId="0" fillId="2" borderId="0" applyNumberFormat="0" applyBorder="0" applyAlignment="0" applyProtection="0">
      <alignment vertical="center"/>
    </xf>
    <xf numFmtId="0" fontId="32" fillId="0" borderId="0">
      <alignment vertical="center"/>
    </xf>
    <xf numFmtId="0" fontId="32" fillId="0" borderId="0">
      <alignment vertical="center"/>
    </xf>
    <xf numFmtId="0" fontId="0" fillId="38" borderId="0" applyNumberFormat="0" applyBorder="0" applyAlignment="0" applyProtection="0">
      <alignment vertical="center"/>
    </xf>
    <xf numFmtId="0" fontId="92" fillId="37" borderId="0" applyNumberFormat="0" applyBorder="0" applyAlignment="0" applyProtection="0">
      <alignment vertical="center"/>
    </xf>
    <xf numFmtId="0" fontId="32" fillId="66" borderId="0" applyNumberFormat="0" applyFont="0" applyBorder="0" applyAlignment="0" applyProtection="0">
      <alignment vertical="center"/>
    </xf>
    <xf numFmtId="0" fontId="92" fillId="67" borderId="0" applyNumberFormat="0" applyBorder="0" applyAlignment="0" applyProtection="0">
      <alignment vertical="center"/>
    </xf>
    <xf numFmtId="0" fontId="92" fillId="57" borderId="0" applyNumberFormat="0" applyBorder="0" applyAlignment="0" applyProtection="0">
      <alignment vertical="center"/>
    </xf>
    <xf numFmtId="0" fontId="0" fillId="45" borderId="0" applyNumberFormat="0" applyBorder="0" applyAlignment="0" applyProtection="0">
      <alignment vertical="center"/>
    </xf>
    <xf numFmtId="190" fontId="10" fillId="0" borderId="0">
      <alignment vertical="center"/>
    </xf>
    <xf numFmtId="0" fontId="32" fillId="0" borderId="0" applyNumberFormat="0" applyFill="0" applyBorder="0" applyAlignment="0" applyProtection="0">
      <alignment vertical="center"/>
    </xf>
    <xf numFmtId="0" fontId="90" fillId="0" borderId="0" applyProtection="0">
      <alignment vertical="center"/>
    </xf>
    <xf numFmtId="191" fontId="32" fillId="0" borderId="0" applyFont="0" applyFill="0" applyBorder="0" applyAlignment="0" applyProtection="0">
      <alignment vertical="center"/>
    </xf>
    <xf numFmtId="0" fontId="32" fillId="0" borderId="0" applyFont="0" applyFill="0" applyBorder="0" applyAlignment="0" applyProtection="0">
      <alignment vertical="center"/>
    </xf>
    <xf numFmtId="0" fontId="0" fillId="37" borderId="0" applyNumberFormat="0" applyBorder="0" applyAlignment="0" applyProtection="0">
      <alignment vertical="center"/>
    </xf>
    <xf numFmtId="0" fontId="110" fillId="0" borderId="0" applyNumberFormat="0" applyFill="0" applyBorder="0" applyAlignment="0" applyProtection="0">
      <alignment vertical="center"/>
    </xf>
    <xf numFmtId="49" fontId="32" fillId="0" borderId="0" applyFont="0" applyFill="0" applyBorder="0" applyAlignment="0" applyProtection="0">
      <alignment vertical="center"/>
    </xf>
    <xf numFmtId="0" fontId="0" fillId="41" borderId="0" applyNumberFormat="0" applyBorder="0" applyAlignment="0" applyProtection="0">
      <alignment vertical="center"/>
    </xf>
    <xf numFmtId="0" fontId="0" fillId="39" borderId="0" applyNumberFormat="0" applyBorder="0" applyAlignment="0" applyProtection="0">
      <alignment vertical="center"/>
    </xf>
    <xf numFmtId="0" fontId="32" fillId="0" borderId="0">
      <alignment vertical="center"/>
    </xf>
    <xf numFmtId="0" fontId="92" fillId="68" borderId="0" applyNumberFormat="0" applyBorder="0" applyAlignment="0" applyProtection="0">
      <alignment vertical="center"/>
    </xf>
    <xf numFmtId="0" fontId="0" fillId="47" borderId="0" applyNumberFormat="0" applyBorder="0" applyAlignment="0" applyProtection="0">
      <alignment vertical="center"/>
    </xf>
    <xf numFmtId="0" fontId="10" fillId="0" borderId="0">
      <alignment vertical="center"/>
    </xf>
    <xf numFmtId="192" fontId="32" fillId="0" borderId="0" applyFont="0" applyFill="0" applyBorder="0" applyAlignment="0" applyProtection="0">
      <alignment vertical="center"/>
    </xf>
    <xf numFmtId="0" fontId="8" fillId="0" borderId="0" applyAlignment="0"/>
    <xf numFmtId="0" fontId="32" fillId="0" borderId="0" applyProtection="0"/>
    <xf numFmtId="193" fontId="32" fillId="0" borderId="0" applyFont="0" applyFill="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cellStyleXfs>
  <cellXfs count="594">
    <xf numFmtId="0" fontId="0" fillId="0" borderId="0" xfId="0" applyAlignment="1"/>
    <xf numFmtId="0" fontId="0" fillId="0" borderId="0" xfId="0" applyFill="1" applyBorder="1" applyAlignment="1"/>
    <xf numFmtId="0" fontId="1" fillId="0" borderId="0" xfId="93" applyFont="1" applyFill="1" applyBorder="1" applyAlignment="1">
      <alignment horizontal="center" vertical="center"/>
    </xf>
    <xf numFmtId="0" fontId="2" fillId="0" borderId="1" xfId="93"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116"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vertical="center"/>
    </xf>
    <xf numFmtId="0" fontId="1" fillId="0" borderId="0" xfId="116" applyFont="1" applyFill="1" applyBorder="1" applyAlignment="1">
      <alignment horizontal="center" vertical="center"/>
    </xf>
    <xf numFmtId="0" fontId="2" fillId="0" borderId="1" xfId="116" applyFont="1" applyFill="1" applyBorder="1" applyAlignment="1">
      <alignment horizontal="center" vertical="center"/>
    </xf>
    <xf numFmtId="0" fontId="4" fillId="0" borderId="1" xfId="116"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vertical="center"/>
    </xf>
    <xf numFmtId="0" fontId="8" fillId="0" borderId="0" xfId="167" applyFont="1" applyFill="1" applyBorder="1" applyAlignment="1">
      <alignment vertical="center"/>
    </xf>
    <xf numFmtId="0" fontId="9" fillId="0" borderId="0" xfId="167" applyFont="1" applyFill="1" applyBorder="1" applyAlignment="1">
      <alignment vertical="center"/>
    </xf>
    <xf numFmtId="0" fontId="10" fillId="0" borderId="0" xfId="167" applyFont="1" applyFill="1" applyBorder="1" applyAlignment="1">
      <alignment vertical="center"/>
    </xf>
    <xf numFmtId="0" fontId="4" fillId="0" borderId="0" xfId="0" applyFont="1" applyFill="1" applyBorder="1" applyAlignment="1">
      <alignment vertical="center"/>
    </xf>
    <xf numFmtId="0" fontId="11" fillId="0" borderId="0" xfId="167" applyNumberFormat="1" applyFont="1" applyFill="1" applyBorder="1" applyAlignment="1" applyProtection="1">
      <alignment horizontal="center" vertical="center"/>
    </xf>
    <xf numFmtId="0" fontId="12" fillId="0" borderId="1" xfId="134" applyFont="1" applyFill="1" applyBorder="1" applyAlignment="1">
      <alignment horizontal="center" vertical="center" wrapText="1"/>
    </xf>
    <xf numFmtId="0" fontId="13" fillId="0" borderId="1" xfId="134" applyFont="1" applyFill="1" applyBorder="1" applyAlignment="1">
      <alignment horizontal="center" vertical="center" wrapText="1"/>
    </xf>
    <xf numFmtId="0" fontId="14" fillId="0" borderId="1" xfId="134" applyFont="1" applyFill="1" applyBorder="1" applyAlignment="1">
      <alignment vertical="center" wrapText="1"/>
    </xf>
    <xf numFmtId="0" fontId="13" fillId="0" borderId="1" xfId="134" applyFont="1" applyFill="1" applyBorder="1" applyAlignment="1">
      <alignment vertical="center" wrapText="1"/>
    </xf>
    <xf numFmtId="0" fontId="15" fillId="0" borderId="2" xfId="139" applyFont="1" applyFill="1" applyBorder="1" applyAlignment="1" applyProtection="1">
      <alignment horizontal="center" vertical="center" wrapText="1"/>
      <protection locked="0"/>
    </xf>
    <xf numFmtId="0" fontId="15" fillId="0" borderId="2" xfId="139" applyFont="1" applyFill="1" applyBorder="1" applyAlignment="1" applyProtection="1">
      <alignment horizontal="left" vertical="center" wrapText="1"/>
      <protection locked="0"/>
    </xf>
    <xf numFmtId="0" fontId="15" fillId="0" borderId="3" xfId="139" applyFont="1" applyFill="1" applyBorder="1" applyAlignment="1" applyProtection="1">
      <alignment horizontal="left" vertical="center" wrapText="1"/>
      <protection locked="0"/>
    </xf>
    <xf numFmtId="0" fontId="15" fillId="0" borderId="4" xfId="139" applyFont="1" applyFill="1" applyBorder="1" applyAlignment="1" applyProtection="1">
      <alignment horizontal="left" vertical="center" wrapText="1"/>
      <protection locked="0"/>
    </xf>
    <xf numFmtId="0" fontId="15" fillId="0" borderId="4" xfId="139" applyFont="1" applyFill="1" applyBorder="1" applyAlignment="1" applyProtection="1">
      <alignment horizontal="left" vertical="center" wrapText="1"/>
    </xf>
    <xf numFmtId="0" fontId="15" fillId="0" borderId="5" xfId="139" applyFont="1" applyFill="1" applyBorder="1" applyAlignment="1" applyProtection="1">
      <alignment horizontal="center" vertical="center" wrapText="1"/>
      <protection locked="0"/>
    </xf>
    <xf numFmtId="0" fontId="15" fillId="0" borderId="5" xfId="139" applyFont="1" applyFill="1" applyBorder="1" applyAlignment="1" applyProtection="1">
      <alignment horizontal="left" vertical="center" wrapText="1"/>
      <protection locked="0"/>
    </xf>
    <xf numFmtId="0" fontId="15" fillId="0" borderId="6" xfId="139" applyFont="1" applyFill="1" applyBorder="1" applyAlignment="1" applyProtection="1">
      <alignment horizontal="center" vertical="center" wrapText="1"/>
      <protection locked="0"/>
    </xf>
    <xf numFmtId="0" fontId="15" fillId="0" borderId="6" xfId="139" applyFont="1" applyFill="1" applyBorder="1" applyAlignment="1" applyProtection="1">
      <alignment horizontal="left" vertical="center" wrapText="1"/>
      <protection locked="0"/>
    </xf>
    <xf numFmtId="0" fontId="16" fillId="0" borderId="4" xfId="139" applyFont="1" applyFill="1" applyBorder="1" applyAlignment="1" applyProtection="1">
      <alignment vertical="center"/>
    </xf>
    <xf numFmtId="0" fontId="17" fillId="0" borderId="4" xfId="139" applyFont="1" applyFill="1" applyBorder="1" applyAlignment="1" applyProtection="1">
      <alignment vertical="top"/>
      <protection locked="0"/>
    </xf>
    <xf numFmtId="0" fontId="16" fillId="0" borderId="5" xfId="139" applyFont="1" applyFill="1" applyBorder="1" applyAlignment="1" applyProtection="1">
      <alignment horizontal="center" vertical="center"/>
    </xf>
    <xf numFmtId="0" fontId="16" fillId="0" borderId="5" xfId="139" applyFont="1" applyFill="1" applyBorder="1" applyAlignment="1" applyProtection="1">
      <alignment vertical="center"/>
    </xf>
    <xf numFmtId="0" fontId="16" fillId="0" borderId="6" xfId="139" applyFont="1" applyFill="1" applyBorder="1" applyAlignment="1" applyProtection="1">
      <alignment horizontal="center" vertical="center"/>
    </xf>
    <xf numFmtId="0" fontId="16" fillId="0" borderId="6" xfId="139" applyFont="1" applyFill="1" applyBorder="1" applyAlignment="1" applyProtection="1">
      <alignment vertical="center"/>
    </xf>
    <xf numFmtId="0" fontId="15" fillId="0" borderId="1" xfId="139" applyFont="1" applyFill="1" applyBorder="1" applyAlignment="1" applyProtection="1">
      <alignment horizontal="center" vertical="center" wrapText="1"/>
      <protection locked="0"/>
    </xf>
    <xf numFmtId="0" fontId="15" fillId="0" borderId="7" xfId="139" applyFont="1" applyFill="1" applyBorder="1" applyAlignment="1" applyProtection="1">
      <alignment horizontal="left" vertical="center" wrapText="1"/>
      <protection locked="0"/>
    </xf>
    <xf numFmtId="0" fontId="16" fillId="0" borderId="8" xfId="139" applyFont="1" applyFill="1" applyBorder="1" applyAlignment="1" applyProtection="1">
      <alignment vertical="center"/>
    </xf>
    <xf numFmtId="0" fontId="16" fillId="0" borderId="9" xfId="139" applyFont="1" applyFill="1" applyBorder="1" applyAlignment="1" applyProtection="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1"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94" fontId="23" fillId="0" borderId="1" xfId="0" applyNumberFormat="1" applyFont="1" applyFill="1" applyBorder="1" applyAlignment="1">
      <alignment horizontal="left" vertical="center" wrapText="1"/>
    </xf>
    <xf numFmtId="194" fontId="23" fillId="0" borderId="1"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13" fillId="0" borderId="0" xfId="0" applyFont="1" applyFill="1" applyBorder="1" applyAlignment="1">
      <alignment vertical="center"/>
    </xf>
    <xf numFmtId="0" fontId="23" fillId="0" borderId="0" xfId="0" applyFont="1" applyFill="1" applyBorder="1" applyAlignment="1">
      <alignment horizontal="right" vertical="center" wrapText="1"/>
    </xf>
    <xf numFmtId="0" fontId="2" fillId="0" borderId="1" xfId="0" applyFont="1" applyFill="1" applyBorder="1" applyAlignment="1">
      <alignment vertical="center"/>
    </xf>
    <xf numFmtId="194" fontId="23"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xf>
    <xf numFmtId="0" fontId="2" fillId="0" borderId="1" xfId="0" applyFont="1" applyFill="1" applyBorder="1" applyAlignment="1">
      <alignment horizontal="left" vertical="center"/>
    </xf>
    <xf numFmtId="0" fontId="1" fillId="0" borderId="0"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3" fillId="0" borderId="1" xfId="0" applyNumberFormat="1" applyFont="1" applyFill="1" applyBorder="1" applyAlignment="1">
      <alignment horizontal="right" vertical="center" wrapText="1"/>
    </xf>
    <xf numFmtId="0" fontId="23" fillId="0" borderId="1"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25" fillId="0" borderId="0" xfId="0" applyFont="1" applyFill="1" applyBorder="1" applyAlignment="1">
      <alignment vertical="center" wrapText="1"/>
    </xf>
    <xf numFmtId="0" fontId="4" fillId="0" borderId="0" xfId="0" applyFont="1" applyFill="1" applyBorder="1" applyAlignment="1">
      <alignment vertical="center" wrapText="1"/>
    </xf>
    <xf numFmtId="0" fontId="26" fillId="0" borderId="0" xfId="0" applyFont="1" applyFill="1" applyBorder="1" applyAlignment="1">
      <alignment vertical="center" wrapText="1"/>
    </xf>
    <xf numFmtId="0" fontId="23" fillId="0" borderId="0" xfId="0" applyFont="1" applyFill="1" applyBorder="1" applyAlignment="1">
      <alignment vertical="center" wrapText="1"/>
    </xf>
    <xf numFmtId="0" fontId="22" fillId="0" borderId="1" xfId="0" applyFont="1" applyFill="1" applyBorder="1" applyAlignment="1">
      <alignment vertical="center" wrapText="1"/>
    </xf>
    <xf numFmtId="4" fontId="23" fillId="0" borderId="1" xfId="0" applyNumberFormat="1" applyFont="1" applyFill="1" applyBorder="1" applyAlignment="1">
      <alignment vertical="center" wrapText="1"/>
    </xf>
    <xf numFmtId="0" fontId="23" fillId="0" borderId="1" xfId="0" applyFont="1" applyFill="1" applyBorder="1" applyAlignment="1">
      <alignment vertical="center" wrapText="1"/>
    </xf>
    <xf numFmtId="0" fontId="25"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8" fillId="0" borderId="0" xfId="0" applyFont="1" applyFill="1" applyBorder="1" applyAlignment="1">
      <alignment vertical="center" wrapText="1"/>
    </xf>
    <xf numFmtId="0" fontId="29" fillId="0" borderId="0" xfId="0" applyFont="1" applyFill="1" applyBorder="1" applyAlignment="1">
      <alignment vertical="center" wrapText="1"/>
    </xf>
    <xf numFmtId="0" fontId="27" fillId="0" borderId="0" xfId="0" applyFont="1" applyFill="1" applyBorder="1" applyAlignment="1">
      <alignment vertical="center" wrapText="1"/>
    </xf>
    <xf numFmtId="0" fontId="30" fillId="0" borderId="0" xfId="0" applyFont="1" applyFill="1" applyBorder="1" applyAlignment="1">
      <alignment vertical="center"/>
    </xf>
    <xf numFmtId="0" fontId="31" fillId="0" borderId="0" xfId="0" applyFont="1" applyFill="1" applyBorder="1" applyAlignment="1">
      <alignment vertical="center"/>
    </xf>
    <xf numFmtId="0" fontId="22" fillId="0" borderId="0" xfId="0" applyFont="1" applyFill="1" applyBorder="1" applyAlignment="1">
      <alignment horizontal="right" vertical="center" wrapText="1"/>
    </xf>
    <xf numFmtId="0" fontId="32" fillId="0" borderId="0" xfId="0" applyFont="1" applyFill="1" applyBorder="1" applyAlignment="1">
      <alignment vertical="center" wrapText="1"/>
    </xf>
    <xf numFmtId="0" fontId="1" fillId="0" borderId="0" xfId="232" applyNumberFormat="1" applyFont="1" applyFill="1" applyAlignment="1" applyProtection="1">
      <alignment horizontal="center" vertical="center" wrapText="1"/>
    </xf>
    <xf numFmtId="0" fontId="33" fillId="0" borderId="0" xfId="0" applyFont="1" applyFill="1" applyBorder="1" applyAlignment="1">
      <alignment vertical="center"/>
    </xf>
    <xf numFmtId="0" fontId="2" fillId="0" borderId="1" xfId="0" applyFont="1" applyFill="1" applyBorder="1" applyAlignment="1">
      <alignment vertical="center" wrapText="1"/>
    </xf>
    <xf numFmtId="195" fontId="2" fillId="0" borderId="1" xfId="0" applyNumberFormat="1" applyFont="1" applyFill="1" applyBorder="1" applyAlignment="1">
      <alignment vertical="center" wrapText="1"/>
    </xf>
    <xf numFmtId="0" fontId="32" fillId="0" borderId="0" xfId="232" applyFill="1" applyAlignment="1"/>
    <xf numFmtId="0" fontId="32" fillId="0" borderId="0" xfId="232" applyAlignment="1"/>
    <xf numFmtId="0" fontId="32" fillId="0" borderId="0" xfId="232" applyAlignment="1">
      <alignment horizontal="right" vertical="center"/>
    </xf>
    <xf numFmtId="0" fontId="1" fillId="0" borderId="0" xfId="232" applyNumberFormat="1" applyFont="1" applyFill="1" applyAlignment="1" applyProtection="1">
      <alignment horizontal="right" vertical="center" wrapText="1"/>
    </xf>
    <xf numFmtId="0" fontId="13" fillId="0" borderId="0" xfId="186" applyFont="1" applyAlignment="1" applyProtection="1">
      <alignment horizontal="left" vertical="center"/>
    </xf>
    <xf numFmtId="196" fontId="23" fillId="0" borderId="0" xfId="186" applyNumberFormat="1" applyFont="1" applyAlignment="1">
      <alignment horizontal="right" vertical="center"/>
    </xf>
    <xf numFmtId="0" fontId="23" fillId="0" borderId="0" xfId="186" applyFont="1" applyAlignment="1">
      <alignment horizontal="right" vertical="center"/>
    </xf>
    <xf numFmtId="197" fontId="23" fillId="0" borderId="0" xfId="186" applyNumberFormat="1" applyFont="1" applyFill="1" applyBorder="1" applyAlignment="1" applyProtection="1">
      <alignment horizontal="right" vertical="center"/>
    </xf>
    <xf numFmtId="2" fontId="24" fillId="0" borderId="1" xfId="205" applyNumberFormat="1" applyFont="1" applyFill="1" applyBorder="1" applyAlignment="1" applyProtection="1">
      <alignment horizontal="center" vertical="center" wrapText="1"/>
    </xf>
    <xf numFmtId="198" fontId="2" fillId="0" borderId="1" xfId="231" applyNumberFormat="1" applyFont="1" applyBorder="1" applyAlignment="1">
      <alignment horizontal="center" vertical="center" wrapText="1"/>
    </xf>
    <xf numFmtId="0" fontId="32" fillId="0" borderId="0" xfId="223" applyAlignment="1">
      <alignment horizontal="center" vertical="center"/>
    </xf>
    <xf numFmtId="49" fontId="2" fillId="0" borderId="1" xfId="125" applyNumberFormat="1" applyFont="1" applyFill="1" applyBorder="1" applyAlignment="1" applyProtection="1">
      <alignment horizontal="left" vertical="center"/>
    </xf>
    <xf numFmtId="199" fontId="2" fillId="0" borderId="1" xfId="118" applyNumberFormat="1" applyFont="1" applyFill="1" applyBorder="1" applyAlignment="1">
      <alignment horizontal="right" vertical="center" wrapText="1"/>
    </xf>
    <xf numFmtId="199" fontId="2" fillId="0" borderId="1" xfId="1" applyNumberFormat="1" applyFont="1" applyFill="1" applyBorder="1" applyAlignment="1" applyProtection="1">
      <alignment horizontal="right" vertical="center" wrapText="1"/>
    </xf>
    <xf numFmtId="200" fontId="2" fillId="0" borderId="1" xfId="3" applyNumberFormat="1" applyFont="1" applyFill="1" applyBorder="1" applyAlignment="1">
      <alignment horizontal="right" vertical="center" wrapText="1"/>
    </xf>
    <xf numFmtId="49" fontId="23" fillId="0" borderId="1" xfId="125" applyNumberFormat="1" applyFont="1" applyFill="1" applyBorder="1" applyAlignment="1" applyProtection="1">
      <alignment horizontal="left" vertical="center"/>
    </xf>
    <xf numFmtId="199" fontId="23" fillId="0" borderId="1" xfId="118" applyNumberFormat="1" applyFont="1" applyFill="1" applyBorder="1" applyAlignment="1">
      <alignment horizontal="right" vertical="center" wrapText="1"/>
    </xf>
    <xf numFmtId="199" fontId="23" fillId="0" borderId="1" xfId="1" applyNumberFormat="1" applyFont="1" applyFill="1" applyBorder="1" applyAlignment="1" applyProtection="1">
      <alignment vertical="center" wrapText="1"/>
    </xf>
    <xf numFmtId="200" fontId="23" fillId="0" borderId="1" xfId="195" applyNumberFormat="1" applyFont="1" applyFill="1" applyBorder="1" applyAlignment="1">
      <alignment horizontal="right" vertical="center" wrapText="1"/>
    </xf>
    <xf numFmtId="200" fontId="2" fillId="0" borderId="1" xfId="195" applyNumberFormat="1" applyFont="1" applyFill="1" applyBorder="1" applyAlignment="1">
      <alignment horizontal="right" vertical="center" wrapText="1"/>
    </xf>
    <xf numFmtId="199" fontId="23" fillId="0" borderId="1" xfId="1" applyNumberFormat="1" applyFont="1" applyFill="1" applyBorder="1" applyAlignment="1" applyProtection="1">
      <alignment horizontal="right" vertical="center" wrapText="1"/>
    </xf>
    <xf numFmtId="199" fontId="2" fillId="0" borderId="1" xfId="1" applyNumberFormat="1" applyFont="1" applyFill="1" applyBorder="1" applyAlignment="1">
      <alignment horizontal="center" vertical="center" wrapText="1"/>
    </xf>
    <xf numFmtId="201" fontId="2" fillId="0" borderId="1" xfId="1" applyNumberFormat="1" applyFont="1" applyFill="1" applyBorder="1" applyAlignment="1">
      <alignment horizontal="right" vertical="center" wrapText="1"/>
    </xf>
    <xf numFmtId="199" fontId="23" fillId="0" borderId="1" xfId="1" applyNumberFormat="1" applyFont="1" applyFill="1" applyBorder="1" applyAlignment="1">
      <alignment horizontal="center" vertical="center" wrapText="1"/>
    </xf>
    <xf numFmtId="201" fontId="23" fillId="0" borderId="1" xfId="1" applyNumberFormat="1" applyFont="1" applyFill="1" applyBorder="1" applyAlignment="1">
      <alignment horizontal="right" vertical="center" wrapText="1"/>
    </xf>
    <xf numFmtId="0" fontId="2" fillId="0" borderId="1" xfId="1" applyNumberFormat="1" applyFont="1" applyFill="1" applyBorder="1" applyAlignment="1">
      <alignment horizontal="right" vertical="center" wrapText="1"/>
    </xf>
    <xf numFmtId="0" fontId="23" fillId="0" borderId="1" xfId="1" applyNumberFormat="1" applyFont="1" applyFill="1" applyBorder="1" applyAlignment="1">
      <alignment horizontal="right" vertical="center" wrapText="1"/>
    </xf>
    <xf numFmtId="3" fontId="2" fillId="0" borderId="1" xfId="1" applyNumberFormat="1" applyFont="1" applyFill="1" applyBorder="1" applyAlignment="1">
      <alignment horizontal="right" vertical="center" wrapText="1"/>
    </xf>
    <xf numFmtId="3" fontId="23" fillId="0" borderId="1" xfId="1" applyNumberFormat="1" applyFont="1" applyFill="1" applyBorder="1" applyAlignment="1">
      <alignment horizontal="right" vertical="center" wrapText="1"/>
    </xf>
    <xf numFmtId="199" fontId="23" fillId="2" borderId="1" xfId="1" applyNumberFormat="1" applyFont="1" applyFill="1" applyBorder="1" applyAlignment="1" applyProtection="1">
      <alignment horizontal="right" vertical="center" wrapText="1"/>
    </xf>
    <xf numFmtId="49" fontId="2" fillId="0" borderId="1" xfId="133" applyNumberFormat="1" applyFont="1" applyFill="1" applyBorder="1" applyAlignment="1" applyProtection="1">
      <alignment horizontal="distributed" vertical="center"/>
    </xf>
    <xf numFmtId="200" fontId="2" fillId="0" borderId="1" xfId="0" applyNumberFormat="1" applyFont="1" applyBorder="1" applyAlignment="1">
      <alignment horizontal="right" vertical="center" wrapText="1"/>
    </xf>
    <xf numFmtId="200" fontId="23" fillId="0" borderId="1" xfId="0" applyNumberFormat="1" applyFont="1" applyBorder="1" applyAlignment="1">
      <alignment horizontal="right" vertical="center" wrapText="1"/>
    </xf>
    <xf numFmtId="199" fontId="2" fillId="0" borderId="1" xfId="1" applyNumberFormat="1" applyFont="1" applyFill="1" applyBorder="1" applyAlignment="1">
      <alignment horizontal="right" vertical="center" wrapText="1"/>
    </xf>
    <xf numFmtId="49" fontId="2" fillId="0" borderId="1" xfId="133" applyNumberFormat="1" applyFont="1" applyFill="1" applyBorder="1" applyAlignment="1" applyProtection="1">
      <alignment horizontal="left" vertical="center"/>
    </xf>
    <xf numFmtId="199" fontId="32" fillId="0" borderId="0" xfId="232" applyNumberFormat="1" applyAlignment="1">
      <alignment horizontal="right" vertical="center"/>
    </xf>
    <xf numFmtId="0" fontId="32" fillId="0" borderId="0" xfId="223" applyFill="1" applyAlignment="1"/>
    <xf numFmtId="0" fontId="32" fillId="0" borderId="0" xfId="223" applyAlignment="1"/>
    <xf numFmtId="0" fontId="1" fillId="0" borderId="0" xfId="223" applyNumberFormat="1" applyFont="1" applyFill="1" applyAlignment="1" applyProtection="1">
      <alignment horizontal="center" vertical="center" wrapText="1"/>
    </xf>
    <xf numFmtId="0" fontId="23" fillId="0" borderId="0" xfId="223" applyFont="1" applyFill="1" applyAlignment="1" applyProtection="1">
      <alignment horizontal="left" vertical="center"/>
    </xf>
    <xf numFmtId="196" fontId="23" fillId="0" borderId="0" xfId="223" applyNumberFormat="1" applyFont="1" applyFill="1" applyAlignment="1" applyProtection="1">
      <alignment horizontal="right"/>
    </xf>
    <xf numFmtId="0" fontId="23" fillId="0" borderId="0" xfId="223" applyFont="1" applyFill="1" applyAlignment="1">
      <alignment vertical="center"/>
    </xf>
    <xf numFmtId="0" fontId="23" fillId="0" borderId="0" xfId="223" applyFont="1" applyFill="1" applyAlignment="1">
      <alignment horizontal="right" vertical="center"/>
    </xf>
    <xf numFmtId="0" fontId="2" fillId="0" borderId="1" xfId="223" applyNumberFormat="1" applyFont="1" applyFill="1" applyBorder="1" applyAlignment="1" applyProtection="1">
      <alignment horizontal="center" vertical="center"/>
    </xf>
    <xf numFmtId="49" fontId="2" fillId="0" borderId="1" xfId="206" applyNumberFormat="1" applyFont="1" applyFill="1" applyBorder="1" applyAlignment="1" applyProtection="1">
      <alignment vertical="center"/>
    </xf>
    <xf numFmtId="199" fontId="2" fillId="0" borderId="1" xfId="136" applyNumberFormat="1" applyFont="1" applyFill="1" applyBorder="1" applyAlignment="1">
      <alignment horizontal="right" vertical="center" wrapText="1"/>
    </xf>
    <xf numFmtId="49" fontId="23" fillId="0" borderId="1" xfId="206" applyNumberFormat="1" applyFont="1" applyFill="1" applyBorder="1" applyAlignment="1" applyProtection="1">
      <alignment vertical="center"/>
    </xf>
    <xf numFmtId="199" fontId="23" fillId="0" borderId="1" xfId="136" applyNumberFormat="1" applyFont="1" applyFill="1" applyBorder="1" applyAlignment="1">
      <alignment horizontal="right" vertical="center" wrapText="1"/>
    </xf>
    <xf numFmtId="200" fontId="23" fillId="0" borderId="1" xfId="3" applyNumberFormat="1" applyFont="1" applyFill="1" applyBorder="1" applyAlignment="1" applyProtection="1">
      <alignment horizontal="right" vertical="center" wrapText="1"/>
    </xf>
    <xf numFmtId="49" fontId="2" fillId="0" borderId="1" xfId="206" applyNumberFormat="1" applyFont="1" applyFill="1" applyBorder="1" applyAlignment="1" applyProtection="1">
      <alignment vertical="center" wrapText="1"/>
    </xf>
    <xf numFmtId="200" fontId="2" fillId="0" borderId="1" xfId="3" applyNumberFormat="1" applyFont="1" applyFill="1" applyBorder="1" applyAlignment="1" applyProtection="1">
      <alignment horizontal="right" vertical="center" wrapText="1"/>
    </xf>
    <xf numFmtId="199" fontId="23" fillId="0" borderId="1" xfId="1" applyNumberFormat="1" applyFont="1" applyFill="1" applyBorder="1" applyAlignment="1">
      <alignment horizontal="right" vertical="center" wrapText="1"/>
    </xf>
    <xf numFmtId="200" fontId="23" fillId="0" borderId="1" xfId="3" applyNumberFormat="1" applyFont="1" applyFill="1" applyBorder="1" applyAlignment="1">
      <alignment horizontal="right" vertical="center" wrapText="1"/>
    </xf>
    <xf numFmtId="202" fontId="4" fillId="0" borderId="1" xfId="0" applyNumberFormat="1" applyFont="1" applyFill="1" applyBorder="1" applyAlignment="1">
      <alignment horizontal="right" vertical="center"/>
    </xf>
    <xf numFmtId="200" fontId="23" fillId="2" borderId="1" xfId="3" applyNumberFormat="1" applyFont="1" applyFill="1" applyBorder="1" applyAlignment="1" applyProtection="1">
      <alignment horizontal="right" vertical="center" wrapText="1"/>
    </xf>
    <xf numFmtId="199" fontId="32" fillId="0" borderId="0" xfId="223" applyNumberFormat="1" applyAlignment="1"/>
    <xf numFmtId="0" fontId="32" fillId="0" borderId="0" xfId="72" applyFill="1" applyAlignment="1"/>
    <xf numFmtId="0" fontId="32" fillId="0" borderId="0" xfId="72" applyAlignment="1"/>
    <xf numFmtId="0" fontId="21" fillId="0" borderId="0" xfId="72" applyNumberFormat="1" applyFont="1" applyFill="1" applyAlignment="1" applyProtection="1">
      <alignment horizontal="center" vertical="center" wrapText="1"/>
    </xf>
    <xf numFmtId="0" fontId="13" fillId="0" borderId="0" xfId="156" applyFont="1" applyAlignment="1" applyProtection="1">
      <alignment horizontal="left" vertical="center"/>
    </xf>
    <xf numFmtId="0" fontId="23" fillId="0" borderId="0" xfId="156" applyFont="1" applyAlignment="1"/>
    <xf numFmtId="203" fontId="23" fillId="0" borderId="0" xfId="156" applyNumberFormat="1" applyFont="1" applyAlignment="1"/>
    <xf numFmtId="197" fontId="23" fillId="0" borderId="0" xfId="156" applyNumberFormat="1" applyFont="1" applyFill="1" applyBorder="1" applyAlignment="1" applyProtection="1">
      <alignment horizontal="right" vertical="center"/>
    </xf>
    <xf numFmtId="0" fontId="32" fillId="0" borderId="0" xfId="72" applyAlignment="1">
      <alignment horizontal="center" vertical="center"/>
    </xf>
    <xf numFmtId="0" fontId="34" fillId="0" borderId="0" xfId="116" applyFont="1" applyAlignment="1">
      <alignment horizontal="center" vertical="center"/>
    </xf>
    <xf numFmtId="200" fontId="23" fillId="0" borderId="1" xfId="186" applyNumberFormat="1" applyFont="1" applyFill="1" applyBorder="1" applyAlignment="1" applyProtection="1">
      <alignment horizontal="right" vertical="center" wrapText="1"/>
    </xf>
    <xf numFmtId="49" fontId="2" fillId="0" borderId="1" xfId="125" applyNumberFormat="1" applyFont="1" applyFill="1" applyBorder="1" applyAlignment="1" applyProtection="1">
      <alignment horizontal="left" vertical="center" wrapText="1"/>
    </xf>
    <xf numFmtId="200" fontId="2" fillId="0" borderId="1" xfId="186" applyNumberFormat="1" applyFont="1" applyFill="1" applyBorder="1" applyAlignment="1" applyProtection="1">
      <alignment horizontal="right" vertical="center" wrapText="1"/>
    </xf>
    <xf numFmtId="49" fontId="2" fillId="0" borderId="1" xfId="133" applyNumberFormat="1" applyFont="1" applyFill="1" applyBorder="1" applyAlignment="1" applyProtection="1">
      <alignment horizontal="left" vertical="center" wrapText="1"/>
    </xf>
    <xf numFmtId="0" fontId="4" fillId="0" borderId="0" xfId="72" applyFont="1" applyAlignment="1"/>
    <xf numFmtId="199" fontId="4" fillId="0" borderId="0" xfId="72" applyNumberFormat="1" applyFont="1" applyAlignment="1"/>
    <xf numFmtId="199" fontId="32" fillId="0" borderId="0" xfId="72" applyNumberFormat="1" applyAlignment="1"/>
    <xf numFmtId="0" fontId="32" fillId="0" borderId="0" xfId="72" applyAlignment="1">
      <alignment vertical="center"/>
    </xf>
    <xf numFmtId="0" fontId="23" fillId="0" borderId="0" xfId="72" applyFont="1" applyFill="1" applyAlignment="1" applyProtection="1">
      <alignment horizontal="left" vertical="center"/>
    </xf>
    <xf numFmtId="4" fontId="23" fillId="0" borderId="0" xfId="72" applyNumberFormat="1" applyFont="1" applyFill="1" applyAlignment="1" applyProtection="1">
      <alignment horizontal="right" vertical="center"/>
    </xf>
    <xf numFmtId="203" fontId="23" fillId="0" borderId="0" xfId="72" applyNumberFormat="1" applyFont="1" applyFill="1" applyAlignment="1">
      <alignment vertical="center"/>
    </xf>
    <xf numFmtId="0" fontId="23" fillId="0" borderId="0" xfId="72" applyFont="1" applyFill="1" applyAlignment="1">
      <alignment horizontal="right" vertical="center"/>
    </xf>
    <xf numFmtId="0" fontId="24" fillId="0" borderId="1" xfId="130" applyNumberFormat="1" applyFont="1" applyFill="1" applyBorder="1" applyAlignment="1" applyProtection="1">
      <alignment horizontal="center" vertical="center"/>
    </xf>
    <xf numFmtId="49" fontId="2" fillId="0" borderId="1" xfId="91" applyNumberFormat="1" applyFont="1" applyFill="1" applyBorder="1" applyAlignment="1" applyProtection="1">
      <alignment vertical="center"/>
    </xf>
    <xf numFmtId="199" fontId="2" fillId="0" borderId="1" xfId="68" applyNumberFormat="1" applyFont="1" applyBorder="1" applyAlignment="1">
      <alignment horizontal="right" vertical="center" wrapText="1"/>
    </xf>
    <xf numFmtId="199" fontId="2" fillId="0" borderId="1" xfId="136" applyNumberFormat="1" applyFont="1" applyBorder="1" applyAlignment="1">
      <alignment horizontal="right" vertical="center" wrapText="1"/>
    </xf>
    <xf numFmtId="0" fontId="34" fillId="0" borderId="0" xfId="116" applyFont="1">
      <alignment vertical="center"/>
    </xf>
    <xf numFmtId="49" fontId="23" fillId="0" borderId="1" xfId="91" applyNumberFormat="1" applyFont="1" applyFill="1" applyBorder="1" applyAlignment="1" applyProtection="1">
      <alignment vertical="center"/>
    </xf>
    <xf numFmtId="199" fontId="23" fillId="0" borderId="1" xfId="68" applyNumberFormat="1" applyFont="1" applyBorder="1" applyAlignment="1">
      <alignment horizontal="right" vertical="center" wrapText="1"/>
    </xf>
    <xf numFmtId="199" fontId="23" fillId="0" borderId="1" xfId="136" applyNumberFormat="1" applyFont="1" applyBorder="1" applyAlignment="1">
      <alignment horizontal="right" vertical="center" wrapText="1"/>
    </xf>
    <xf numFmtId="199" fontId="2" fillId="0" borderId="1" xfId="68" applyNumberFormat="1" applyFont="1" applyFill="1" applyBorder="1" applyAlignment="1">
      <alignment horizontal="right" vertical="center" wrapText="1"/>
    </xf>
    <xf numFmtId="199" fontId="23" fillId="2" borderId="1" xfId="136" applyNumberFormat="1" applyFont="1" applyFill="1" applyBorder="1" applyAlignment="1">
      <alignment horizontal="right" vertical="center" wrapText="1"/>
    </xf>
    <xf numFmtId="49" fontId="2" fillId="0" borderId="1" xfId="133" applyNumberFormat="1" applyFont="1" applyFill="1" applyBorder="1" applyAlignment="1" applyProtection="1">
      <alignment vertical="center"/>
    </xf>
    <xf numFmtId="0" fontId="32" fillId="0" borderId="0" xfId="231">
      <alignment vertical="center"/>
    </xf>
    <xf numFmtId="0" fontId="35" fillId="0" borderId="0" xfId="231" applyFont="1" applyAlignment="1">
      <alignment horizontal="center" vertical="center" wrapText="1"/>
    </xf>
    <xf numFmtId="0" fontId="32" fillId="0" borderId="0" xfId="231" applyFill="1">
      <alignment vertical="center"/>
    </xf>
    <xf numFmtId="0" fontId="6" fillId="0" borderId="0" xfId="0" applyFont="1" applyFill="1" applyAlignment="1">
      <alignment vertical="center"/>
    </xf>
    <xf numFmtId="0" fontId="36" fillId="0" borderId="0" xfId="123" applyFont="1" applyAlignment="1">
      <alignment horizontal="center" vertical="center" shrinkToFit="1"/>
    </xf>
    <xf numFmtId="0" fontId="11" fillId="0" borderId="0" xfId="123" applyFont="1" applyAlignment="1">
      <alignment horizontal="center" vertical="center" shrinkToFit="1"/>
    </xf>
    <xf numFmtId="0" fontId="37" fillId="0" borderId="0" xfId="123" applyFont="1" applyBorder="1" applyAlignment="1">
      <alignment horizontal="left" vertical="center" wrapText="1"/>
    </xf>
    <xf numFmtId="0" fontId="37" fillId="0" borderId="0" xfId="0" applyFont="1" applyFill="1" applyAlignment="1">
      <alignment horizontal="right"/>
    </xf>
    <xf numFmtId="0" fontId="24" fillId="0" borderId="1" xfId="114" applyFont="1" applyBorder="1" applyAlignment="1">
      <alignment horizontal="center" vertical="center"/>
    </xf>
    <xf numFmtId="49" fontId="24" fillId="0" borderId="1" xfId="0" applyNumberFormat="1" applyFont="1" applyFill="1" applyBorder="1" applyAlignment="1" applyProtection="1">
      <alignment vertical="center" wrapText="1"/>
    </xf>
    <xf numFmtId="199" fontId="22" fillId="0" borderId="1" xfId="1" applyNumberFormat="1" applyFont="1" applyBorder="1" applyAlignment="1">
      <alignment horizontal="right" vertical="center" wrapText="1"/>
    </xf>
    <xf numFmtId="49" fontId="38" fillId="0" borderId="1" xfId="0" applyNumberFormat="1" applyFont="1" applyFill="1" applyBorder="1" applyAlignment="1" applyProtection="1">
      <alignment vertical="center" wrapText="1"/>
    </xf>
    <xf numFmtId="199" fontId="39" fillId="0" borderId="1" xfId="1" applyNumberFormat="1" applyFont="1" applyBorder="1" applyAlignment="1">
      <alignment horizontal="right" vertical="center" wrapText="1"/>
    </xf>
    <xf numFmtId="0" fontId="39" fillId="0" borderId="1" xfId="165" applyNumberFormat="1"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left" vertical="center"/>
    </xf>
    <xf numFmtId="0" fontId="40" fillId="0" borderId="1" xfId="0" applyFont="1" applyFill="1" applyBorder="1" applyAlignment="1">
      <alignment horizontal="center" vertical="center"/>
    </xf>
    <xf numFmtId="0" fontId="41" fillId="0" borderId="1" xfId="231" applyFont="1" applyFill="1" applyBorder="1">
      <alignment vertical="center"/>
    </xf>
    <xf numFmtId="0" fontId="36" fillId="0" borderId="0" xfId="123" applyFont="1" applyAlignment="1">
      <alignment horizontal="center" vertical="center" wrapText="1" shrinkToFit="1"/>
    </xf>
    <xf numFmtId="0" fontId="13" fillId="0" borderId="0" xfId="123" applyFont="1" applyBorder="1" applyAlignment="1">
      <alignment horizontal="left" vertical="center" wrapText="1"/>
    </xf>
    <xf numFmtId="0" fontId="13" fillId="0" borderId="0" xfId="0" applyFont="1" applyFill="1" applyAlignment="1">
      <alignment horizontal="right"/>
    </xf>
    <xf numFmtId="0" fontId="2" fillId="0" borderId="1" xfId="114" applyFont="1" applyBorder="1" applyAlignment="1">
      <alignment horizontal="center" vertical="center"/>
    </xf>
    <xf numFmtId="0" fontId="13" fillId="0" borderId="1" xfId="0" applyFont="1" applyFill="1" applyBorder="1" applyAlignment="1">
      <alignment horizontal="center" vertical="center"/>
    </xf>
    <xf numFmtId="199" fontId="23" fillId="0" borderId="1" xfId="1" applyNumberFormat="1" applyFont="1" applyBorder="1" applyAlignment="1">
      <alignment horizontal="right" vertical="center" wrapText="1"/>
    </xf>
    <xf numFmtId="0" fontId="12" fillId="0" borderId="1" xfId="0" applyFont="1" applyFill="1" applyBorder="1" applyAlignment="1">
      <alignment horizontal="center" vertical="center"/>
    </xf>
    <xf numFmtId="0" fontId="42" fillId="0" borderId="1" xfId="231" applyFont="1" applyFill="1" applyBorder="1">
      <alignment vertical="center"/>
    </xf>
    <xf numFmtId="0" fontId="11" fillId="0" borderId="0" xfId="195" applyFont="1" applyFill="1" applyAlignment="1">
      <alignment horizontal="center" vertical="center" shrinkToFit="1"/>
    </xf>
    <xf numFmtId="0" fontId="13" fillId="0" borderId="0" xfId="195" applyFont="1" applyFill="1" applyAlignment="1">
      <alignment horizontal="left" vertical="center" wrapText="1"/>
    </xf>
    <xf numFmtId="198" fontId="23" fillId="0" borderId="0" xfId="115" applyNumberFormat="1" applyFont="1" applyFill="1" applyBorder="1" applyAlignment="1">
      <alignment horizontal="right" vertical="center"/>
    </xf>
    <xf numFmtId="0" fontId="24" fillId="0" borderId="1" xfId="115" applyFont="1" applyFill="1" applyBorder="1" applyAlignment="1">
      <alignment horizontal="center" vertical="center"/>
    </xf>
    <xf numFmtId="198" fontId="2" fillId="0" borderId="1" xfId="231" applyNumberFormat="1" applyFont="1" applyFill="1" applyBorder="1" applyAlignment="1">
      <alignment horizontal="center" vertical="center" wrapText="1"/>
    </xf>
    <xf numFmtId="0" fontId="0" fillId="0" borderId="0" xfId="0" applyFont="1" applyAlignment="1"/>
    <xf numFmtId="49" fontId="2" fillId="0" borderId="1" xfId="0" applyNumberFormat="1" applyFont="1" applyFill="1" applyBorder="1" applyAlignment="1" applyProtection="1">
      <alignment vertical="center" wrapText="1"/>
    </xf>
    <xf numFmtId="199" fontId="2" fillId="0" borderId="1" xfId="231" applyNumberFormat="1" applyFont="1" applyFill="1" applyBorder="1" applyAlignment="1">
      <alignment horizontal="right" vertical="center" wrapText="1"/>
    </xf>
    <xf numFmtId="0" fontId="23" fillId="0" borderId="1" xfId="165" applyNumberFormat="1" applyFont="1" applyFill="1" applyBorder="1" applyAlignment="1">
      <alignment horizontal="left" vertical="center" wrapText="1"/>
    </xf>
    <xf numFmtId="199" fontId="23" fillId="0" borderId="1" xfId="231" applyNumberFormat="1" applyFont="1" applyFill="1" applyBorder="1" applyAlignment="1">
      <alignment horizontal="right" vertical="center" wrapText="1"/>
    </xf>
    <xf numFmtId="200" fontId="23" fillId="0" borderId="1" xfId="231" applyNumberFormat="1" applyFont="1" applyFill="1" applyBorder="1" applyAlignment="1">
      <alignment horizontal="right" vertical="center" wrapText="1"/>
    </xf>
    <xf numFmtId="200" fontId="23" fillId="0" borderId="1" xfId="231" applyNumberFormat="1" applyFont="1" applyBorder="1" applyAlignment="1">
      <alignment horizontal="right" vertical="center" wrapText="1"/>
    </xf>
    <xf numFmtId="200" fontId="2" fillId="0" borderId="1" xfId="231" applyNumberFormat="1" applyFont="1" applyFill="1" applyBorder="1" applyAlignment="1">
      <alignment horizontal="right" vertical="center" wrapText="1"/>
    </xf>
    <xf numFmtId="200" fontId="2" fillId="0" borderId="1" xfId="231" applyNumberFormat="1" applyFont="1" applyBorder="1" applyAlignment="1">
      <alignment horizontal="right" vertical="center" wrapText="1"/>
    </xf>
    <xf numFmtId="49" fontId="23" fillId="0" borderId="1" xfId="0" applyNumberFormat="1" applyFont="1" applyFill="1" applyBorder="1" applyAlignment="1" applyProtection="1">
      <alignment vertical="center" wrapText="1"/>
    </xf>
    <xf numFmtId="0" fontId="2" fillId="0" borderId="1" xfId="231" applyFont="1" applyFill="1" applyBorder="1" applyAlignment="1">
      <alignment horizontal="distributed" vertical="center" wrapText="1"/>
    </xf>
    <xf numFmtId="0" fontId="2" fillId="0" borderId="1" xfId="165" applyNumberFormat="1" applyFont="1" applyFill="1" applyBorder="1" applyAlignment="1">
      <alignment horizontal="left" vertical="center" wrapText="1"/>
    </xf>
    <xf numFmtId="0" fontId="23" fillId="0" borderId="1" xfId="165" applyNumberFormat="1" applyFont="1" applyFill="1" applyBorder="1" applyAlignment="1">
      <alignment horizontal="left" vertical="center" wrapText="1" indent="1"/>
    </xf>
    <xf numFmtId="199" fontId="13" fillId="0" borderId="1" xfId="0" applyNumberFormat="1" applyFont="1" applyFill="1" applyBorder="1" applyAlignment="1">
      <alignment horizontal="right" vertical="center" wrapText="1"/>
    </xf>
    <xf numFmtId="0" fontId="2" fillId="0" borderId="1" xfId="231" applyFont="1" applyFill="1" applyBorder="1" applyAlignment="1">
      <alignment horizontal="left" vertical="center" wrapText="1"/>
    </xf>
    <xf numFmtId="199" fontId="12" fillId="0" borderId="1" xfId="0" applyNumberFormat="1" applyFont="1" applyFill="1" applyBorder="1" applyAlignment="1">
      <alignment horizontal="right" vertical="center" wrapText="1"/>
    </xf>
    <xf numFmtId="41" fontId="0" fillId="0" borderId="0" xfId="0" applyNumberFormat="1" applyAlignment="1"/>
    <xf numFmtId="199" fontId="0" fillId="0" borderId="0" xfId="0" applyNumberFormat="1" applyAlignment="1"/>
    <xf numFmtId="0" fontId="32" fillId="0" borderId="0" xfId="165" applyAlignment="1"/>
    <xf numFmtId="0" fontId="43" fillId="3" borderId="0" xfId="165" applyFont="1" applyFill="1" applyAlignment="1"/>
    <xf numFmtId="0" fontId="11" fillId="0" borderId="0" xfId="195" applyFont="1" applyAlignment="1">
      <alignment horizontal="center" vertical="center" shrinkToFit="1"/>
    </xf>
    <xf numFmtId="0" fontId="44" fillId="3" borderId="0" xfId="195" applyFont="1" applyFill="1" applyAlignment="1">
      <alignment horizontal="center" vertical="center" shrinkToFit="1"/>
    </xf>
    <xf numFmtId="0" fontId="13" fillId="0" borderId="0" xfId="195" applyFont="1" applyAlignment="1">
      <alignment horizontal="left" vertical="center" wrapText="1"/>
    </xf>
    <xf numFmtId="0" fontId="45" fillId="0" borderId="0" xfId="195" applyFont="1" applyFill="1" applyAlignment="1">
      <alignment horizontal="left" vertical="center" wrapText="1"/>
    </xf>
    <xf numFmtId="0" fontId="23" fillId="0" borderId="0" xfId="165" applyFont="1" applyAlignment="1">
      <alignment horizontal="right" vertical="center"/>
    </xf>
    <xf numFmtId="0" fontId="24" fillId="0" borderId="1" xfId="165" applyFont="1" applyFill="1" applyBorder="1" applyAlignment="1">
      <alignment horizontal="center" vertical="center" wrapText="1"/>
    </xf>
    <xf numFmtId="199" fontId="46" fillId="0" borderId="1" xfId="1" applyNumberFormat="1" applyFont="1" applyFill="1" applyBorder="1" applyAlignment="1">
      <alignment horizontal="right" vertical="center" wrapText="1"/>
    </xf>
    <xf numFmtId="0" fontId="23" fillId="0" borderId="1" xfId="0" applyFont="1" applyFill="1" applyBorder="1" applyAlignment="1" applyProtection="1">
      <alignment horizontal="right" vertical="center"/>
      <protection locked="0"/>
    </xf>
    <xf numFmtId="200" fontId="12" fillId="0" borderId="1" xfId="195" applyNumberFormat="1" applyFont="1" applyFill="1" applyBorder="1" applyAlignment="1">
      <alignment horizontal="right" vertical="center" wrapText="1"/>
    </xf>
    <xf numFmtId="0" fontId="23" fillId="3" borderId="1" xfId="0" applyFont="1" applyFill="1" applyBorder="1" applyAlignment="1" applyProtection="1">
      <alignment horizontal="right" vertical="center"/>
      <protection locked="0"/>
    </xf>
    <xf numFmtId="200" fontId="13" fillId="0" borderId="1" xfId="0" applyNumberFormat="1" applyFont="1" applyBorder="1" applyAlignment="1">
      <alignment horizontal="right" vertical="center" wrapText="1"/>
    </xf>
    <xf numFmtId="0" fontId="23" fillId="0" borderId="1" xfId="0" applyNumberFormat="1" applyFont="1" applyFill="1" applyBorder="1" applyAlignment="1" applyProtection="1">
      <alignment horizontal="right" vertical="center"/>
    </xf>
    <xf numFmtId="200" fontId="13" fillId="0" borderId="1" xfId="195" applyNumberFormat="1" applyFont="1" applyFill="1" applyBorder="1" applyAlignment="1">
      <alignment horizontal="right" vertical="center" wrapText="1"/>
    </xf>
    <xf numFmtId="3" fontId="23" fillId="3" borderId="1" xfId="0" applyNumberFormat="1" applyFont="1" applyFill="1" applyBorder="1" applyAlignment="1" applyProtection="1">
      <alignment horizontal="right" vertical="center" wrapText="1"/>
      <protection locked="0"/>
    </xf>
    <xf numFmtId="3" fontId="23" fillId="0" borderId="1" xfId="0" applyNumberFormat="1" applyFont="1" applyFill="1" applyBorder="1" applyAlignment="1" applyProtection="1">
      <alignment horizontal="right" vertical="center" wrapText="1"/>
      <protection locked="0"/>
    </xf>
    <xf numFmtId="200" fontId="13" fillId="0" borderId="1" xfId="0" applyNumberFormat="1" applyFont="1" applyFill="1" applyBorder="1" applyAlignment="1">
      <alignment horizontal="right" vertical="center" wrapText="1"/>
    </xf>
    <xf numFmtId="4" fontId="47" fillId="0" borderId="1" xfId="139" applyNumberFormat="1" applyFont="1" applyFill="1" applyBorder="1" applyAlignment="1" applyProtection="1">
      <alignment horizontal="right" vertical="center"/>
    </xf>
    <xf numFmtId="4" fontId="48" fillId="0" borderId="1" xfId="139" applyNumberFormat="1" applyFont="1" applyFill="1" applyBorder="1" applyAlignment="1" applyProtection="1">
      <alignment horizontal="right" vertical="center"/>
    </xf>
    <xf numFmtId="199" fontId="2" fillId="0" borderId="1" xfId="195" applyNumberFormat="1" applyFont="1" applyFill="1" applyBorder="1" applyAlignment="1">
      <alignment horizontal="right" vertical="center" wrapText="1"/>
    </xf>
    <xf numFmtId="199" fontId="23" fillId="0" borderId="1" xfId="195" applyNumberFormat="1" applyFont="1" applyFill="1" applyBorder="1" applyAlignment="1">
      <alignment horizontal="right" vertical="center" wrapText="1"/>
    </xf>
    <xf numFmtId="199" fontId="23" fillId="3" borderId="1" xfId="195" applyNumberFormat="1" applyFont="1" applyFill="1" applyBorder="1" applyAlignment="1">
      <alignment horizontal="right" vertical="center" wrapText="1"/>
    </xf>
    <xf numFmtId="199" fontId="2" fillId="3" borderId="1" xfId="231" applyNumberFormat="1" applyFont="1" applyFill="1" applyBorder="1" applyAlignment="1">
      <alignment horizontal="right" vertical="center" wrapText="1"/>
    </xf>
    <xf numFmtId="199" fontId="23" fillId="3" borderId="1" xfId="231" applyNumberFormat="1" applyFont="1" applyFill="1" applyBorder="1" applyAlignment="1">
      <alignment horizontal="right" vertical="center" wrapText="1"/>
    </xf>
    <xf numFmtId="199" fontId="23" fillId="0" borderId="1" xfId="94" applyNumberFormat="1" applyFont="1" applyFill="1" applyBorder="1" applyAlignment="1">
      <alignment horizontal="right" vertical="center" wrapText="1"/>
    </xf>
    <xf numFmtId="199" fontId="2" fillId="0" borderId="1" xfId="94" applyNumberFormat="1" applyFont="1" applyFill="1" applyBorder="1" applyAlignment="1">
      <alignment horizontal="right" vertical="center" wrapText="1"/>
    </xf>
    <xf numFmtId="200" fontId="12" fillId="0" borderId="1" xfId="0" applyNumberFormat="1" applyFont="1" applyFill="1" applyBorder="1" applyAlignment="1">
      <alignment horizontal="right" vertical="center" wrapText="1"/>
    </xf>
    <xf numFmtId="0" fontId="12" fillId="0" borderId="1" xfId="0" applyFont="1" applyFill="1" applyBorder="1" applyAlignment="1">
      <alignment horizontal="distributed" vertical="center" wrapText="1"/>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xf numFmtId="199" fontId="2" fillId="0" borderId="1" xfId="0" applyNumberFormat="1" applyFont="1" applyFill="1" applyBorder="1" applyAlignment="1">
      <alignment horizontal="right" vertical="center" wrapText="1"/>
    </xf>
    <xf numFmtId="199" fontId="2" fillId="3" borderId="1" xfId="1" applyNumberFormat="1" applyFont="1" applyFill="1" applyBorder="1" applyAlignment="1">
      <alignment horizontal="right" vertical="center" wrapText="1"/>
    </xf>
    <xf numFmtId="41" fontId="32" fillId="0" borderId="0" xfId="165" applyNumberFormat="1" applyAlignment="1"/>
    <xf numFmtId="199" fontId="32" fillId="0" borderId="0" xfId="165" applyNumberFormat="1" applyAlignment="1"/>
    <xf numFmtId="0" fontId="39" fillId="0" borderId="0" xfId="165" applyFont="1" applyAlignment="1"/>
    <xf numFmtId="0" fontId="32" fillId="0" borderId="0" xfId="165" applyFill="1" applyAlignment="1"/>
    <xf numFmtId="0" fontId="11" fillId="2" borderId="0" xfId="195" applyFont="1" applyFill="1" applyAlignment="1">
      <alignment horizontal="center" vertical="center" shrinkToFit="1"/>
    </xf>
    <xf numFmtId="0" fontId="49" fillId="2" borderId="0" xfId="195" applyFont="1" applyFill="1" applyAlignment="1">
      <alignment vertical="center" shrinkToFit="1"/>
    </xf>
    <xf numFmtId="0" fontId="13" fillId="2" borderId="0" xfId="195" applyFont="1" applyFill="1" applyAlignment="1">
      <alignment horizontal="left" vertical="center" wrapText="1"/>
    </xf>
    <xf numFmtId="0" fontId="23" fillId="2" borderId="0" xfId="165" applyFont="1" applyFill="1" applyAlignment="1">
      <alignment horizontal="right" vertical="center"/>
    </xf>
    <xf numFmtId="198" fontId="32" fillId="2" borderId="0" xfId="115" applyNumberFormat="1" applyFont="1" applyFill="1" applyBorder="1" applyAlignment="1">
      <alignment vertical="center"/>
    </xf>
    <xf numFmtId="0" fontId="2" fillId="0" borderId="1" xfId="115" applyFont="1" applyFill="1" applyBorder="1" applyAlignment="1">
      <alignment horizontal="center" vertical="center" wrapText="1"/>
    </xf>
    <xf numFmtId="0" fontId="32" fillId="2" borderId="0" xfId="165" applyFill="1" applyAlignment="1"/>
    <xf numFmtId="41" fontId="12" fillId="0" borderId="1" xfId="0" applyNumberFormat="1" applyFont="1" applyFill="1" applyBorder="1" applyAlignment="1">
      <alignment horizontal="right" vertical="center" wrapText="1"/>
    </xf>
    <xf numFmtId="0" fontId="32" fillId="2" borderId="0" xfId="223" applyFill="1" applyAlignment="1"/>
    <xf numFmtId="41" fontId="23" fillId="0" borderId="1" xfId="231" applyNumberFormat="1" applyFont="1" applyFill="1" applyBorder="1" applyAlignment="1">
      <alignment horizontal="right" vertical="center" wrapText="1"/>
    </xf>
    <xf numFmtId="41" fontId="23" fillId="0" borderId="1" xfId="231" applyNumberFormat="1" applyFont="1" applyBorder="1" applyAlignment="1">
      <alignment horizontal="right" vertical="center" wrapText="1"/>
    </xf>
    <xf numFmtId="41" fontId="2" fillId="0" borderId="1" xfId="231" applyNumberFormat="1" applyFont="1" applyFill="1" applyBorder="1" applyAlignment="1">
      <alignment horizontal="right" vertical="center" wrapText="1"/>
    </xf>
    <xf numFmtId="0" fontId="23" fillId="0" borderId="1" xfId="100" applyNumberFormat="1" applyFont="1" applyFill="1" applyBorder="1" applyAlignment="1">
      <alignment horizontal="left" vertical="center" wrapText="1"/>
    </xf>
    <xf numFmtId="0" fontId="50" fillId="0" borderId="1" xfId="0" applyFont="1" applyFill="1" applyBorder="1" applyAlignment="1">
      <alignment horizontal="distributed" vertical="center" wrapText="1"/>
    </xf>
    <xf numFmtId="0" fontId="2" fillId="0" borderId="1" xfId="115" applyFont="1" applyFill="1" applyBorder="1" applyAlignment="1">
      <alignment horizontal="left" vertical="center" wrapText="1"/>
    </xf>
    <xf numFmtId="0" fontId="23" fillId="0" borderId="1" xfId="100" applyNumberFormat="1" applyFont="1" applyFill="1" applyBorder="1" applyAlignment="1">
      <alignment horizontal="left" vertical="center" wrapText="1" indent="2"/>
    </xf>
    <xf numFmtId="200" fontId="12" fillId="0" borderId="1" xfId="0" applyNumberFormat="1" applyFont="1" applyBorder="1" applyAlignment="1">
      <alignment horizontal="right" vertical="center" wrapText="1"/>
    </xf>
    <xf numFmtId="0" fontId="23" fillId="0" borderId="1" xfId="100" applyNumberFormat="1" applyFont="1" applyFill="1" applyBorder="1" applyAlignment="1">
      <alignment horizontal="left" vertical="center" wrapText="1" indent="1"/>
    </xf>
    <xf numFmtId="0" fontId="2" fillId="0" borderId="1" xfId="100" applyNumberFormat="1" applyFont="1" applyFill="1" applyBorder="1" applyAlignment="1">
      <alignment horizontal="left" vertical="center" wrapText="1"/>
    </xf>
    <xf numFmtId="41" fontId="32" fillId="0" borderId="0" xfId="165" applyNumberFormat="1" applyFill="1" applyAlignment="1"/>
    <xf numFmtId="197" fontId="23" fillId="0" borderId="0" xfId="232" applyNumberFormat="1" applyFont="1" applyFill="1" applyBorder="1" applyAlignment="1" applyProtection="1">
      <alignment horizontal="left" vertical="center"/>
    </xf>
    <xf numFmtId="0" fontId="23" fillId="0" borderId="0" xfId="165" applyFont="1" applyFill="1" applyBorder="1" applyAlignment="1">
      <alignment vertical="center"/>
    </xf>
    <xf numFmtId="0" fontId="23" fillId="0" borderId="0" xfId="165" applyFont="1" applyFill="1" applyAlignment="1">
      <alignment vertical="center"/>
    </xf>
    <xf numFmtId="197" fontId="23" fillId="0" borderId="0" xfId="232" applyNumberFormat="1" applyFont="1" applyFill="1" applyBorder="1" applyAlignment="1" applyProtection="1">
      <alignment horizontal="right" vertical="center"/>
    </xf>
    <xf numFmtId="41" fontId="2" fillId="0" borderId="1" xfId="94" applyNumberFormat="1" applyFont="1" applyFill="1" applyBorder="1" applyAlignment="1">
      <alignment horizontal="right" vertical="center" wrapText="1"/>
    </xf>
    <xf numFmtId="0" fontId="51" fillId="2" borderId="0" xfId="116" applyFont="1" applyFill="1">
      <alignment vertical="center"/>
    </xf>
    <xf numFmtId="41" fontId="23" fillId="0" borderId="1" xfId="94" applyNumberFormat="1" applyFont="1" applyFill="1" applyBorder="1" applyAlignment="1">
      <alignment horizontal="right" vertical="center" wrapText="1"/>
    </xf>
    <xf numFmtId="41" fontId="48" fillId="0" borderId="1" xfId="0" applyNumberFormat="1" applyFont="1" applyFill="1" applyBorder="1" applyAlignment="1">
      <alignment horizontal="right" vertical="center" wrapText="1"/>
    </xf>
    <xf numFmtId="41" fontId="23" fillId="0" borderId="1" xfId="0" applyNumberFormat="1" applyFont="1" applyFill="1" applyBorder="1" applyAlignment="1">
      <alignment horizontal="right" vertical="center" wrapText="1"/>
    </xf>
    <xf numFmtId="41" fontId="23" fillId="0" borderId="1" xfId="0" applyNumberFormat="1" applyFont="1" applyFill="1" applyBorder="1" applyAlignment="1" applyProtection="1">
      <alignment horizontal="right" vertical="center" wrapText="1"/>
    </xf>
    <xf numFmtId="41" fontId="13" fillId="0" borderId="1" xfId="0" applyNumberFormat="1" applyFont="1" applyFill="1" applyBorder="1" applyAlignment="1">
      <alignment horizontal="right" vertical="center" wrapText="1"/>
    </xf>
    <xf numFmtId="0" fontId="39" fillId="0" borderId="1" xfId="100" applyNumberFormat="1" applyFont="1" applyFill="1" applyBorder="1" applyAlignment="1">
      <alignment horizontal="left" vertical="center" wrapText="1"/>
    </xf>
    <xf numFmtId="41" fontId="39" fillId="0" borderId="1" xfId="94"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200" fontId="39" fillId="0" borderId="1" xfId="3" applyNumberFormat="1" applyFont="1" applyFill="1" applyBorder="1" applyAlignment="1">
      <alignment horizontal="right" vertical="center" wrapText="1"/>
    </xf>
    <xf numFmtId="41" fontId="23" fillId="0" borderId="1" xfId="195" applyNumberFormat="1" applyFont="1" applyFill="1" applyBorder="1" applyAlignment="1">
      <alignment horizontal="right" vertical="center" wrapText="1"/>
    </xf>
    <xf numFmtId="41" fontId="2" fillId="0" borderId="1" xfId="0" applyNumberFormat="1" applyFont="1" applyFill="1" applyBorder="1" applyAlignment="1" applyProtection="1">
      <alignment horizontal="right" vertical="center" wrapText="1"/>
    </xf>
    <xf numFmtId="41" fontId="2" fillId="0" borderId="1" xfId="195" applyNumberFormat="1" applyFont="1" applyFill="1" applyBorder="1" applyAlignment="1">
      <alignment horizontal="right" vertical="center" wrapText="1"/>
    </xf>
    <xf numFmtId="0" fontId="12" fillId="0" borderId="1" xfId="0" applyFont="1" applyBorder="1" applyAlignment="1">
      <alignment horizontal="distributed" vertical="center" wrapText="1"/>
    </xf>
    <xf numFmtId="49" fontId="23" fillId="0" borderId="1" xfId="0" applyNumberFormat="1" applyFont="1" applyFill="1" applyBorder="1" applyAlignment="1" applyProtection="1">
      <alignment horizontal="center" vertical="center" wrapText="1"/>
    </xf>
    <xf numFmtId="49" fontId="39" fillId="0" borderId="1" xfId="0" applyNumberFormat="1" applyFont="1" applyFill="1" applyBorder="1" applyAlignment="1" applyProtection="1">
      <alignment horizontal="center" vertical="center" wrapText="1"/>
    </xf>
    <xf numFmtId="41" fontId="39" fillId="0" borderId="1" xfId="195" applyNumberFormat="1" applyFont="1" applyFill="1" applyBorder="1" applyAlignment="1">
      <alignment horizontal="right" vertical="center" wrapText="1"/>
    </xf>
    <xf numFmtId="200" fontId="38" fillId="0" borderId="1" xfId="3" applyNumberFormat="1" applyFont="1" applyFill="1" applyBorder="1" applyAlignment="1">
      <alignment horizontal="right" vertical="center" wrapText="1"/>
    </xf>
    <xf numFmtId="0" fontId="52" fillId="0" borderId="0" xfId="0" applyFont="1" applyAlignment="1"/>
    <xf numFmtId="0" fontId="0" fillId="0" borderId="0" xfId="0" applyFill="1" applyAlignment="1"/>
    <xf numFmtId="0" fontId="11" fillId="0" borderId="0" xfId="133" applyFont="1" applyFill="1" applyAlignment="1">
      <alignment horizontal="center" vertical="center"/>
    </xf>
    <xf numFmtId="0" fontId="52" fillId="0" borderId="0" xfId="0" applyFont="1" applyFill="1" applyAlignment="1"/>
    <xf numFmtId="0" fontId="13" fillId="0" borderId="0" xfId="133" applyFont="1" applyFill="1" applyAlignment="1">
      <alignment horizontal="left" vertical="center"/>
    </xf>
    <xf numFmtId="0" fontId="13" fillId="0" borderId="0" xfId="0" applyFont="1" applyFill="1" applyAlignment="1">
      <alignment vertical="center"/>
    </xf>
    <xf numFmtId="0" fontId="13" fillId="0" borderId="0" xfId="133" applyFont="1" applyFill="1" applyAlignment="1">
      <alignment horizontal="right" vertical="center"/>
    </xf>
    <xf numFmtId="0" fontId="50" fillId="0" borderId="1" xfId="0" applyFont="1" applyFill="1" applyBorder="1" applyAlignment="1">
      <alignment horizontal="center" vertical="center"/>
    </xf>
    <xf numFmtId="199" fontId="32" fillId="0" borderId="0" xfId="165" applyNumberFormat="1" applyFont="1" applyFill="1" applyAlignment="1">
      <alignment horizontal="center" vertical="center" wrapText="1"/>
    </xf>
    <xf numFmtId="0" fontId="13" fillId="0" borderId="1" xfId="0" applyFont="1" applyFill="1" applyBorder="1" applyAlignment="1">
      <alignment horizontal="left" vertical="center" wrapText="1"/>
    </xf>
    <xf numFmtId="199" fontId="23" fillId="0" borderId="1" xfId="0" applyNumberFormat="1" applyFont="1" applyFill="1" applyBorder="1" applyAlignment="1">
      <alignment vertical="center" wrapText="1"/>
    </xf>
    <xf numFmtId="200" fontId="23" fillId="0" borderId="1" xfId="3" applyNumberFormat="1" applyFont="1" applyFill="1" applyBorder="1" applyAlignment="1">
      <alignment vertical="center" wrapText="1"/>
    </xf>
    <xf numFmtId="0" fontId="34" fillId="0" borderId="0" xfId="116" applyFont="1" applyFill="1" applyAlignment="1">
      <alignment horizontal="center" vertical="center"/>
    </xf>
    <xf numFmtId="0" fontId="13" fillId="0" borderId="1" xfId="0" applyFont="1" applyBorder="1" applyAlignment="1">
      <alignment horizontal="left" vertical="center" wrapText="1"/>
    </xf>
    <xf numFmtId="0" fontId="34" fillId="2" borderId="0" xfId="116" applyFont="1" applyFill="1" applyAlignment="1">
      <alignment horizontal="center" vertical="center"/>
    </xf>
    <xf numFmtId="0" fontId="12" fillId="0" borderId="1" xfId="0" applyFont="1" applyFill="1" applyBorder="1" applyAlignment="1">
      <alignment horizontal="center" vertical="center" wrapText="1"/>
    </xf>
    <xf numFmtId="199" fontId="2" fillId="0" borderId="1" xfId="0" applyNumberFormat="1" applyFont="1" applyFill="1" applyBorder="1" applyAlignment="1">
      <alignment vertical="center" wrapText="1"/>
    </xf>
    <xf numFmtId="200" fontId="2" fillId="0" borderId="1" xfId="3" applyNumberFormat="1" applyFont="1" applyFill="1" applyBorder="1" applyAlignment="1">
      <alignment vertical="center" wrapText="1"/>
    </xf>
    <xf numFmtId="0" fontId="32" fillId="0" borderId="0" xfId="231" applyProtection="1">
      <alignment vertical="center"/>
    </xf>
    <xf numFmtId="0" fontId="34" fillId="0" borderId="0" xfId="231" applyFont="1" applyProtection="1">
      <alignment vertical="center"/>
    </xf>
    <xf numFmtId="0" fontId="41" fillId="0" borderId="0" xfId="231" applyFont="1" applyAlignment="1" applyProtection="1">
      <alignment horizontal="center" vertical="center"/>
    </xf>
    <xf numFmtId="0" fontId="41" fillId="0" borderId="0" xfId="231" applyFont="1" applyProtection="1">
      <alignment vertical="center"/>
    </xf>
    <xf numFmtId="0" fontId="32" fillId="2" borderId="0" xfId="231" applyFill="1" applyProtection="1">
      <alignment vertical="center"/>
    </xf>
    <xf numFmtId="198" fontId="32" fillId="0" borderId="0" xfId="231" applyNumberFormat="1" applyProtection="1">
      <alignment vertical="center"/>
    </xf>
    <xf numFmtId="199" fontId="32" fillId="0" borderId="0" xfId="165" applyNumberFormat="1" applyAlignment="1" applyProtection="1"/>
    <xf numFmtId="0" fontId="32" fillId="0" borderId="0" xfId="231" applyFill="1" applyProtection="1">
      <alignment vertical="center"/>
    </xf>
    <xf numFmtId="0" fontId="53" fillId="0" borderId="0" xfId="0" applyFont="1" applyFill="1" applyAlignment="1">
      <alignment horizontal="center" vertical="center"/>
    </xf>
    <xf numFmtId="199" fontId="32" fillId="0" borderId="0" xfId="165" applyNumberFormat="1" applyFill="1" applyAlignment="1" applyProtection="1"/>
    <xf numFmtId="0" fontId="34" fillId="0" borderId="0" xfId="231" applyFont="1" applyFill="1" applyProtection="1">
      <alignment vertical="center"/>
    </xf>
    <xf numFmtId="0" fontId="23" fillId="0" borderId="0" xfId="231" applyFont="1" applyFill="1" applyProtection="1">
      <alignment vertical="center"/>
    </xf>
    <xf numFmtId="198" fontId="23" fillId="0" borderId="0" xfId="231" applyNumberFormat="1" applyFont="1" applyFill="1" applyBorder="1" applyAlignment="1" applyProtection="1">
      <alignment horizontal="right" vertical="center"/>
    </xf>
    <xf numFmtId="199" fontId="34" fillId="0" borderId="0" xfId="165" applyNumberFormat="1" applyFont="1" applyFill="1" applyAlignment="1" applyProtection="1"/>
    <xf numFmtId="198" fontId="38" fillId="0" borderId="10" xfId="231" applyNumberFormat="1" applyFont="1" applyFill="1" applyBorder="1" applyAlignment="1" applyProtection="1">
      <alignment horizontal="center" vertical="center" wrapText="1"/>
    </xf>
    <xf numFmtId="0" fontId="2" fillId="0" borderId="1" xfId="231" applyFont="1" applyFill="1" applyBorder="1" applyAlignment="1" applyProtection="1">
      <alignment horizontal="center" vertical="center" wrapText="1"/>
    </xf>
    <xf numFmtId="198" fontId="2" fillId="0" borderId="1" xfId="231" applyNumberFormat="1" applyFont="1" applyFill="1" applyBorder="1" applyAlignment="1" applyProtection="1">
      <alignment horizontal="center" vertical="center" wrapText="1"/>
    </xf>
    <xf numFmtId="0" fontId="41" fillId="0" borderId="0" xfId="231" applyFont="1" applyFill="1" applyAlignment="1" applyProtection="1">
      <alignment horizontal="center" vertical="center" wrapText="1"/>
    </xf>
    <xf numFmtId="0" fontId="41" fillId="0" borderId="0" xfId="231" applyFont="1" applyFill="1" applyAlignment="1" applyProtection="1">
      <alignment horizontal="center" vertical="center"/>
    </xf>
    <xf numFmtId="0" fontId="54" fillId="3" borderId="11" xfId="0" applyFont="1" applyFill="1" applyBorder="1" applyAlignment="1" applyProtection="1">
      <alignment horizontal="left" vertical="center"/>
    </xf>
    <xf numFmtId="49" fontId="12" fillId="0" borderId="1" xfId="0" applyNumberFormat="1" applyFont="1" applyFill="1" applyBorder="1" applyAlignment="1" applyProtection="1">
      <alignment horizontal="left" vertical="center" wrapText="1"/>
    </xf>
    <xf numFmtId="3" fontId="12" fillId="0" borderId="1" xfId="0" applyNumberFormat="1" applyFont="1" applyFill="1" applyBorder="1" applyAlignment="1" applyProtection="1">
      <alignment horizontal="right" vertical="center"/>
    </xf>
    <xf numFmtId="200" fontId="2" fillId="0" borderId="1" xfId="3" applyNumberFormat="1" applyFont="1" applyFill="1" applyBorder="1" applyAlignment="1" applyProtection="1">
      <alignment horizontal="right" vertical="center" wrapText="1" shrinkToFit="1"/>
    </xf>
    <xf numFmtId="0" fontId="34" fillId="0" borderId="0" xfId="116" applyFont="1" applyFill="1" applyProtection="1">
      <alignment vertical="center"/>
    </xf>
    <xf numFmtId="49" fontId="13" fillId="0" borderId="1" xfId="0" applyNumberFormat="1" applyFont="1" applyFill="1" applyBorder="1" applyAlignment="1" applyProtection="1">
      <alignment horizontal="left" vertical="center" wrapText="1"/>
    </xf>
    <xf numFmtId="0" fontId="30" fillId="3" borderId="11" xfId="0" applyFont="1" applyFill="1" applyBorder="1" applyAlignment="1" applyProtection="1">
      <alignment horizontal="left" vertical="center"/>
    </xf>
    <xf numFmtId="49" fontId="13" fillId="3" borderId="1" xfId="0" applyNumberFormat="1" applyFont="1" applyFill="1" applyBorder="1" applyAlignment="1" applyProtection="1">
      <alignment horizontal="left" vertical="center" wrapText="1"/>
    </xf>
    <xf numFmtId="3" fontId="13" fillId="3" borderId="1" xfId="0" applyNumberFormat="1" applyFont="1" applyFill="1" applyBorder="1" applyAlignment="1" applyProtection="1">
      <alignment horizontal="right" vertical="center"/>
      <protection locked="0"/>
    </xf>
    <xf numFmtId="200" fontId="23" fillId="0" borderId="1" xfId="3" applyNumberFormat="1" applyFont="1" applyFill="1" applyBorder="1" applyAlignment="1" applyProtection="1">
      <alignment horizontal="right" vertical="center" wrapText="1" shrinkToFit="1"/>
      <protection locked="0"/>
    </xf>
    <xf numFmtId="3" fontId="13" fillId="0" borderId="1" xfId="0" applyNumberFormat="1" applyFont="1" applyFill="1" applyBorder="1" applyAlignment="1" applyProtection="1">
      <alignment horizontal="right" vertical="center"/>
    </xf>
    <xf numFmtId="200" fontId="23" fillId="0" borderId="1" xfId="3" applyNumberFormat="1" applyFont="1" applyFill="1" applyBorder="1" applyAlignment="1" applyProtection="1">
      <alignment horizontal="right" vertical="center" wrapText="1" shrinkToFit="1"/>
    </xf>
    <xf numFmtId="49" fontId="12" fillId="3" borderId="1" xfId="0" applyNumberFormat="1" applyFont="1" applyFill="1" applyBorder="1" applyAlignment="1" applyProtection="1">
      <alignment horizontal="left" vertical="center" wrapText="1"/>
    </xf>
    <xf numFmtId="3" fontId="12" fillId="3" borderId="1" xfId="0" applyNumberFormat="1" applyFont="1" applyFill="1" applyBorder="1" applyAlignment="1" applyProtection="1">
      <alignment horizontal="right" vertical="center"/>
      <protection locked="0"/>
    </xf>
    <xf numFmtId="200" fontId="2" fillId="0" borderId="1" xfId="3" applyNumberFormat="1" applyFont="1" applyFill="1" applyBorder="1" applyAlignment="1" applyProtection="1">
      <alignment horizontal="right" vertical="center" wrapText="1" shrinkToFit="1"/>
      <protection locked="0"/>
    </xf>
    <xf numFmtId="49" fontId="54" fillId="3" borderId="11" xfId="0" applyNumberFormat="1" applyFont="1" applyFill="1" applyBorder="1" applyAlignment="1" applyProtection="1">
      <alignment horizontal="left" vertical="center" wrapText="1"/>
    </xf>
    <xf numFmtId="49" fontId="30" fillId="3" borderId="11" xfId="0" applyNumberFormat="1" applyFont="1" applyFill="1" applyBorder="1" applyAlignment="1" applyProtection="1">
      <alignment horizontal="left" vertical="center" wrapText="1"/>
    </xf>
    <xf numFmtId="49" fontId="47" fillId="3" borderId="1" xfId="0" applyNumberFormat="1" applyFont="1" applyFill="1" applyBorder="1" applyAlignment="1" applyProtection="1">
      <alignment horizontal="left" vertical="center" wrapText="1"/>
    </xf>
    <xf numFmtId="49" fontId="30" fillId="0" borderId="1" xfId="0" applyNumberFormat="1" applyFont="1" applyFill="1" applyBorder="1" applyAlignment="1" applyProtection="1">
      <alignment horizontal="left" vertical="center" wrapText="1"/>
    </xf>
    <xf numFmtId="3" fontId="30" fillId="0" borderId="1" xfId="0" applyNumberFormat="1" applyFont="1" applyFill="1" applyBorder="1" applyAlignment="1" applyProtection="1">
      <alignment horizontal="right" vertical="center"/>
    </xf>
    <xf numFmtId="200" fontId="39" fillId="0" borderId="1" xfId="3" applyNumberFormat="1" applyFont="1" applyFill="1" applyBorder="1" applyAlignment="1" applyProtection="1">
      <alignment horizontal="right" vertical="center" wrapText="1" shrinkToFit="1"/>
      <protection locked="0"/>
    </xf>
    <xf numFmtId="49" fontId="55" fillId="3" borderId="11" xfId="0" applyNumberFormat="1" applyFont="1" applyFill="1" applyBorder="1" applyAlignment="1" applyProtection="1">
      <alignment horizontal="distributed" vertical="center"/>
    </xf>
    <xf numFmtId="49" fontId="2" fillId="0" borderId="1" xfId="0" applyNumberFormat="1" applyFont="1" applyFill="1" applyBorder="1" applyAlignment="1" applyProtection="1">
      <alignment horizontal="distributed" vertical="center" wrapText="1"/>
    </xf>
    <xf numFmtId="49" fontId="38" fillId="0" borderId="10" xfId="231" applyNumberFormat="1" applyFont="1" applyFill="1" applyBorder="1" applyAlignment="1" applyProtection="1">
      <alignment horizontal="left" vertical="center"/>
    </xf>
    <xf numFmtId="0" fontId="2" fillId="0" borderId="1" xfId="231" applyFont="1" applyFill="1" applyBorder="1" applyAlignment="1" applyProtection="1">
      <alignment horizontal="left" vertical="center" wrapText="1"/>
    </xf>
    <xf numFmtId="0" fontId="23" fillId="0" borderId="1" xfId="231" applyFont="1" applyFill="1" applyBorder="1" applyAlignment="1" applyProtection="1">
      <alignment horizontal="left" vertical="center" wrapText="1"/>
    </xf>
    <xf numFmtId="49" fontId="39" fillId="0" borderId="10" xfId="231" applyNumberFormat="1" applyFont="1" applyFill="1" applyBorder="1" applyAlignment="1" applyProtection="1">
      <alignment horizontal="left" vertical="center"/>
    </xf>
    <xf numFmtId="49" fontId="39" fillId="0" borderId="10" xfId="231" applyNumberFormat="1" applyFont="1" applyBorder="1" applyAlignment="1" applyProtection="1">
      <alignment horizontal="left" vertical="center"/>
    </xf>
    <xf numFmtId="0" fontId="23" fillId="2" borderId="1" xfId="231" applyFont="1" applyFill="1" applyBorder="1" applyAlignment="1" applyProtection="1">
      <alignment horizontal="left" vertical="center" wrapText="1"/>
    </xf>
    <xf numFmtId="0" fontId="23" fillId="0" borderId="1" xfId="116" applyFont="1" applyFill="1" applyBorder="1" applyAlignment="1" applyProtection="1">
      <alignment horizontal="left" vertical="center" wrapText="1"/>
    </xf>
    <xf numFmtId="0" fontId="2" fillId="0" borderId="1" xfId="116" applyFont="1" applyFill="1" applyBorder="1" applyAlignment="1" applyProtection="1">
      <alignment horizontal="left" vertical="center" wrapText="1"/>
    </xf>
    <xf numFmtId="49" fontId="38" fillId="0" borderId="10" xfId="231" applyNumberFormat="1" applyFont="1" applyFill="1" applyBorder="1" applyAlignment="1" applyProtection="1">
      <alignment horizontal="distributed" vertical="center" indent="1"/>
    </xf>
    <xf numFmtId="0" fontId="2" fillId="0" borderId="1" xfId="231" applyFont="1" applyFill="1" applyBorder="1" applyAlignment="1" applyProtection="1">
      <alignment horizontal="distributed" vertical="center" wrapText="1" indent="1"/>
    </xf>
    <xf numFmtId="0" fontId="4" fillId="0" borderId="0" xfId="231" applyFont="1" applyProtection="1">
      <alignment vertical="center"/>
    </xf>
    <xf numFmtId="199" fontId="4" fillId="2" borderId="0" xfId="231" applyNumberFormat="1" applyFont="1" applyFill="1" applyProtection="1">
      <alignment vertical="center"/>
    </xf>
    <xf numFmtId="198" fontId="4" fillId="0" borderId="0" xfId="231" applyNumberFormat="1" applyFont="1" applyProtection="1">
      <alignment vertical="center"/>
    </xf>
    <xf numFmtId="199" fontId="32" fillId="2" borderId="0" xfId="231" applyNumberFormat="1" applyFill="1" applyProtection="1">
      <alignment vertical="center"/>
    </xf>
    <xf numFmtId="0" fontId="34" fillId="0" borderId="0" xfId="231" applyFont="1">
      <alignment vertical="center"/>
    </xf>
    <xf numFmtId="0" fontId="41" fillId="0" borderId="0" xfId="231" applyFont="1" applyAlignment="1">
      <alignment horizontal="center" vertical="center"/>
    </xf>
    <xf numFmtId="198" fontId="32" fillId="0" borderId="0" xfId="231" applyNumberFormat="1">
      <alignment vertical="center"/>
    </xf>
    <xf numFmtId="0" fontId="34" fillId="0" borderId="0" xfId="231" applyFont="1" applyFill="1">
      <alignment vertical="center"/>
    </xf>
    <xf numFmtId="0" fontId="23" fillId="0" borderId="0" xfId="231" applyFont="1" applyFill="1">
      <alignment vertical="center"/>
    </xf>
    <xf numFmtId="0" fontId="56" fillId="0" borderId="0" xfId="231" applyFont="1" applyFill="1">
      <alignment vertical="center"/>
    </xf>
    <xf numFmtId="198" fontId="23" fillId="0" borderId="0" xfId="231" applyNumberFormat="1" applyFont="1" applyFill="1" applyAlignment="1">
      <alignment horizontal="right" vertical="center"/>
    </xf>
    <xf numFmtId="198" fontId="38" fillId="0" borderId="10" xfId="231" applyNumberFormat="1" applyFont="1" applyFill="1" applyBorder="1" applyAlignment="1">
      <alignment horizontal="center" vertical="center" wrapText="1"/>
    </xf>
    <xf numFmtId="0" fontId="2" fillId="0" borderId="1" xfId="231" applyFont="1" applyFill="1" applyBorder="1" applyAlignment="1">
      <alignment horizontal="center" vertical="center" wrapText="1"/>
    </xf>
    <xf numFmtId="0" fontId="25" fillId="0" borderId="0" xfId="233" applyFont="1" applyFill="1" applyAlignment="1">
      <alignment vertical="center" wrapText="1"/>
    </xf>
    <xf numFmtId="3" fontId="12" fillId="0" borderId="1" xfId="0" applyNumberFormat="1" applyFont="1" applyFill="1" applyBorder="1" applyAlignment="1" applyProtection="1">
      <alignment horizontal="right" vertical="center"/>
      <protection locked="0"/>
    </xf>
    <xf numFmtId="0" fontId="34" fillId="0" borderId="0" xfId="116" applyFont="1" applyFill="1">
      <alignment vertical="center"/>
    </xf>
    <xf numFmtId="200" fontId="2" fillId="0" borderId="1" xfId="3" applyNumberFormat="1" applyFont="1" applyFill="1" applyBorder="1" applyAlignment="1" applyProtection="1">
      <alignment horizontal="right" vertical="center" wrapText="1"/>
      <protection locked="0"/>
    </xf>
    <xf numFmtId="200" fontId="23" fillId="0" borderId="1" xfId="3" applyNumberFormat="1" applyFont="1" applyFill="1" applyBorder="1" applyAlignment="1" applyProtection="1">
      <alignment horizontal="right" vertical="center" wrapText="1"/>
      <protection locked="0"/>
    </xf>
    <xf numFmtId="3" fontId="13" fillId="0" borderId="1" xfId="0" applyNumberFormat="1" applyFont="1" applyFill="1" applyBorder="1" applyAlignment="1" applyProtection="1">
      <alignment horizontal="right" vertical="center"/>
      <protection locked="0"/>
    </xf>
    <xf numFmtId="0" fontId="39" fillId="3" borderId="11" xfId="0" applyFont="1" applyFill="1" applyBorder="1" applyAlignment="1" applyProtection="1">
      <alignment vertical="center"/>
    </xf>
    <xf numFmtId="3" fontId="30" fillId="0" borderId="1" xfId="0" applyNumberFormat="1" applyFont="1" applyFill="1" applyBorder="1" applyAlignment="1" applyProtection="1">
      <alignment horizontal="right" vertical="center"/>
      <protection locked="0"/>
    </xf>
    <xf numFmtId="200" fontId="39" fillId="0" borderId="1" xfId="3" applyNumberFormat="1" applyFont="1" applyFill="1" applyBorder="1" applyAlignment="1" applyProtection="1">
      <alignment horizontal="right" vertical="center" wrapText="1"/>
      <protection locked="0"/>
    </xf>
    <xf numFmtId="0" fontId="38" fillId="0" borderId="10" xfId="231" applyFont="1" applyFill="1" applyBorder="1" applyAlignment="1">
      <alignment horizontal="left" vertical="center"/>
    </xf>
    <xf numFmtId="0" fontId="2" fillId="0" borderId="1" xfId="116" applyFont="1" applyFill="1" applyBorder="1" applyAlignment="1">
      <alignment horizontal="left" vertical="center"/>
    </xf>
    <xf numFmtId="0" fontId="39" fillId="0" borderId="10" xfId="231" applyFont="1" applyFill="1" applyBorder="1" applyAlignment="1">
      <alignment horizontal="left" vertical="center"/>
    </xf>
    <xf numFmtId="0" fontId="23" fillId="0" borderId="1" xfId="231" applyFont="1" applyFill="1" applyBorder="1" applyAlignment="1">
      <alignment horizontal="left" vertical="center"/>
    </xf>
    <xf numFmtId="199" fontId="23" fillId="0" borderId="1" xfId="1" applyNumberFormat="1" applyFont="1" applyFill="1" applyBorder="1" applyAlignment="1" applyProtection="1">
      <alignment horizontal="right" vertical="center" wrapText="1"/>
      <protection locked="0"/>
    </xf>
    <xf numFmtId="0" fontId="39" fillId="0" borderId="10" xfId="231" applyFont="1" applyBorder="1" applyAlignment="1">
      <alignment horizontal="left" vertical="center"/>
    </xf>
    <xf numFmtId="0" fontId="23" fillId="2" borderId="1" xfId="231" applyFont="1" applyFill="1" applyBorder="1" applyAlignment="1">
      <alignment horizontal="left" vertical="center"/>
    </xf>
    <xf numFmtId="201" fontId="23" fillId="2" borderId="1" xfId="1" applyNumberFormat="1" applyFont="1" applyFill="1" applyBorder="1" applyAlignment="1">
      <alignment horizontal="right" vertical="center" wrapText="1"/>
    </xf>
    <xf numFmtId="0" fontId="39" fillId="0" borderId="10" xfId="231" applyFont="1" applyFill="1" applyBorder="1">
      <alignment vertical="center"/>
    </xf>
    <xf numFmtId="0" fontId="2" fillId="0" borderId="1" xfId="231" applyFont="1" applyFill="1" applyBorder="1" applyAlignment="1">
      <alignment horizontal="distributed" vertical="center" indent="1"/>
    </xf>
    <xf numFmtId="0" fontId="6" fillId="0" borderId="0" xfId="0" applyFont="1" applyFill="1" applyBorder="1" applyAlignment="1"/>
    <xf numFmtId="198" fontId="32" fillId="0" borderId="0" xfId="231" applyNumberFormat="1" applyFill="1" applyProtection="1">
      <alignment vertical="center"/>
    </xf>
    <xf numFmtId="0" fontId="57" fillId="0" borderId="0" xfId="0" applyFont="1" applyFill="1" applyBorder="1" applyAlignment="1">
      <alignment horizontal="center" vertical="center"/>
    </xf>
    <xf numFmtId="49" fontId="54" fillId="0" borderId="1" xfId="0" applyNumberFormat="1" applyFont="1" applyFill="1" applyBorder="1" applyAlignment="1" applyProtection="1">
      <alignment horizontal="left" vertical="center" wrapText="1"/>
    </xf>
    <xf numFmtId="3" fontId="54" fillId="0" borderId="1" xfId="0" applyNumberFormat="1" applyFont="1" applyFill="1" applyBorder="1" applyAlignment="1" applyProtection="1">
      <alignment horizontal="right" vertical="center"/>
    </xf>
    <xf numFmtId="49" fontId="54" fillId="0" borderId="10" xfId="101"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0" fontId="2" fillId="2" borderId="1" xfId="231" applyFont="1" applyFill="1" applyBorder="1" applyAlignment="1" applyProtection="1">
      <alignment horizontal="left" vertical="center" wrapText="1"/>
    </xf>
    <xf numFmtId="49" fontId="30" fillId="0" borderId="10" xfId="101" applyNumberFormat="1" applyFont="1" applyBorder="1" applyAlignment="1" applyProtection="1">
      <alignment horizontal="left" vertical="center"/>
    </xf>
    <xf numFmtId="3" fontId="23" fillId="2" borderId="1" xfId="0" applyNumberFormat="1" applyFont="1" applyFill="1" applyBorder="1" applyAlignment="1" applyProtection="1">
      <alignment horizontal="right" vertical="center"/>
    </xf>
    <xf numFmtId="3" fontId="23" fillId="2" borderId="1" xfId="0" applyNumberFormat="1" applyFont="1" applyFill="1" applyBorder="1" applyAlignment="1" applyProtection="1">
      <alignment horizontal="right" vertical="center"/>
      <protection locked="0"/>
    </xf>
    <xf numFmtId="49" fontId="30" fillId="0" borderId="10" xfId="101" applyNumberFormat="1" applyFont="1" applyFill="1" applyBorder="1" applyAlignment="1" applyProtection="1">
      <alignment horizontal="left" vertical="center"/>
    </xf>
    <xf numFmtId="3" fontId="23" fillId="0" borderId="1" xfId="0" applyNumberFormat="1" applyFont="1" applyFill="1" applyBorder="1" applyAlignment="1" applyProtection="1">
      <alignment horizontal="right" vertical="center"/>
    </xf>
    <xf numFmtId="3" fontId="23" fillId="0" borderId="1" xfId="0" applyNumberFormat="1" applyFont="1" applyFill="1" applyBorder="1" applyAlignment="1" applyProtection="1">
      <alignment horizontal="right" vertical="center"/>
      <protection locked="0"/>
    </xf>
    <xf numFmtId="3" fontId="2" fillId="0" borderId="1" xfId="0" applyNumberFormat="1" applyFont="1" applyFill="1" applyBorder="1" applyAlignment="1" applyProtection="1">
      <alignment horizontal="right" vertical="center"/>
      <protection locked="0"/>
    </xf>
    <xf numFmtId="0" fontId="32" fillId="0" borderId="10" xfId="231" applyFill="1" applyBorder="1" applyAlignment="1" applyProtection="1">
      <alignment horizontal="left" vertical="center"/>
    </xf>
    <xf numFmtId="3" fontId="32" fillId="0" borderId="0" xfId="231" applyNumberFormat="1" applyFill="1" applyProtection="1">
      <alignment vertical="center"/>
    </xf>
    <xf numFmtId="0" fontId="53" fillId="0" borderId="0" xfId="0" applyFont="1" applyFill="1" applyBorder="1" applyAlignment="1">
      <alignment horizontal="center" vertical="center"/>
    </xf>
    <xf numFmtId="0" fontId="39" fillId="0" borderId="0" xfId="231" applyFont="1" applyFill="1">
      <alignment vertical="center"/>
    </xf>
    <xf numFmtId="0" fontId="58" fillId="0" borderId="0" xfId="231" applyFont="1" applyFill="1">
      <alignment vertical="center"/>
    </xf>
    <xf numFmtId="198" fontId="22" fillId="0" borderId="0" xfId="231" applyNumberFormat="1" applyFont="1" applyFill="1" applyAlignment="1">
      <alignment horizontal="right" vertical="center"/>
    </xf>
    <xf numFmtId="0" fontId="38" fillId="0" borderId="10" xfId="231" applyFont="1" applyFill="1" applyBorder="1" applyAlignment="1" applyProtection="1">
      <alignment horizontal="left" vertical="center"/>
    </xf>
    <xf numFmtId="0" fontId="2" fillId="0" borderId="1" xfId="116" applyFont="1" applyFill="1" applyBorder="1" applyAlignment="1" applyProtection="1">
      <alignment horizontal="left" vertical="center"/>
    </xf>
    <xf numFmtId="0" fontId="39" fillId="0" borderId="10" xfId="231" applyFont="1" applyFill="1" applyBorder="1" applyAlignment="1" applyProtection="1">
      <alignment horizontal="left" vertical="center"/>
    </xf>
    <xf numFmtId="0" fontId="23" fillId="0" borderId="1" xfId="231" applyFont="1" applyFill="1" applyBorder="1" applyAlignment="1" applyProtection="1">
      <alignment horizontal="left" vertical="center"/>
    </xf>
    <xf numFmtId="3" fontId="32" fillId="0" borderId="0" xfId="231" applyNumberFormat="1">
      <alignment vertical="center"/>
    </xf>
    <xf numFmtId="0" fontId="59" fillId="0" borderId="0" xfId="0" applyFont="1" applyFill="1" applyBorder="1" applyAlignment="1">
      <alignment horizontal="center" vertical="center"/>
    </xf>
    <xf numFmtId="0" fontId="59" fillId="0" borderId="12" xfId="0" applyFont="1" applyFill="1" applyBorder="1" applyAlignment="1">
      <alignment horizontal="center" vertical="center"/>
    </xf>
    <xf numFmtId="0" fontId="13" fillId="0" borderId="0" xfId="0" applyFont="1" applyAlignment="1">
      <alignment horizontal="right"/>
    </xf>
    <xf numFmtId="0" fontId="2" fillId="0" borderId="13" xfId="114" applyFont="1" applyBorder="1" applyAlignment="1">
      <alignment horizontal="center" vertical="center"/>
    </xf>
    <xf numFmtId="0" fontId="2" fillId="0" borderId="10" xfId="114" applyFont="1" applyBorder="1" applyAlignment="1">
      <alignment horizontal="center" vertical="center"/>
    </xf>
    <xf numFmtId="0" fontId="2" fillId="0" borderId="14" xfId="114" applyFont="1" applyBorder="1" applyAlignment="1">
      <alignment horizontal="center" vertical="center"/>
    </xf>
    <xf numFmtId="0" fontId="2" fillId="0" borderId="15" xfId="114" applyFont="1" applyBorder="1" applyAlignment="1">
      <alignment horizontal="center" vertical="center"/>
    </xf>
    <xf numFmtId="49" fontId="2" fillId="0" borderId="1" xfId="91" applyNumberFormat="1" applyFont="1" applyFill="1" applyBorder="1" applyAlignment="1" applyProtection="1">
      <alignment horizontal="center" vertical="center"/>
    </xf>
    <xf numFmtId="0" fontId="60" fillId="0" borderId="1" xfId="0" applyFont="1" applyFill="1" applyBorder="1" applyAlignment="1">
      <alignment horizontal="right"/>
    </xf>
    <xf numFmtId="0" fontId="60" fillId="0" borderId="1" xfId="0" applyFont="1" applyFill="1" applyBorder="1" applyAlignment="1"/>
    <xf numFmtId="10" fontId="60" fillId="0" borderId="1" xfId="0" applyNumberFormat="1" applyFont="1" applyFill="1" applyBorder="1" applyAlignment="1"/>
    <xf numFmtId="0" fontId="61" fillId="0" borderId="1" xfId="0" applyFont="1" applyFill="1" applyBorder="1" applyAlignment="1"/>
    <xf numFmtId="195" fontId="60" fillId="0" borderId="1" xfId="0" applyNumberFormat="1" applyFont="1" applyFill="1" applyBorder="1" applyAlignment="1"/>
    <xf numFmtId="195" fontId="61" fillId="0" borderId="1" xfId="0" applyNumberFormat="1" applyFont="1" applyFill="1" applyBorder="1" applyAlignment="1"/>
    <xf numFmtId="10" fontId="61" fillId="0" borderId="1" xfId="0" applyNumberFormat="1" applyFont="1" applyFill="1" applyBorder="1" applyAlignment="1"/>
    <xf numFmtId="0" fontId="23" fillId="0" borderId="0" xfId="164" applyFont="1" applyAlignment="1"/>
    <xf numFmtId="0" fontId="13" fillId="0" borderId="0" xfId="0" applyFont="1" applyAlignment="1">
      <alignment horizontal="right" vertical="center"/>
    </xf>
    <xf numFmtId="0" fontId="4" fillId="0" borderId="0" xfId="231" applyFont="1">
      <alignment vertical="center"/>
    </xf>
    <xf numFmtId="0" fontId="2" fillId="0" borderId="1" xfId="114" applyFont="1" applyBorder="1" applyAlignment="1">
      <alignment horizontal="center" vertical="center" wrapText="1"/>
    </xf>
    <xf numFmtId="0" fontId="9" fillId="0" borderId="0" xfId="231" applyFont="1" applyAlignment="1">
      <alignment horizontal="center" vertical="center" wrapText="1"/>
    </xf>
    <xf numFmtId="0" fontId="2" fillId="0" borderId="1" xfId="0" applyFont="1" applyBorder="1" applyAlignment="1">
      <alignment horizontal="left" vertical="center"/>
    </xf>
    <xf numFmtId="199" fontId="2" fillId="0" borderId="1" xfId="1" applyNumberFormat="1" applyFont="1" applyBorder="1" applyAlignment="1">
      <alignment horizontal="right" vertical="center" wrapText="1"/>
    </xf>
    <xf numFmtId="0" fontId="13" fillId="0" borderId="1" xfId="0" applyFont="1" applyBorder="1" applyAlignment="1">
      <alignment horizontal="left" vertical="center"/>
    </xf>
    <xf numFmtId="199" fontId="13" fillId="0" borderId="1" xfId="0" applyNumberFormat="1" applyFont="1" applyBorder="1" applyAlignment="1">
      <alignment horizontal="right" vertical="center" wrapText="1"/>
    </xf>
    <xf numFmtId="0" fontId="32" fillId="0" borderId="0" xfId="231" applyFont="1" applyFill="1">
      <alignment vertical="center"/>
    </xf>
    <xf numFmtId="0" fontId="32" fillId="0" borderId="0" xfId="231" applyFont="1">
      <alignment vertical="center"/>
    </xf>
    <xf numFmtId="198" fontId="32" fillId="0" borderId="0" xfId="231" applyNumberFormat="1" applyFont="1">
      <alignment vertical="center"/>
    </xf>
    <xf numFmtId="199" fontId="32" fillId="0" borderId="0" xfId="231" applyNumberFormat="1">
      <alignment vertical="center"/>
    </xf>
    <xf numFmtId="0" fontId="62" fillId="0" borderId="0" xfId="133" applyFont="1" applyAlignment="1">
      <alignment horizontal="center" vertical="center"/>
    </xf>
    <xf numFmtId="0" fontId="63" fillId="0" borderId="0" xfId="133" applyFont="1" applyAlignment="1">
      <alignment horizontal="center" vertical="center"/>
    </xf>
    <xf numFmtId="0" fontId="30" fillId="0" borderId="0" xfId="133" applyFont="1" applyFill="1" applyAlignment="1">
      <alignment horizontal="left" vertical="center"/>
    </xf>
    <xf numFmtId="0" fontId="37" fillId="0" borderId="0" xfId="0" applyFont="1" applyAlignment="1">
      <alignment horizontal="right" vertical="center"/>
    </xf>
    <xf numFmtId="0" fontId="0" fillId="0" borderId="0" xfId="133" applyFont="1" applyAlignment="1">
      <alignment horizontal="right"/>
    </xf>
    <xf numFmtId="198" fontId="38" fillId="0" borderId="16" xfId="231" applyNumberFormat="1" applyFont="1" applyBorder="1" applyAlignment="1">
      <alignment horizontal="center" vertical="center" wrapText="1"/>
    </xf>
    <xf numFmtId="198" fontId="38" fillId="0" borderId="1" xfId="231" applyNumberFormat="1" applyFont="1" applyBorder="1" applyAlignment="1">
      <alignment horizontal="center" vertical="center" wrapText="1"/>
    </xf>
    <xf numFmtId="199" fontId="32" fillId="2" borderId="0" xfId="165" applyNumberFormat="1" applyFont="1" applyFill="1" applyAlignment="1">
      <alignment horizontal="center" vertical="center" wrapText="1"/>
    </xf>
    <xf numFmtId="0" fontId="12" fillId="0" borderId="1" xfId="0" applyFont="1" applyFill="1" applyBorder="1" applyAlignment="1">
      <alignment horizontal="left" vertical="center" wrapText="1"/>
    </xf>
    <xf numFmtId="199" fontId="54" fillId="0" borderId="14" xfId="0" applyNumberFormat="1" applyFont="1" applyFill="1" applyBorder="1" applyAlignment="1">
      <alignment vertical="center" wrapText="1"/>
    </xf>
    <xf numFmtId="199" fontId="54" fillId="0" borderId="1" xfId="0" applyNumberFormat="1" applyFont="1" applyFill="1" applyBorder="1" applyAlignment="1">
      <alignment vertical="center" wrapText="1"/>
    </xf>
    <xf numFmtId="0" fontId="2" fillId="0" borderId="1" xfId="119" applyFont="1" applyFill="1" applyBorder="1" applyAlignment="1">
      <alignment horizontal="left" vertical="center" wrapText="1"/>
    </xf>
    <xf numFmtId="199" fontId="30" fillId="0" borderId="14" xfId="0" applyNumberFormat="1" applyFont="1" applyFill="1" applyBorder="1" applyAlignment="1">
      <alignment vertical="center" wrapText="1"/>
    </xf>
    <xf numFmtId="199" fontId="30" fillId="0" borderId="1" xfId="0" applyNumberFormat="1" applyFont="1" applyFill="1" applyBorder="1" applyAlignment="1">
      <alignment vertical="center" wrapText="1"/>
    </xf>
    <xf numFmtId="204" fontId="3" fillId="0" borderId="1" xfId="0" applyNumberFormat="1" applyFont="1" applyFill="1" applyBorder="1" applyAlignment="1">
      <alignment horizontal="center" vertical="center" wrapText="1"/>
    </xf>
    <xf numFmtId="0" fontId="33" fillId="0" borderId="0" xfId="0" applyFont="1" applyAlignment="1"/>
    <xf numFmtId="0" fontId="36" fillId="0" borderId="0" xfId="133" applyFont="1" applyFill="1" applyBorder="1" applyAlignment="1">
      <alignment horizontal="center" vertical="center" wrapText="1"/>
    </xf>
    <xf numFmtId="0" fontId="64" fillId="0" borderId="0" xfId="133" applyFont="1" applyFill="1" applyBorder="1" applyAlignment="1">
      <alignment horizontal="center" vertical="center"/>
    </xf>
    <xf numFmtId="0" fontId="30" fillId="0" borderId="0" xfId="133" applyFont="1" applyBorder="1" applyAlignment="1">
      <alignment horizontal="left" vertical="center"/>
    </xf>
    <xf numFmtId="0" fontId="47" fillId="0" borderId="0" xfId="133" applyFont="1" applyBorder="1" applyAlignment="1">
      <alignment horizontal="right" vertical="center"/>
    </xf>
    <xf numFmtId="0" fontId="24" fillId="0" borderId="1" xfId="0" applyFont="1" applyBorder="1" applyAlignment="1">
      <alignment horizontal="center" vertical="center" wrapText="1"/>
    </xf>
    <xf numFmtId="195" fontId="40" fillId="0" borderId="1" xfId="147" applyNumberFormat="1" applyFont="1" applyFill="1" applyBorder="1" applyAlignment="1">
      <alignment horizontal="left" vertical="center"/>
    </xf>
    <xf numFmtId="199" fontId="12" fillId="0" borderId="1" xfId="147" applyNumberFormat="1" applyFont="1" applyFill="1" applyBorder="1" applyAlignment="1">
      <alignment horizontal="right" vertical="center" wrapText="1"/>
    </xf>
    <xf numFmtId="195" fontId="37" fillId="0" borderId="1" xfId="147" applyNumberFormat="1" applyFont="1" applyFill="1" applyBorder="1" applyAlignment="1">
      <alignment horizontal="left" vertical="center"/>
    </xf>
    <xf numFmtId="199" fontId="13" fillId="0" borderId="1" xfId="147" applyNumberFormat="1" applyFont="1" applyFill="1" applyBorder="1" applyAlignment="1">
      <alignment horizontal="right" vertical="center" wrapText="1"/>
    </xf>
    <xf numFmtId="0" fontId="40" fillId="0" borderId="1" xfId="147" applyFont="1" applyFill="1" applyBorder="1" applyAlignment="1">
      <alignment horizontal="center" vertical="center"/>
    </xf>
    <xf numFmtId="0" fontId="0" fillId="0" borderId="0" xfId="0" applyAlignment="1" applyProtection="1"/>
    <xf numFmtId="0" fontId="31" fillId="0" borderId="0" xfId="231" applyFont="1">
      <alignment vertical="center"/>
    </xf>
    <xf numFmtId="198" fontId="4" fillId="0" borderId="0" xfId="231" applyNumberFormat="1" applyFont="1">
      <alignment vertical="center"/>
    </xf>
    <xf numFmtId="0" fontId="65" fillId="0" borderId="0" xfId="231" applyFont="1" applyFill="1" applyAlignment="1" applyProtection="1">
      <alignment horizontal="center" vertical="center"/>
    </xf>
    <xf numFmtId="0" fontId="1" fillId="0" borderId="0" xfId="231" applyFont="1" applyFill="1" applyAlignment="1" applyProtection="1">
      <alignment horizontal="center" vertical="center"/>
    </xf>
    <xf numFmtId="0" fontId="66" fillId="0" borderId="0" xfId="231" applyFont="1" applyFill="1" applyAlignment="1" applyProtection="1">
      <alignment horizontal="center" vertical="center"/>
    </xf>
    <xf numFmtId="0" fontId="0" fillId="0" borderId="0" xfId="0" applyFill="1" applyAlignment="1" applyProtection="1"/>
    <xf numFmtId="0" fontId="34" fillId="2" borderId="0" xfId="231" applyFont="1" applyFill="1">
      <alignment vertical="center"/>
    </xf>
    <xf numFmtId="0" fontId="30" fillId="0" borderId="0" xfId="231" applyFont="1">
      <alignment vertical="center"/>
    </xf>
    <xf numFmtId="0" fontId="56" fillId="2" borderId="0" xfId="231" applyFont="1" applyFill="1">
      <alignment vertical="center"/>
    </xf>
    <xf numFmtId="198" fontId="23" fillId="2" borderId="0" xfId="231" applyNumberFormat="1" applyFont="1" applyFill="1" applyBorder="1" applyAlignment="1">
      <alignment horizontal="right" vertical="center"/>
    </xf>
    <xf numFmtId="198" fontId="38" fillId="2" borderId="1" xfId="231" applyNumberFormat="1" applyFont="1" applyFill="1" applyBorder="1" applyAlignment="1">
      <alignment horizontal="center" vertical="center" wrapText="1"/>
    </xf>
    <xf numFmtId="0" fontId="2" fillId="2" borderId="1" xfId="231" applyFont="1" applyFill="1" applyBorder="1" applyAlignment="1">
      <alignment horizontal="center" vertical="center" wrapText="1"/>
    </xf>
    <xf numFmtId="198" fontId="2" fillId="2" borderId="1" xfId="231" applyNumberFormat="1" applyFont="1" applyFill="1" applyBorder="1" applyAlignment="1">
      <alignment horizontal="center" vertical="center" wrapText="1"/>
    </xf>
    <xf numFmtId="198" fontId="24" fillId="2" borderId="1" xfId="231" applyNumberFormat="1" applyFont="1" applyFill="1" applyBorder="1" applyAlignment="1">
      <alignment horizontal="center" vertical="center" wrapText="1"/>
    </xf>
    <xf numFmtId="0" fontId="54" fillId="3" borderId="1" xfId="0" applyFont="1" applyFill="1" applyBorder="1" applyAlignment="1" applyProtection="1">
      <alignment horizontal="left" vertical="center"/>
    </xf>
    <xf numFmtId="49" fontId="40" fillId="0" borderId="1" xfId="0" applyNumberFormat="1" applyFont="1" applyFill="1" applyBorder="1" applyAlignment="1" applyProtection="1">
      <alignment horizontal="left" vertical="center" wrapText="1"/>
    </xf>
    <xf numFmtId="49" fontId="37" fillId="0" borderId="1" xfId="0" applyNumberFormat="1" applyFont="1" applyFill="1" applyBorder="1" applyAlignment="1" applyProtection="1">
      <alignment horizontal="left" vertical="center" wrapText="1"/>
    </xf>
    <xf numFmtId="0" fontId="30" fillId="3" borderId="1" xfId="0" applyFont="1" applyFill="1" applyBorder="1" applyAlignment="1" applyProtection="1">
      <alignment horizontal="left" vertical="center"/>
    </xf>
    <xf numFmtId="0" fontId="39" fillId="3" borderId="1" xfId="0" applyFont="1" applyFill="1" applyBorder="1" applyAlignment="1" applyProtection="1">
      <alignment horizontal="left" vertical="center"/>
      <protection locked="0"/>
    </xf>
    <xf numFmtId="0" fontId="30" fillId="3" borderId="1" xfId="0" applyFont="1" applyFill="1" applyBorder="1" applyAlignment="1" applyProtection="1">
      <alignment horizontal="left" vertical="center"/>
      <protection locked="0"/>
    </xf>
    <xf numFmtId="0" fontId="38" fillId="0" borderId="1" xfId="0" applyFont="1" applyFill="1" applyBorder="1" applyAlignment="1">
      <alignment horizontal="left" vertical="center"/>
    </xf>
    <xf numFmtId="49" fontId="24" fillId="0" borderId="1" xfId="0" applyNumberFormat="1" applyFont="1" applyFill="1" applyBorder="1" applyAlignment="1">
      <alignment vertical="center" wrapText="1"/>
    </xf>
    <xf numFmtId="199" fontId="2" fillId="0" borderId="1" xfId="1" applyNumberFormat="1" applyFont="1" applyFill="1" applyBorder="1" applyAlignment="1" applyProtection="1">
      <alignment horizontal="right" vertical="center" wrapText="1"/>
      <protection locked="0"/>
    </xf>
    <xf numFmtId="49" fontId="54" fillId="3" borderId="1" xfId="0" applyNumberFormat="1" applyFont="1" applyFill="1" applyBorder="1" applyAlignment="1" applyProtection="1">
      <alignment horizontal="left" vertical="center" wrapText="1"/>
    </xf>
    <xf numFmtId="49" fontId="30" fillId="3" borderId="1" xfId="0" applyNumberFormat="1" applyFont="1" applyFill="1" applyBorder="1" applyAlignment="1" applyProtection="1">
      <alignment horizontal="left" vertical="center" wrapText="1"/>
    </xf>
    <xf numFmtId="0" fontId="67" fillId="3" borderId="1" xfId="0" applyFont="1" applyFill="1" applyBorder="1" applyAlignment="1" applyProtection="1">
      <alignment horizontal="left" vertical="center"/>
    </xf>
    <xf numFmtId="49" fontId="30" fillId="3" borderId="1" xfId="0" applyNumberFormat="1" applyFont="1" applyFill="1" applyBorder="1" applyAlignment="1" applyProtection="1">
      <alignment vertical="center" wrapText="1"/>
    </xf>
    <xf numFmtId="49" fontId="54" fillId="3" borderId="1" xfId="0" applyNumberFormat="1" applyFont="1" applyFill="1" applyBorder="1" applyAlignment="1" applyProtection="1">
      <alignment vertical="center" wrapText="1"/>
    </xf>
    <xf numFmtId="49" fontId="37" fillId="0" borderId="1" xfId="0" applyNumberFormat="1" applyFont="1" applyFill="1" applyBorder="1" applyAlignment="1" applyProtection="1">
      <alignment horizontal="left" vertical="center"/>
    </xf>
    <xf numFmtId="49" fontId="30" fillId="3" borderId="1" xfId="0" applyNumberFormat="1" applyFont="1" applyFill="1" applyBorder="1" applyAlignment="1" applyProtection="1">
      <alignment horizontal="left" vertical="center" wrapText="1"/>
      <protection locked="0"/>
    </xf>
    <xf numFmtId="49" fontId="37" fillId="0" borderId="1" xfId="0" applyNumberFormat="1" applyFont="1" applyFill="1" applyBorder="1" applyAlignment="1" applyProtection="1">
      <alignment vertical="center" wrapText="1"/>
    </xf>
    <xf numFmtId="49" fontId="37" fillId="0" borderId="1" xfId="0" applyNumberFormat="1" applyFont="1" applyFill="1" applyBorder="1" applyAlignment="1" applyProtection="1">
      <alignment horizontal="left" vertical="center"/>
      <protection locked="0"/>
    </xf>
    <xf numFmtId="199" fontId="2" fillId="0" borderId="1" xfId="1" applyNumberFormat="1" applyFont="1" applyFill="1" applyBorder="1" applyAlignment="1" applyProtection="1">
      <alignment horizontal="right" vertical="center" wrapText="1" shrinkToFit="1"/>
      <protection locked="0"/>
    </xf>
    <xf numFmtId="49" fontId="40" fillId="0" borderId="1" xfId="0" applyNumberFormat="1" applyFont="1" applyFill="1" applyBorder="1" applyAlignment="1" applyProtection="1">
      <alignment horizontal="left" vertical="center" wrapText="1"/>
      <protection locked="0"/>
    </xf>
    <xf numFmtId="49" fontId="39" fillId="3" borderId="1" xfId="0" applyNumberFormat="1" applyFont="1" applyFill="1" applyBorder="1" applyAlignment="1" applyProtection="1">
      <alignment horizontal="left" vertical="center" wrapText="1"/>
      <protection locked="0"/>
    </xf>
    <xf numFmtId="49" fontId="37" fillId="0" borderId="1" xfId="0" applyNumberFormat="1" applyFont="1" applyFill="1" applyBorder="1" applyAlignment="1" applyProtection="1">
      <alignment horizontal="left" vertical="center" wrapText="1"/>
      <protection locked="0"/>
    </xf>
    <xf numFmtId="199" fontId="2" fillId="0" borderId="1" xfId="1" applyNumberFormat="1" applyFont="1" applyFill="1" applyBorder="1" applyAlignment="1" applyProtection="1">
      <alignment vertical="center" wrapText="1"/>
      <protection locked="0"/>
    </xf>
    <xf numFmtId="0" fontId="39" fillId="0" borderId="1" xfId="0" applyFont="1" applyFill="1" applyBorder="1" applyAlignment="1">
      <alignment horizontal="left" vertical="center"/>
    </xf>
    <xf numFmtId="49" fontId="38" fillId="0" borderId="1" xfId="0" applyNumberFormat="1" applyFont="1" applyFill="1" applyBorder="1" applyAlignment="1">
      <alignment vertical="center" wrapText="1"/>
    </xf>
    <xf numFmtId="49" fontId="38" fillId="2" borderId="1" xfId="71" applyNumberFormat="1" applyFont="1" applyFill="1" applyBorder="1" applyAlignment="1" applyProtection="1">
      <alignment horizontal="left" vertical="center"/>
    </xf>
    <xf numFmtId="0" fontId="24" fillId="0" borderId="1" xfId="231" applyFont="1" applyFill="1" applyBorder="1" applyAlignment="1">
      <alignment horizontal="center" vertical="center" wrapText="1"/>
    </xf>
    <xf numFmtId="10" fontId="2" fillId="0" borderId="1" xfId="3" applyNumberFormat="1" applyFont="1" applyFill="1" applyBorder="1" applyAlignment="1" applyProtection="1">
      <alignment horizontal="right" vertical="center" wrapText="1" shrinkToFit="1"/>
      <protection locked="0"/>
    </xf>
    <xf numFmtId="3" fontId="4" fillId="0" borderId="0" xfId="231" applyNumberFormat="1" applyFont="1">
      <alignment vertical="center"/>
    </xf>
    <xf numFmtId="199" fontId="4" fillId="0" borderId="0" xfId="231" applyNumberFormat="1" applyFont="1">
      <alignment vertical="center"/>
    </xf>
    <xf numFmtId="0" fontId="38" fillId="0" borderId="0" xfId="231" applyFont="1" applyFill="1" applyAlignment="1">
      <alignment horizontal="center" vertical="center" wrapText="1"/>
    </xf>
    <xf numFmtId="0" fontId="32" fillId="2" borderId="0" xfId="116" applyFill="1">
      <alignment vertical="center"/>
    </xf>
    <xf numFmtId="0" fontId="32" fillId="0" borderId="0" xfId="116" applyFill="1">
      <alignment vertical="center"/>
    </xf>
    <xf numFmtId="0" fontId="39" fillId="0" borderId="0" xfId="231" applyFont="1" applyFill="1" applyAlignment="1">
      <alignment horizontal="left" vertical="center"/>
    </xf>
    <xf numFmtId="198" fontId="22" fillId="0" borderId="0" xfId="231" applyNumberFormat="1" applyFont="1" applyFill="1" applyBorder="1" applyAlignment="1">
      <alignment horizontal="right" vertical="center"/>
    </xf>
    <xf numFmtId="198" fontId="38" fillId="0" borderId="10" xfId="231" applyNumberFormat="1" applyFont="1" applyFill="1" applyBorder="1" applyAlignment="1">
      <alignment vertical="center" wrapText="1"/>
    </xf>
    <xf numFmtId="198" fontId="24" fillId="0" borderId="1" xfId="231" applyNumberFormat="1" applyFont="1" applyFill="1" applyBorder="1" applyAlignment="1">
      <alignment horizontal="center" vertical="center" wrapText="1"/>
    </xf>
    <xf numFmtId="0" fontId="38" fillId="0" borderId="10" xfId="231" applyNumberFormat="1" applyFont="1" applyFill="1" applyBorder="1" applyAlignment="1">
      <alignment horizontal="left" vertical="center"/>
    </xf>
    <xf numFmtId="0" fontId="24" fillId="0" borderId="1" xfId="231" applyNumberFormat="1" applyFont="1" applyFill="1" applyBorder="1" applyAlignment="1">
      <alignment vertical="center" wrapText="1"/>
    </xf>
    <xf numFmtId="0" fontId="22" fillId="0" borderId="1" xfId="231" applyFont="1" applyFill="1" applyBorder="1" applyAlignment="1">
      <alignment horizontal="left" vertical="center" wrapText="1"/>
    </xf>
    <xf numFmtId="199" fontId="23" fillId="0" borderId="1" xfId="231" applyNumberFormat="1" applyFont="1" applyFill="1" applyBorder="1" applyAlignment="1" applyProtection="1">
      <alignment horizontal="right" vertical="center" wrapText="1"/>
    </xf>
    <xf numFmtId="199" fontId="23" fillId="0" borderId="1" xfId="0" applyNumberFormat="1" applyFont="1" applyFill="1" applyBorder="1" applyAlignment="1" applyProtection="1">
      <alignment horizontal="right" vertical="center" wrapText="1"/>
      <protection locked="0"/>
    </xf>
    <xf numFmtId="0" fontId="39" fillId="2" borderId="10" xfId="231" applyFont="1" applyFill="1" applyBorder="1" applyAlignment="1">
      <alignment horizontal="left" vertical="center"/>
    </xf>
    <xf numFmtId="0" fontId="39" fillId="0" borderId="10" xfId="231" applyFont="1" applyFill="1" applyBorder="1" applyAlignment="1">
      <alignment horizontal="left" vertical="top" wrapText="1"/>
    </xf>
    <xf numFmtId="0" fontId="22" fillId="0" borderId="1" xfId="231" applyNumberFormat="1" applyFont="1" applyFill="1" applyBorder="1" applyAlignment="1">
      <alignment vertical="center" wrapText="1"/>
    </xf>
    <xf numFmtId="0" fontId="38" fillId="0" borderId="10" xfId="231"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0" fontId="24" fillId="0" borderId="1" xfId="231" applyFont="1" applyFill="1" applyBorder="1" applyAlignment="1">
      <alignment horizontal="left" vertical="center" wrapText="1"/>
    </xf>
    <xf numFmtId="198" fontId="2" fillId="0" borderId="1" xfId="231" applyNumberFormat="1" applyFont="1" applyFill="1" applyBorder="1" applyAlignment="1" applyProtection="1">
      <alignment horizontal="right" vertical="center" wrapText="1"/>
      <protection locked="0"/>
    </xf>
    <xf numFmtId="0" fontId="38" fillId="0" borderId="10" xfId="231" applyNumberFormat="1" applyFont="1" applyFill="1" applyBorder="1" applyAlignment="1" applyProtection="1">
      <alignment horizontal="left" vertical="center"/>
    </xf>
    <xf numFmtId="0" fontId="24" fillId="0" borderId="1" xfId="231" applyNumberFormat="1" applyFont="1" applyFill="1" applyBorder="1" applyAlignment="1" applyProtection="1">
      <alignment vertical="center" wrapText="1"/>
    </xf>
    <xf numFmtId="0" fontId="22" fillId="0" borderId="1" xfId="231" applyFont="1" applyFill="1" applyBorder="1" applyAlignment="1" applyProtection="1">
      <alignment horizontal="left" vertical="center" wrapText="1"/>
    </xf>
    <xf numFmtId="0" fontId="4" fillId="0" borderId="1" xfId="231" applyFont="1" applyFill="1" applyBorder="1">
      <alignment vertical="center"/>
    </xf>
    <xf numFmtId="0" fontId="39" fillId="2" borderId="10" xfId="116" applyFont="1" applyFill="1" applyBorder="1" applyAlignment="1" applyProtection="1">
      <alignment horizontal="left" vertical="center"/>
    </xf>
    <xf numFmtId="0" fontId="22" fillId="0" borderId="1" xfId="116" applyFont="1" applyFill="1" applyBorder="1" applyAlignment="1" applyProtection="1">
      <alignment horizontal="left" vertical="center" wrapText="1"/>
    </xf>
    <xf numFmtId="0" fontId="51" fillId="0" borderId="10" xfId="231" applyFont="1" applyFill="1" applyBorder="1" applyAlignment="1">
      <alignment horizontal="distributed" vertical="center"/>
    </xf>
    <xf numFmtId="0" fontId="24" fillId="0" borderId="1" xfId="231" applyFont="1" applyFill="1" applyBorder="1" applyAlignment="1">
      <alignment horizontal="distributed" vertical="center" wrapText="1" indent="2"/>
    </xf>
    <xf numFmtId="199" fontId="32" fillId="0" borderId="0" xfId="231" applyNumberFormat="1" applyFill="1">
      <alignment vertical="center"/>
    </xf>
    <xf numFmtId="0" fontId="68" fillId="0" borderId="0" xfId="0" applyFont="1" applyAlignment="1" applyProtection="1"/>
    <xf numFmtId="0" fontId="68" fillId="0" borderId="0" xfId="0" applyFont="1" applyFill="1" applyAlignment="1" applyProtection="1"/>
    <xf numFmtId="0" fontId="0" fillId="0" borderId="0" xfId="231" applyFont="1" applyFill="1">
      <alignment vertical="center"/>
    </xf>
    <xf numFmtId="198" fontId="38" fillId="0" borderId="17" xfId="231" applyNumberFormat="1" applyFont="1" applyFill="1" applyBorder="1" applyAlignment="1">
      <alignment horizontal="center" vertical="center" wrapText="1"/>
    </xf>
    <xf numFmtId="198" fontId="38" fillId="0" borderId="0" xfId="231" applyNumberFormat="1" applyFont="1" applyFill="1" applyAlignment="1">
      <alignment horizontal="center" vertical="center" wrapText="1"/>
    </xf>
    <xf numFmtId="199" fontId="22" fillId="0" borderId="1" xfId="84" applyNumberFormat="1" applyFont="1" applyFill="1" applyBorder="1" applyAlignment="1" applyProtection="1">
      <alignment horizontal="left" vertical="center" wrapText="1"/>
    </xf>
    <xf numFmtId="49" fontId="22" fillId="0" borderId="1" xfId="84" applyNumberFormat="1" applyFont="1" applyFill="1" applyBorder="1" applyAlignment="1" applyProtection="1">
      <alignment horizontal="left" vertical="center" wrapText="1"/>
    </xf>
    <xf numFmtId="49" fontId="24" fillId="0" borderId="1" xfId="0" applyNumberFormat="1" applyFont="1" applyFill="1" applyBorder="1" applyAlignment="1" applyProtection="1">
      <alignment horizontal="left" vertical="center" wrapText="1"/>
    </xf>
    <xf numFmtId="0" fontId="39" fillId="0" borderId="10" xfId="231" applyNumberFormat="1" applyFont="1" applyFill="1" applyBorder="1" applyAlignment="1">
      <alignment horizontal="left" vertical="center"/>
    </xf>
    <xf numFmtId="0" fontId="22" fillId="0" borderId="1" xfId="231" applyNumberFormat="1" applyFont="1" applyFill="1" applyBorder="1" applyAlignment="1">
      <alignment horizontal="left" vertical="center" wrapText="1"/>
    </xf>
    <xf numFmtId="200" fontId="23" fillId="0" borderId="1" xfId="202" applyNumberFormat="1" applyFont="1" applyFill="1" applyBorder="1" applyAlignment="1" applyProtection="1">
      <alignment vertical="center" wrapText="1"/>
      <protection locked="0"/>
    </xf>
    <xf numFmtId="0" fontId="39" fillId="0" borderId="10" xfId="116" applyFont="1" applyFill="1" applyBorder="1" applyAlignment="1">
      <alignment horizontal="left" vertical="center"/>
    </xf>
    <xf numFmtId="0" fontId="24" fillId="0" borderId="1" xfId="231" applyNumberFormat="1" applyFont="1" applyFill="1" applyBorder="1" applyAlignment="1">
      <alignment horizontal="left" vertical="center" wrapText="1"/>
    </xf>
    <xf numFmtId="0" fontId="24" fillId="0" borderId="1" xfId="231" applyFont="1" applyFill="1" applyBorder="1" applyAlignment="1">
      <alignment horizontal="left" vertical="center" wrapText="1" indent="2"/>
    </xf>
    <xf numFmtId="0" fontId="69" fillId="0" borderId="0" xfId="231" applyFont="1" applyFill="1">
      <alignment vertical="center"/>
    </xf>
    <xf numFmtId="3" fontId="32" fillId="0" borderId="0" xfId="231" applyNumberFormat="1" applyFill="1">
      <alignment vertical="center"/>
    </xf>
    <xf numFmtId="0" fontId="38" fillId="2" borderId="0" xfId="231" applyFont="1" applyFill="1" applyAlignment="1" applyProtection="1">
      <alignment horizontal="center" vertical="center" wrapText="1"/>
    </xf>
    <xf numFmtId="0" fontId="39" fillId="2" borderId="0" xfId="231" applyFont="1" applyFill="1" applyProtection="1">
      <alignment vertical="center"/>
    </xf>
    <xf numFmtId="0" fontId="32" fillId="2" borderId="0" xfId="116" applyFill="1" applyProtection="1">
      <alignment vertical="center"/>
    </xf>
    <xf numFmtId="198" fontId="32" fillId="2" borderId="0" xfId="231" applyNumberFormat="1" applyFill="1" applyProtection="1">
      <alignment vertical="center"/>
    </xf>
    <xf numFmtId="0" fontId="22" fillId="0" borderId="0" xfId="231" applyFont="1" applyFill="1" applyAlignment="1" applyProtection="1">
      <alignment horizontal="left" vertical="center"/>
    </xf>
    <xf numFmtId="0" fontId="70" fillId="0" borderId="0" xfId="231" applyFont="1" applyFill="1" applyProtection="1">
      <alignment vertical="center"/>
    </xf>
    <xf numFmtId="0" fontId="25" fillId="0" borderId="0" xfId="231" applyFont="1" applyFill="1" applyProtection="1">
      <alignment vertical="center"/>
    </xf>
    <xf numFmtId="198" fontId="22" fillId="0" borderId="0" xfId="231" applyNumberFormat="1" applyFont="1" applyFill="1" applyBorder="1" applyAlignment="1" applyProtection="1">
      <alignment horizontal="right" vertical="center"/>
    </xf>
    <xf numFmtId="0" fontId="24" fillId="0" borderId="1" xfId="231" applyFont="1" applyFill="1" applyBorder="1" applyAlignment="1" applyProtection="1">
      <alignment horizontal="center" vertical="center" wrapText="1"/>
    </xf>
    <xf numFmtId="198" fontId="38" fillId="0" borderId="0" xfId="231" applyNumberFormat="1" applyFont="1" applyFill="1" applyAlignment="1" applyProtection="1">
      <alignment horizontal="center" vertical="center" wrapText="1"/>
    </xf>
    <xf numFmtId="0" fontId="34" fillId="0" borderId="0" xfId="116" applyFont="1" applyFill="1" applyAlignment="1" applyProtection="1">
      <alignment horizontal="center" vertical="center"/>
    </xf>
    <xf numFmtId="0" fontId="39" fillId="0" borderId="10" xfId="231" applyFont="1" applyFill="1" applyBorder="1" applyAlignment="1" applyProtection="1">
      <alignment horizontal="left" vertical="top" wrapText="1"/>
    </xf>
    <xf numFmtId="0" fontId="22" fillId="0" borderId="1" xfId="231" applyNumberFormat="1" applyFont="1" applyFill="1" applyBorder="1" applyAlignment="1" applyProtection="1">
      <alignment vertical="center" wrapText="1"/>
    </xf>
    <xf numFmtId="0" fontId="38" fillId="0" borderId="10" xfId="231" applyFont="1" applyFill="1" applyBorder="1" applyAlignment="1" applyProtection="1">
      <alignment horizontal="distributed" vertical="center"/>
    </xf>
    <xf numFmtId="0" fontId="24" fillId="0" borderId="1" xfId="231" applyFont="1" applyFill="1" applyBorder="1" applyAlignment="1" applyProtection="1">
      <alignment horizontal="left" vertical="center" wrapText="1"/>
    </xf>
    <xf numFmtId="0" fontId="39" fillId="0" borderId="10" xfId="116" applyFont="1" applyFill="1" applyBorder="1" applyAlignment="1" applyProtection="1">
      <alignment horizontal="left" vertical="center"/>
    </xf>
    <xf numFmtId="0" fontId="51" fillId="0" borderId="10" xfId="231" applyFont="1" applyFill="1" applyBorder="1" applyAlignment="1" applyProtection="1">
      <alignment horizontal="distributed" vertical="center"/>
    </xf>
    <xf numFmtId="0" fontId="24" fillId="0" borderId="1" xfId="231" applyNumberFormat="1" applyFont="1" applyFill="1" applyBorder="1" applyAlignment="1" applyProtection="1">
      <alignment horizontal="distributed" vertical="center"/>
    </xf>
    <xf numFmtId="3" fontId="32" fillId="2" borderId="0" xfId="231" applyNumberFormat="1" applyFill="1" applyProtection="1">
      <alignment vertical="center"/>
    </xf>
    <xf numFmtId="0" fontId="39" fillId="0" borderId="10" xfId="231" applyFont="1" applyFill="1" applyBorder="1" applyAlignment="1" applyProtection="1" quotePrefix="1">
      <alignment horizontal="left" vertical="center"/>
    </xf>
    <xf numFmtId="0" fontId="39" fillId="2" borderId="10" xfId="231" applyFont="1" applyFill="1" applyBorder="1" applyAlignment="1" quotePrefix="1">
      <alignment horizontal="left" vertical="center"/>
    </xf>
  </cellXfs>
  <cellStyles count="2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数量 2 3" xfId="49"/>
    <cellStyle name="链接单元格 5" xfId="50"/>
    <cellStyle name="强调文字颜色 2 3 2" xfId="51"/>
    <cellStyle name="Accent5 9" xfId="52"/>
    <cellStyle name="汇总 6" xfId="53"/>
    <cellStyle name="Accent2 - 40%" xfId="54"/>
    <cellStyle name="注释 6" xfId="55"/>
    <cellStyle name="好_2007年地州资金往来对账表 3" xfId="56"/>
    <cellStyle name="60% - 强调文字颜色 2 3" xfId="57"/>
    <cellStyle name="强调文字颜色 1 2 3" xfId="58"/>
    <cellStyle name="标题 1 5 2" xfId="59"/>
    <cellStyle name="Accent4 2 2" xfId="60"/>
    <cellStyle name="差 8" xfId="61"/>
    <cellStyle name="计算 3 2" xfId="62"/>
    <cellStyle name="标题 4 5 3" xfId="63"/>
    <cellStyle name="检查单元格 3 3" xfId="64"/>
    <cellStyle name="输出 3 3" xfId="65"/>
    <cellStyle name="适中 8" xfId="66"/>
    <cellStyle name="警告文本 3 2 2" xfId="67"/>
    <cellStyle name="常规 428" xfId="68"/>
    <cellStyle name="标题 5 4" xfId="69"/>
    <cellStyle name="差_11大理 2 2" xfId="70"/>
    <cellStyle name="常规_exceltmp1 2" xfId="71"/>
    <cellStyle name="常规 19 2" xfId="72"/>
    <cellStyle name="输入 5 2" xfId="73"/>
    <cellStyle name="常规 5 42" xfId="74"/>
    <cellStyle name="样式 1" xfId="75"/>
    <cellStyle name="未定义" xfId="76"/>
    <cellStyle name="超级链接 2" xfId="77"/>
    <cellStyle name="Accent2 - 20% 2" xfId="78"/>
    <cellStyle name="好 5 3" xfId="79"/>
    <cellStyle name="40% - 强调文字颜色 6 3" xfId="80"/>
    <cellStyle name="商品名称 2" xfId="81"/>
    <cellStyle name="强调文字颜色 5 3" xfId="82"/>
    <cellStyle name="强调文字颜色 4 3 2" xfId="83"/>
    <cellStyle name="常规_exceltmp1" xfId="84"/>
    <cellStyle name="强调文字颜色 4 2 3" xfId="85"/>
    <cellStyle name="强调文字颜色 3 2" xfId="86"/>
    <cellStyle name="强调文字颜色 2 2" xfId="87"/>
    <cellStyle name="PSHeading 3 2" xfId="88"/>
    <cellStyle name="强调文字颜色 1 3 2" xfId="89"/>
    <cellStyle name="强调 2" xfId="90"/>
    <cellStyle name="常规 19 2 2" xfId="91"/>
    <cellStyle name="强调 1" xfId="92"/>
    <cellStyle name="常规_2007年云南省向人大报送政府收支预算表格式编制过程表 3" xfId="93"/>
    <cellStyle name="千位分隔 2" xfId="94"/>
    <cellStyle name="差_Book1" xfId="95"/>
    <cellStyle name="千分位[0]_laroux" xfId="96"/>
    <cellStyle name="常规 9 2 3" xfId="97"/>
    <cellStyle name="千位[0]_ 方正PC" xfId="98"/>
    <cellStyle name="日期 2 3" xfId="99"/>
    <cellStyle name="常规 10 2_报预算局：2016年云南省及省本级1-7月社保基金预算执行情况表（0823）" xfId="100"/>
    <cellStyle name="常规 8" xfId="101"/>
    <cellStyle name="解释性文本 4 2 2" xfId="102"/>
    <cellStyle name="Accent2 9" xfId="103"/>
    <cellStyle name="汇总 2 5" xfId="104"/>
    <cellStyle name="好_0605石屏县" xfId="105"/>
    <cellStyle name="千分位_97-917" xfId="106"/>
    <cellStyle name="标题 4 2" xfId="107"/>
    <cellStyle name="20% - 强调文字颜色 4 2" xfId="108"/>
    <cellStyle name="后继超级链接 2" xfId="109"/>
    <cellStyle name="分级显示行_1_Book1" xfId="110"/>
    <cellStyle name="标题1 2 2" xfId="111"/>
    <cellStyle name="超链接 3" xfId="112"/>
    <cellStyle name="好_0502通海县 3" xfId="113"/>
    <cellStyle name="常规_2007年云南省向人大报送政府收支预算表格式编制过程表 2 2 2" xfId="114"/>
    <cellStyle name="常规_2007年云南省向人大报送政府收支预算表格式编制过程表 2 2" xfId="115"/>
    <cellStyle name="常规_2007年云南省向人大报送政府收支预算表格式编制过程表" xfId="116"/>
    <cellStyle name="Percent [2] 2" xfId="117"/>
    <cellStyle name="常规 444" xfId="118"/>
    <cellStyle name="常规 4" xfId="119"/>
    <cellStyle name="PSInt" xfId="120"/>
    <cellStyle name="昗弨_Pacific Region P&amp;L" xfId="121"/>
    <cellStyle name="40% - 强调文字颜色 2 3" xfId="122"/>
    <cellStyle name="常规 2 4 2" xfId="123"/>
    <cellStyle name="标题 5" xfId="124"/>
    <cellStyle name="常规 2 2 2" xfId="125"/>
    <cellStyle name="Accent6 9" xfId="126"/>
    <cellStyle name="6mal" xfId="127"/>
    <cellStyle name="强调文字颜色 3 3 2" xfId="128"/>
    <cellStyle name="标题 3 7" xfId="129"/>
    <cellStyle name="常规 19" xfId="130"/>
    <cellStyle name="_ET_STYLE_NoName_00__Book1_1 3 2" xfId="131"/>
    <cellStyle name="Millares_96 Risk" xfId="132"/>
    <cellStyle name="常规 16" xfId="133"/>
    <cellStyle name="常规 3 3" xfId="134"/>
    <cellStyle name="差_2008年地州对账表(国库资金） 3" xfId="135"/>
    <cellStyle name="常规 28" xfId="136"/>
    <cellStyle name="Input [yellow] 2 3" xfId="137"/>
    <cellStyle name="差_0502通海县 3" xfId="138"/>
    <cellStyle name="Normal" xfId="139"/>
    <cellStyle name="表标题 2" xfId="140"/>
    <cellStyle name="Accent6 - 60% 3" xfId="141"/>
    <cellStyle name="60% - 强调文字颜色 4 2" xfId="142"/>
    <cellStyle name="t_HVAC Equipment (3) 2" xfId="143"/>
    <cellStyle name="Accent3 - 40% 2" xfId="144"/>
    <cellStyle name="60% - 强调文字颜色 3 2" xfId="145"/>
    <cellStyle name="Category" xfId="146"/>
    <cellStyle name="常规 16 2" xfId="147"/>
    <cellStyle name="标题 3 2 2" xfId="148"/>
    <cellStyle name="标题 2 5 2" xfId="149"/>
    <cellStyle name="60% - 强调文字颜色 2 2" xfId="150"/>
    <cellStyle name="40% - 强调文字颜色 1 3" xfId="151"/>
    <cellStyle name="_20100326高清市院遂宁检察院1080P配置清单26日改" xfId="152"/>
    <cellStyle name="编号 2 3" xfId="153"/>
    <cellStyle name="Date 3" xfId="154"/>
    <cellStyle name="部门 2 2" xfId="155"/>
    <cellStyle name="常规 2 2 6" xfId="156"/>
    <cellStyle name="Accent3 4 2" xfId="157"/>
    <cellStyle name="标题 2 2 2" xfId="158"/>
    <cellStyle name="捠壿_Region Orders (2)" xfId="159"/>
    <cellStyle name="PSChar 2" xfId="160"/>
    <cellStyle name="Mon閠aire [0]_!!!GO" xfId="161"/>
    <cellStyle name="PSDate" xfId="162"/>
    <cellStyle name="Standard_AREAS" xfId="163"/>
    <cellStyle name="常规 3 7" xfId="164"/>
    <cellStyle name="常规 10" xfId="165"/>
    <cellStyle name="PSDec 2" xfId="166"/>
    <cellStyle name="常规 5" xfId="167"/>
    <cellStyle name="Pourcentage_pldt" xfId="168"/>
    <cellStyle name="per.style" xfId="169"/>
    <cellStyle name="Normal - Style1" xfId="170"/>
    <cellStyle name="Comma [0]_!!!GO" xfId="171"/>
    <cellStyle name="no dec 3" xfId="172"/>
    <cellStyle name="借出原因 2 2 2" xfId="173"/>
    <cellStyle name="强调文字颜色 5 2" xfId="174"/>
    <cellStyle name="Millares [0]_96 Risk" xfId="175"/>
    <cellStyle name="Input Cells" xfId="176"/>
    <cellStyle name="Milliers [0]_!!!GO" xfId="177"/>
    <cellStyle name="Header2 3" xfId="178"/>
    <cellStyle name="20% - 强调文字颜色 1 3" xfId="179"/>
    <cellStyle name="Accent1 - 20% 2" xfId="180"/>
    <cellStyle name="Header1" xfId="181"/>
    <cellStyle name="Grey" xfId="182"/>
    <cellStyle name="Dollar (zero dec)" xfId="183"/>
    <cellStyle name="Currency1" xfId="184"/>
    <cellStyle name="分级显示列_1_Book1" xfId="185"/>
    <cellStyle name="常规 2 2 11 2" xfId="186"/>
    <cellStyle name="40% - 强调文字颜色 2 2 2" xfId="187"/>
    <cellStyle name="Accent4 - 60%" xfId="188"/>
    <cellStyle name="捠壿 [0.00]_Region Orders (2)" xfId="189"/>
    <cellStyle name="Linked Cells" xfId="190"/>
    <cellStyle name="Month 2" xfId="191"/>
    <cellStyle name="超链接 2" xfId="192"/>
    <cellStyle name="Accent5 - 60% 2" xfId="193"/>
    <cellStyle name="Accent5 - 20% 2 2" xfId="194"/>
    <cellStyle name="常规 2 4" xfId="195"/>
    <cellStyle name="标题 1 2 2" xfId="196"/>
    <cellStyle name="args.style" xfId="197"/>
    <cellStyle name="强调 3" xfId="198"/>
    <cellStyle name="Accent6 - 40%" xfId="199"/>
    <cellStyle name="60% - 强调文字颜色 1 2" xfId="200"/>
    <cellStyle name="40% - 强调文字颜色 4 3" xfId="201"/>
    <cellStyle name="百分比 2" xfId="202"/>
    <cellStyle name="Currency_!!!GO" xfId="203"/>
    <cellStyle name="20% - 强调文字颜色 5 2" xfId="204"/>
    <cellStyle name="常规 2 2" xfId="205"/>
    <cellStyle name="常规 15 2 2" xfId="206"/>
    <cellStyle name="20% - 强调文字颜色 3 2" xfId="207"/>
    <cellStyle name="60% - 强调文字颜色 5 2 3" xfId="208"/>
    <cellStyle name="PSSpacer 2" xfId="209"/>
    <cellStyle name="60% - 强调文字颜色 1 3" xfId="210"/>
    <cellStyle name="60% - 强调文字颜色 6 3 2" xfId="211"/>
    <cellStyle name="40% - 强调文字颜色 1 2 2" xfId="212"/>
    <cellStyle name="comma zerodec" xfId="213"/>
    <cellStyle name="RowLevel_0" xfId="214"/>
    <cellStyle name="常规 20" xfId="215"/>
    <cellStyle name="Moneda_96 Risk" xfId="216"/>
    <cellStyle name="Milliers_!!!GO" xfId="217"/>
    <cellStyle name="40% - 强调文字颜色 5 2 2" xfId="218"/>
    <cellStyle name="ColLevel_0" xfId="219"/>
    <cellStyle name="_Book1_3 2" xfId="220"/>
    <cellStyle name="40% - 强调文字颜色 3 3" xfId="221"/>
    <cellStyle name="20% - 强调文字颜色 3 3" xfId="222"/>
    <cellStyle name="常规 15 2" xfId="223"/>
    <cellStyle name="强调文字颜色 6 3 2" xfId="224"/>
    <cellStyle name="20% - 强调文字颜色 6 3" xfId="225"/>
    <cellStyle name="New Times Roman" xfId="226"/>
    <cellStyle name="Moneda [0]_96 Risk" xfId="227"/>
    <cellStyle name="常规 452" xfId="228"/>
    <cellStyle name="常规_Sheet3" xfId="229"/>
    <cellStyle name="Comma_!!!GO" xfId="230"/>
    <cellStyle name="常规_2007年云南省向人大报送政府收支预算表格式编制过程表 2" xfId="231"/>
    <cellStyle name="常规 11 3" xfId="232"/>
    <cellStyle name="常规_2004年基金预算(二稿)" xfId="2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26700;&#38754;\&#20020;&#27815;&#39640;&#26032;&#21306;&#25919;&#24220;&#39044;&#31639;&#20844;&#24320;\\\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26700;&#38754;\&#20020;&#27815;&#39640;&#26032;&#21306;&#25919;&#24220;&#39044;&#31639;&#20844;&#24320;\\\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2"/>
  <sheetViews>
    <sheetView showGridLines="0" showZeros="0" view="pageBreakPreview" zoomScaleNormal="90" topLeftCell="B1" workbookViewId="0">
      <pane ySplit="3" topLeftCell="A18" activePane="bottomLeft" state="frozen"/>
      <selection/>
      <selection pane="bottomLeft" activeCell="E22" sqref="E22"/>
    </sheetView>
  </sheetViews>
  <sheetFormatPr defaultColWidth="9" defaultRowHeight="15.6" outlineLevelCol="5"/>
  <cols>
    <col min="1" max="1" width="17.6296296296296" style="326" customWidth="1"/>
    <col min="2" max="2" width="50.75" style="326" customWidth="1"/>
    <col min="3" max="3" width="22" style="326" customWidth="1"/>
    <col min="4" max="4" width="22.5" style="326" customWidth="1"/>
    <col min="5" max="5" width="23.25" style="578" customWidth="1"/>
    <col min="6" max="16384" width="9" style="486"/>
  </cols>
  <sheetData>
    <row r="1" ht="45" customHeight="1" spans="1:6">
      <c r="A1" s="489"/>
      <c r="B1" s="490" t="s">
        <v>0</v>
      </c>
      <c r="C1" s="490"/>
      <c r="D1" s="490"/>
      <c r="E1" s="490"/>
      <c r="F1" s="492"/>
    </row>
    <row r="2" ht="18.95" customHeight="1" spans="1:6">
      <c r="A2" s="329"/>
      <c r="B2" s="579"/>
      <c r="C2" s="580"/>
      <c r="D2" s="581"/>
      <c r="E2" s="582" t="s">
        <v>1</v>
      </c>
      <c r="F2" s="492"/>
    </row>
    <row r="3" s="575" customFormat="1" ht="45" customHeight="1" spans="1:6">
      <c r="A3" s="336" t="s">
        <v>2</v>
      </c>
      <c r="B3" s="583" t="s">
        <v>3</v>
      </c>
      <c r="C3" s="338" t="s">
        <v>4</v>
      </c>
      <c r="D3" s="338" t="s">
        <v>5</v>
      </c>
      <c r="E3" s="583" t="s">
        <v>6</v>
      </c>
      <c r="F3" s="584" t="s">
        <v>7</v>
      </c>
    </row>
    <row r="4" ht="24" customHeight="1" spans="1:6">
      <c r="A4" s="550" t="s">
        <v>8</v>
      </c>
      <c r="B4" s="551" t="s">
        <v>9</v>
      </c>
      <c r="C4" s="420">
        <f>SUBTOTAL(9,C5:C20)</f>
        <v>14633</v>
      </c>
      <c r="D4" s="420">
        <f>SUBTOTAL(9,D5:D20)</f>
        <v>15100</v>
      </c>
      <c r="E4" s="390">
        <f>IF(C4&lt;&gt;0,D4/C4-1,"")</f>
        <v>0.032</v>
      </c>
      <c r="F4" s="585" t="str">
        <f t="shared" ref="F4:F39" si="0">IF(LEN(A4)=3,"是",IF(B4&lt;&gt;"",IF(SUM(C4:D4)&lt;&gt;0,"是","否"),"是"))</f>
        <v>是</v>
      </c>
    </row>
    <row r="5" ht="24" customHeight="1" spans="1:6">
      <c r="A5" s="429" t="s">
        <v>10</v>
      </c>
      <c r="B5" s="552" t="s">
        <v>11</v>
      </c>
      <c r="C5" s="541">
        <v>7607</v>
      </c>
      <c r="D5" s="542">
        <v>7975</v>
      </c>
      <c r="E5" s="391">
        <f t="shared" ref="E5:E39" si="1">IF(C5&lt;&gt;0,D5/C5-1,"")</f>
        <v>0.048</v>
      </c>
      <c r="F5" s="585" t="str">
        <f t="shared" si="0"/>
        <v>是</v>
      </c>
    </row>
    <row r="6" ht="24" customHeight="1" spans="1:6">
      <c r="A6" s="429" t="s">
        <v>12</v>
      </c>
      <c r="B6" s="552" t="s">
        <v>13</v>
      </c>
      <c r="C6" s="541">
        <v>467</v>
      </c>
      <c r="D6" s="542">
        <v>470</v>
      </c>
      <c r="E6" s="391">
        <f t="shared" si="1"/>
        <v>0.006</v>
      </c>
      <c r="F6" s="585" t="str">
        <f t="shared" si="0"/>
        <v>是</v>
      </c>
    </row>
    <row r="7" ht="24" customHeight="1" spans="1:6">
      <c r="A7" s="429" t="s">
        <v>14</v>
      </c>
      <c r="B7" s="552" t="s">
        <v>15</v>
      </c>
      <c r="C7" s="541">
        <v>237</v>
      </c>
      <c r="D7" s="542">
        <v>240</v>
      </c>
      <c r="E7" s="391">
        <f t="shared" si="1"/>
        <v>0.013</v>
      </c>
      <c r="F7" s="585" t="str">
        <f t="shared" si="0"/>
        <v>是</v>
      </c>
    </row>
    <row r="8" ht="24" customHeight="1" spans="1:6">
      <c r="A8" s="429" t="s">
        <v>16</v>
      </c>
      <c r="B8" s="552" t="s">
        <v>17</v>
      </c>
      <c r="C8" s="541">
        <v>204</v>
      </c>
      <c r="D8" s="542">
        <v>205</v>
      </c>
      <c r="E8" s="391">
        <f t="shared" si="1"/>
        <v>0.005</v>
      </c>
      <c r="F8" s="585" t="str">
        <f t="shared" si="0"/>
        <v>是</v>
      </c>
    </row>
    <row r="9" ht="24" customHeight="1" spans="1:6">
      <c r="A9" s="429" t="s">
        <v>18</v>
      </c>
      <c r="B9" s="552" t="s">
        <v>19</v>
      </c>
      <c r="C9" s="541">
        <v>1116</v>
      </c>
      <c r="D9" s="542">
        <v>1250</v>
      </c>
      <c r="E9" s="391">
        <f t="shared" si="1"/>
        <v>0.12</v>
      </c>
      <c r="F9" s="585" t="str">
        <f t="shared" si="0"/>
        <v>是</v>
      </c>
    </row>
    <row r="10" ht="24" customHeight="1" spans="1:6">
      <c r="A10" s="429" t="s">
        <v>20</v>
      </c>
      <c r="B10" s="552" t="s">
        <v>21</v>
      </c>
      <c r="C10" s="541">
        <v>437</v>
      </c>
      <c r="D10" s="542">
        <v>850</v>
      </c>
      <c r="E10" s="391">
        <f t="shared" si="1"/>
        <v>0.945</v>
      </c>
      <c r="F10" s="585" t="str">
        <f t="shared" si="0"/>
        <v>是</v>
      </c>
    </row>
    <row r="11" ht="24" customHeight="1" spans="1:6">
      <c r="A11" s="429" t="s">
        <v>22</v>
      </c>
      <c r="B11" s="552" t="s">
        <v>23</v>
      </c>
      <c r="C11" s="541">
        <v>358</v>
      </c>
      <c r="D11" s="542">
        <v>450</v>
      </c>
      <c r="E11" s="391">
        <f t="shared" si="1"/>
        <v>0.257</v>
      </c>
      <c r="F11" s="585" t="str">
        <f t="shared" si="0"/>
        <v>是</v>
      </c>
    </row>
    <row r="12" ht="24" customHeight="1" spans="1:6">
      <c r="A12" s="429" t="s">
        <v>24</v>
      </c>
      <c r="B12" s="552" t="s">
        <v>25</v>
      </c>
      <c r="C12" s="541">
        <v>185</v>
      </c>
      <c r="D12" s="542">
        <v>360</v>
      </c>
      <c r="E12" s="391">
        <f t="shared" si="1"/>
        <v>0.946</v>
      </c>
      <c r="F12" s="585" t="str">
        <f t="shared" si="0"/>
        <v>是</v>
      </c>
    </row>
    <row r="13" ht="24" customHeight="1" spans="1:6">
      <c r="A13" s="429" t="s">
        <v>26</v>
      </c>
      <c r="B13" s="552" t="s">
        <v>27</v>
      </c>
      <c r="C13" s="541">
        <v>1959</v>
      </c>
      <c r="D13" s="542">
        <v>1500</v>
      </c>
      <c r="E13" s="391">
        <f t="shared" si="1"/>
        <v>-0.234</v>
      </c>
      <c r="F13" s="585" t="str">
        <f t="shared" si="0"/>
        <v>是</v>
      </c>
    </row>
    <row r="14" ht="24" customHeight="1" spans="1:6">
      <c r="A14" s="429" t="s">
        <v>28</v>
      </c>
      <c r="B14" s="552" t="s">
        <v>29</v>
      </c>
      <c r="C14" s="541">
        <v>66</v>
      </c>
      <c r="D14" s="542">
        <v>70</v>
      </c>
      <c r="E14" s="391">
        <f t="shared" si="1"/>
        <v>0.061</v>
      </c>
      <c r="F14" s="585" t="str">
        <f t="shared" si="0"/>
        <v>是</v>
      </c>
    </row>
    <row r="15" ht="24" customHeight="1" spans="1:6">
      <c r="A15" s="429" t="s">
        <v>30</v>
      </c>
      <c r="B15" s="552" t="s">
        <v>31</v>
      </c>
      <c r="C15" s="541">
        <v>128</v>
      </c>
      <c r="D15" s="542">
        <v>175</v>
      </c>
      <c r="E15" s="391">
        <f t="shared" si="1"/>
        <v>0.367</v>
      </c>
      <c r="F15" s="585" t="str">
        <f t="shared" si="0"/>
        <v>是</v>
      </c>
    </row>
    <row r="16" ht="24" customHeight="1" spans="1:6">
      <c r="A16" s="429" t="s">
        <v>32</v>
      </c>
      <c r="B16" s="552" t="s">
        <v>33</v>
      </c>
      <c r="C16" s="541">
        <v>1817</v>
      </c>
      <c r="D16" s="542">
        <v>1500</v>
      </c>
      <c r="E16" s="391">
        <f t="shared" si="1"/>
        <v>-0.174</v>
      </c>
      <c r="F16" s="585" t="str">
        <f t="shared" si="0"/>
        <v>是</v>
      </c>
    </row>
    <row r="17" ht="24" customHeight="1" spans="1:6">
      <c r="A17" s="429" t="s">
        <v>34</v>
      </c>
      <c r="B17" s="552" t="s">
        <v>35</v>
      </c>
      <c r="C17" s="541"/>
      <c r="D17" s="542"/>
      <c r="E17" s="391" t="str">
        <f t="shared" si="1"/>
        <v/>
      </c>
      <c r="F17" s="585" t="str">
        <f t="shared" si="0"/>
        <v>否</v>
      </c>
    </row>
    <row r="18" ht="24" customHeight="1" spans="1:6">
      <c r="A18" s="429" t="s">
        <v>36</v>
      </c>
      <c r="B18" s="552" t="s">
        <v>37</v>
      </c>
      <c r="C18" s="419">
        <v>52</v>
      </c>
      <c r="D18" s="419">
        <v>55</v>
      </c>
      <c r="E18" s="391">
        <f t="shared" si="1"/>
        <v>0.058</v>
      </c>
      <c r="F18" s="585" t="str">
        <f t="shared" si="0"/>
        <v>是</v>
      </c>
    </row>
    <row r="19" ht="24" customHeight="1" spans="1:6">
      <c r="A19" s="594" t="s">
        <v>38</v>
      </c>
      <c r="B19" s="552" t="s">
        <v>39</v>
      </c>
      <c r="C19" s="419"/>
      <c r="D19" s="419"/>
      <c r="E19" s="390" t="str">
        <f t="shared" si="1"/>
        <v/>
      </c>
      <c r="F19" s="585" t="str">
        <f t="shared" si="0"/>
        <v>否</v>
      </c>
    </row>
    <row r="20" ht="24" customHeight="1" spans="1:6">
      <c r="A20" s="427" t="s">
        <v>40</v>
      </c>
      <c r="B20" s="551" t="s">
        <v>41</v>
      </c>
      <c r="C20" s="420">
        <f>SUBTOTAL(9,C21:C28)</f>
        <v>3400</v>
      </c>
      <c r="D20" s="420">
        <f>SUBTOTAL(9,D21:D28)</f>
        <v>3400</v>
      </c>
      <c r="E20" s="390">
        <f t="shared" si="1"/>
        <v>0</v>
      </c>
      <c r="F20" s="585" t="str">
        <f t="shared" si="0"/>
        <v>是</v>
      </c>
    </row>
    <row r="21" ht="24" customHeight="1" spans="1:6">
      <c r="A21" s="586" t="s">
        <v>42</v>
      </c>
      <c r="B21" s="552" t="s">
        <v>43</v>
      </c>
      <c r="C21" s="419">
        <v>933</v>
      </c>
      <c r="D21" s="419">
        <v>800</v>
      </c>
      <c r="E21" s="391">
        <f t="shared" si="1"/>
        <v>-0.143</v>
      </c>
      <c r="F21" s="585" t="str">
        <f t="shared" si="0"/>
        <v>是</v>
      </c>
    </row>
    <row r="22" ht="24" customHeight="1" spans="1:6">
      <c r="A22" s="429" t="s">
        <v>44</v>
      </c>
      <c r="B22" s="587" t="s">
        <v>45</v>
      </c>
      <c r="C22" s="419"/>
      <c r="D22" s="419"/>
      <c r="E22" s="391" t="str">
        <f t="shared" si="1"/>
        <v/>
      </c>
      <c r="F22" s="585" t="str">
        <f t="shared" si="0"/>
        <v>否</v>
      </c>
    </row>
    <row r="23" ht="24" customHeight="1" spans="1:6">
      <c r="A23" s="429" t="s">
        <v>46</v>
      </c>
      <c r="B23" s="552" t="s">
        <v>47</v>
      </c>
      <c r="C23" s="419"/>
      <c r="D23" s="419"/>
      <c r="E23" s="391" t="str">
        <f t="shared" si="1"/>
        <v/>
      </c>
      <c r="F23" s="585" t="str">
        <f t="shared" si="0"/>
        <v>否</v>
      </c>
    </row>
    <row r="24" ht="24" customHeight="1" spans="1:6">
      <c r="A24" s="429" t="s">
        <v>48</v>
      </c>
      <c r="B24" s="552" t="s">
        <v>49</v>
      </c>
      <c r="C24" s="419"/>
      <c r="D24" s="419"/>
      <c r="E24" s="391" t="str">
        <f t="shared" si="1"/>
        <v/>
      </c>
      <c r="F24" s="585" t="str">
        <f t="shared" si="0"/>
        <v>否</v>
      </c>
    </row>
    <row r="25" ht="24" customHeight="1" spans="1:6">
      <c r="A25" s="429" t="s">
        <v>50</v>
      </c>
      <c r="B25" s="552" t="s">
        <v>51</v>
      </c>
      <c r="C25" s="419">
        <v>2146</v>
      </c>
      <c r="D25" s="419">
        <v>2340</v>
      </c>
      <c r="E25" s="391">
        <f t="shared" si="1"/>
        <v>0.09</v>
      </c>
      <c r="F25" s="585" t="str">
        <f t="shared" si="0"/>
        <v>是</v>
      </c>
    </row>
    <row r="26" ht="24" customHeight="1" spans="1:6">
      <c r="A26" s="429" t="s">
        <v>52</v>
      </c>
      <c r="B26" s="552" t="s">
        <v>53</v>
      </c>
      <c r="C26" s="419"/>
      <c r="D26" s="419"/>
      <c r="E26" s="391" t="str">
        <f t="shared" si="1"/>
        <v/>
      </c>
      <c r="F26" s="585" t="str">
        <f t="shared" si="0"/>
        <v>否</v>
      </c>
    </row>
    <row r="27" ht="24" customHeight="1" spans="1:6">
      <c r="A27" s="429" t="s">
        <v>54</v>
      </c>
      <c r="B27" s="552" t="s">
        <v>55</v>
      </c>
      <c r="C27" s="419">
        <v>291</v>
      </c>
      <c r="D27" s="419">
        <v>260</v>
      </c>
      <c r="E27" s="391">
        <f t="shared" si="1"/>
        <v>-0.107</v>
      </c>
      <c r="F27" s="585" t="str">
        <f t="shared" si="0"/>
        <v>是</v>
      </c>
    </row>
    <row r="28" ht="24" customHeight="1" spans="1:6">
      <c r="A28" s="429" t="s">
        <v>56</v>
      </c>
      <c r="B28" s="552" t="s">
        <v>57</v>
      </c>
      <c r="C28" s="419">
        <v>30</v>
      </c>
      <c r="D28" s="419"/>
      <c r="E28" s="391">
        <f t="shared" si="1"/>
        <v>-1</v>
      </c>
      <c r="F28" s="585" t="str">
        <f t="shared" si="0"/>
        <v>是</v>
      </c>
    </row>
    <row r="29" ht="24" customHeight="1" spans="1:6">
      <c r="A29" s="429"/>
      <c r="B29" s="552"/>
      <c r="C29" s="419"/>
      <c r="D29" s="419"/>
      <c r="E29" s="390" t="str">
        <f t="shared" si="1"/>
        <v/>
      </c>
      <c r="F29" s="585" t="str">
        <f t="shared" si="0"/>
        <v>是</v>
      </c>
    </row>
    <row r="30" s="576" customFormat="1" ht="24" customHeight="1" spans="1:6">
      <c r="A30" s="588"/>
      <c r="B30" s="547" t="s">
        <v>58</v>
      </c>
      <c r="C30" s="420">
        <f>C4+C20</f>
        <v>18033</v>
      </c>
      <c r="D30" s="420">
        <f>D4+D20</f>
        <v>18500</v>
      </c>
      <c r="E30" s="390">
        <f t="shared" si="1"/>
        <v>0.026</v>
      </c>
      <c r="F30" s="585" t="str">
        <f t="shared" si="0"/>
        <v>是</v>
      </c>
    </row>
    <row r="31" ht="24" customHeight="1" spans="1:6">
      <c r="A31" s="427">
        <v>105</v>
      </c>
      <c r="B31" s="589" t="s">
        <v>59</v>
      </c>
      <c r="C31" s="420"/>
      <c r="D31" s="420"/>
      <c r="E31" s="390" t="str">
        <f t="shared" si="1"/>
        <v/>
      </c>
      <c r="F31" s="585" t="str">
        <f t="shared" si="0"/>
        <v>是</v>
      </c>
    </row>
    <row r="32" ht="24" customHeight="1" spans="1:6">
      <c r="A32" s="550">
        <v>110</v>
      </c>
      <c r="B32" s="551" t="s">
        <v>60</v>
      </c>
      <c r="C32" s="420">
        <f>SUBTOTAL(9,C33:C38)</f>
        <v>11492</v>
      </c>
      <c r="D32" s="420">
        <f>SUBTOTAL(9,D33:D38)</f>
        <v>11000</v>
      </c>
      <c r="E32" s="390">
        <f t="shared" si="1"/>
        <v>-0.043</v>
      </c>
      <c r="F32" s="585" t="str">
        <f t="shared" si="0"/>
        <v>是</v>
      </c>
    </row>
    <row r="33" ht="24" customHeight="1" spans="1:6">
      <c r="A33" s="429">
        <v>11001</v>
      </c>
      <c r="B33" s="552" t="s">
        <v>61</v>
      </c>
      <c r="C33" s="419">
        <v>1738</v>
      </c>
      <c r="D33" s="419">
        <v>1738</v>
      </c>
      <c r="E33" s="391">
        <f t="shared" si="1"/>
        <v>0</v>
      </c>
      <c r="F33" s="585" t="str">
        <f t="shared" si="0"/>
        <v>是</v>
      </c>
    </row>
    <row r="34" ht="24" customHeight="1" spans="1:6">
      <c r="A34" s="429"/>
      <c r="B34" s="552" t="s">
        <v>62</v>
      </c>
      <c r="C34" s="419">
        <v>5129</v>
      </c>
      <c r="D34" s="419">
        <v>2000</v>
      </c>
      <c r="E34" s="391">
        <f t="shared" si="1"/>
        <v>-0.61</v>
      </c>
      <c r="F34" s="585" t="str">
        <f t="shared" si="0"/>
        <v>是</v>
      </c>
    </row>
    <row r="35" ht="24" customHeight="1" spans="1:6">
      <c r="A35" s="429">
        <v>11008</v>
      </c>
      <c r="B35" s="552" t="s">
        <v>63</v>
      </c>
      <c r="C35" s="419">
        <v>1439</v>
      </c>
      <c r="D35" s="419">
        <v>216</v>
      </c>
      <c r="E35" s="391">
        <f t="shared" si="1"/>
        <v>-0.85</v>
      </c>
      <c r="F35" s="585" t="str">
        <f t="shared" si="0"/>
        <v>是</v>
      </c>
    </row>
    <row r="36" ht="24" customHeight="1" spans="1:6">
      <c r="A36" s="429">
        <v>11009</v>
      </c>
      <c r="B36" s="552" t="s">
        <v>64</v>
      </c>
      <c r="C36" s="419">
        <v>200</v>
      </c>
      <c r="D36" s="419">
        <v>7046</v>
      </c>
      <c r="E36" s="391">
        <f t="shared" si="1"/>
        <v>34.23</v>
      </c>
      <c r="F36" s="585" t="str">
        <f t="shared" si="0"/>
        <v>是</v>
      </c>
    </row>
    <row r="37" s="577" customFormat="1" ht="24" customHeight="1" spans="1:6">
      <c r="A37" s="590">
        <v>11013</v>
      </c>
      <c r="B37" s="555" t="s">
        <v>65</v>
      </c>
      <c r="C37" s="419"/>
      <c r="D37" s="419"/>
      <c r="E37" s="391" t="str">
        <f t="shared" si="1"/>
        <v/>
      </c>
      <c r="F37" s="585" t="str">
        <f t="shared" si="0"/>
        <v>否</v>
      </c>
    </row>
    <row r="38" s="577" customFormat="1" ht="24" customHeight="1" spans="1:6">
      <c r="A38" s="590">
        <v>11015</v>
      </c>
      <c r="B38" s="555" t="s">
        <v>66</v>
      </c>
      <c r="C38" s="419">
        <v>2986</v>
      </c>
      <c r="D38" s="419"/>
      <c r="E38" s="391">
        <f t="shared" si="1"/>
        <v>-1</v>
      </c>
      <c r="F38" s="585" t="str">
        <f t="shared" si="0"/>
        <v>是</v>
      </c>
    </row>
    <row r="39" ht="24" customHeight="1" spans="1:6">
      <c r="A39" s="591"/>
      <c r="B39" s="592" t="s">
        <v>67</v>
      </c>
      <c r="C39" s="420">
        <f>C30+C32</f>
        <v>29525</v>
      </c>
      <c r="D39" s="420">
        <f>D30+D32</f>
        <v>29500</v>
      </c>
      <c r="E39" s="390">
        <f t="shared" si="1"/>
        <v>-0.001</v>
      </c>
      <c r="F39" s="585" t="str">
        <f t="shared" si="0"/>
        <v>是</v>
      </c>
    </row>
    <row r="40" spans="3:4">
      <c r="C40" s="593"/>
      <c r="D40" s="593"/>
    </row>
    <row r="41" spans="4:4">
      <c r="D41" s="593"/>
    </row>
    <row r="42" spans="3:4">
      <c r="C42" s="593"/>
      <c r="D42" s="593"/>
    </row>
    <row r="43" spans="4:4">
      <c r="D43" s="593"/>
    </row>
    <row r="44" spans="3:4">
      <c r="C44" s="593"/>
      <c r="D44" s="593"/>
    </row>
    <row r="45" spans="3:4">
      <c r="C45" s="593"/>
      <c r="D45" s="593"/>
    </row>
    <row r="46" spans="4:4">
      <c r="D46" s="593"/>
    </row>
    <row r="47" spans="3:4">
      <c r="C47" s="593"/>
      <c r="D47" s="593"/>
    </row>
    <row r="48" spans="3:4">
      <c r="C48" s="593"/>
      <c r="D48" s="593"/>
    </row>
    <row r="49" spans="3:4">
      <c r="C49" s="593"/>
      <c r="D49" s="593"/>
    </row>
    <row r="50" spans="3:4">
      <c r="C50" s="593"/>
      <c r="D50" s="593"/>
    </row>
    <row r="51" spans="4:4">
      <c r="D51" s="593"/>
    </row>
    <row r="52" spans="3:4">
      <c r="C52" s="593"/>
      <c r="D52" s="593"/>
    </row>
  </sheetData>
  <autoFilter xmlns:etc="http://www.wps.cn/officeDocument/2017/etCustomData" ref="A3:F39" etc:filterBottomFollowUsedRange="0">
    <extLst/>
  </autoFilter>
  <mergeCells count="1">
    <mergeCell ref="B1:E1"/>
  </mergeCells>
  <conditionalFormatting sqref="E2">
    <cfRule type="cellIs" dxfId="0" priority="43" stopIfTrue="1" operator="lessThanOrEqual">
      <formula>-1</formula>
    </cfRule>
  </conditionalFormatting>
  <conditionalFormatting sqref="C4:D4">
    <cfRule type="expression" dxfId="1" priority="38" stopIfTrue="1">
      <formula>"len($A:$A)=3"</formula>
    </cfRule>
  </conditionalFormatting>
  <conditionalFormatting sqref="A31:B31">
    <cfRule type="expression" dxfId="1" priority="49" stopIfTrue="1">
      <formula>"len($A:$A)=3"</formula>
    </cfRule>
  </conditionalFormatting>
  <conditionalFormatting sqref="C31">
    <cfRule type="expression" dxfId="1" priority="34" stopIfTrue="1">
      <formula>"len($A:$A)=3"</formula>
    </cfRule>
  </conditionalFormatting>
  <conditionalFormatting sqref="D31">
    <cfRule type="expression" dxfId="1" priority="23" stopIfTrue="1">
      <formula>"len($A:$A)=3"</formula>
    </cfRule>
  </conditionalFormatting>
  <conditionalFormatting sqref="D38">
    <cfRule type="expression" dxfId="1" priority="26" stopIfTrue="1">
      <formula>"len($A:$A)=3"</formula>
    </cfRule>
  </conditionalFormatting>
  <conditionalFormatting sqref="B7:B8">
    <cfRule type="expression" dxfId="1" priority="57" stopIfTrue="1">
      <formula>"len($A:$A)=3"</formula>
    </cfRule>
  </conditionalFormatting>
  <conditionalFormatting sqref="B32:B34">
    <cfRule type="expression" dxfId="1" priority="18" stopIfTrue="1">
      <formula>"len($A:$A)=3"</formula>
    </cfRule>
  </conditionalFormatting>
  <conditionalFormatting sqref="B37:B39">
    <cfRule type="expression" dxfId="1" priority="12" stopIfTrue="1">
      <formula>"len($A:$A)=3"</formula>
    </cfRule>
  </conditionalFormatting>
  <conditionalFormatting sqref="C5:C17">
    <cfRule type="expression" dxfId="1" priority="3" stopIfTrue="1">
      <formula>"len($A:$A)=3"</formula>
    </cfRule>
  </conditionalFormatting>
  <conditionalFormatting sqref="C33:C34">
    <cfRule type="expression" dxfId="1" priority="32" stopIfTrue="1">
      <formula>"len($A:$A)=3"</formula>
    </cfRule>
  </conditionalFormatting>
  <conditionalFormatting sqref="C35:C36">
    <cfRule type="expression" dxfId="1" priority="30" stopIfTrue="1">
      <formula>"len($A:$A)=3"</formula>
    </cfRule>
  </conditionalFormatting>
  <conditionalFormatting sqref="D5:D17">
    <cfRule type="expression" dxfId="1" priority="1" stopIfTrue="1">
      <formula>"len($A:$A)=3"</formula>
    </cfRule>
  </conditionalFormatting>
  <conditionalFormatting sqref="D33:D34">
    <cfRule type="expression" dxfId="1" priority="21" stopIfTrue="1">
      <formula>"len($A:$A)=3"</formula>
    </cfRule>
  </conditionalFormatting>
  <conditionalFormatting sqref="D35:D36">
    <cfRule type="expression" dxfId="1" priority="19" stopIfTrue="1">
      <formula>"len($A:$A)=3"</formula>
    </cfRule>
  </conditionalFormatting>
  <conditionalFormatting sqref="D37:D38">
    <cfRule type="expression" dxfId="1" priority="29" stopIfTrue="1">
      <formula>"len($A:$A)=3"</formula>
    </cfRule>
  </conditionalFormatting>
  <conditionalFormatting sqref="F4:F39">
    <cfRule type="cellIs" dxfId="2" priority="41" stopIfTrue="1" operator="lessThan">
      <formula>0</formula>
    </cfRule>
  </conditionalFormatting>
  <conditionalFormatting sqref="A4:B29">
    <cfRule type="expression" dxfId="1" priority="54" stopIfTrue="1">
      <formula>"len($A:$A)=3"</formula>
    </cfRule>
  </conditionalFormatting>
  <conditionalFormatting sqref="B4:B6 B31 B39">
    <cfRule type="expression" dxfId="1" priority="63" stopIfTrue="1">
      <formula>"len($A:$A)=3"</formula>
    </cfRule>
  </conditionalFormatting>
  <conditionalFormatting sqref="C4:D4 D20 C18:C29">
    <cfRule type="expression" dxfId="1" priority="35" stopIfTrue="1">
      <formula>"len($A:$A)=3"</formula>
    </cfRule>
  </conditionalFormatting>
  <conditionalFormatting sqref="D18:D19 D21:D29">
    <cfRule type="expression" dxfId="1" priority="24" stopIfTrue="1">
      <formula>"len($A:$A)=3"</formula>
    </cfRule>
  </conditionalFormatting>
  <conditionalFormatting sqref="C31:C32 D32 C33:D34">
    <cfRule type="expression" dxfId="1" priority="39" stopIfTrue="1">
      <formula>"len($A:$A)=3"</formula>
    </cfRule>
  </conditionalFormatting>
  <conditionalFormatting sqref="D31 D33:D34">
    <cfRule type="expression" dxfId="1" priority="28" stopIfTrue="1">
      <formula>"len($A:$A)=3"</formula>
    </cfRule>
  </conditionalFormatting>
  <conditionalFormatting sqref="A32:B34 B38:B39">
    <cfRule type="expression" dxfId="1" priority="17" stopIfTrue="1">
      <formula>"len($A:$A)=3"</formula>
    </cfRule>
  </conditionalFormatting>
  <conditionalFormatting sqref="C32:D34">
    <cfRule type="expression" dxfId="1" priority="33" stopIfTrue="1">
      <formula>"len($A:$A)=3"</formula>
    </cfRule>
  </conditionalFormatting>
  <conditionalFormatting sqref="A33:B34">
    <cfRule type="expression" dxfId="1" priority="16" stopIfTrue="1">
      <formula>"len($A:$A)=3"</formula>
    </cfRule>
  </conditionalFormatting>
  <conditionalFormatting sqref="B39 A35:D35">
    <cfRule type="expression" dxfId="1" priority="61" stopIfTrue="1">
      <formula>"len($A:$A)=3"</formula>
    </cfRule>
  </conditionalFormatting>
  <conditionalFormatting sqref="A35:B36">
    <cfRule type="expression" dxfId="1" priority="14" stopIfTrue="1">
      <formula>"len($A:$A)=3"</formula>
    </cfRule>
  </conditionalFormatting>
  <conditionalFormatting sqref="C37:C39 D39">
    <cfRule type="expression" dxfId="1" priority="40" stopIfTrue="1">
      <formula>"len($A:$A)=3"</formula>
    </cfRule>
  </conditionalFormatting>
  <conditionalFormatting sqref="C38:C39 D39">
    <cfRule type="expression" dxfId="1" priority="37"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85"/>
  <sheetViews>
    <sheetView showGridLines="0" showZeros="0" view="pageBreakPreview" zoomScaleNormal="115" workbookViewId="0">
      <pane ySplit="3" topLeftCell="A205" activePane="bottomLeft" state="frozen"/>
      <selection/>
      <selection pane="bottomLeft" activeCell="B205" sqref="B205"/>
    </sheetView>
  </sheetViews>
  <sheetFormatPr defaultColWidth="9" defaultRowHeight="15.6" outlineLevelCol="6"/>
  <cols>
    <col min="1" max="1" width="21.5" style="329" hidden="1" customWidth="1"/>
    <col min="2" max="2" width="50.75" style="329" customWidth="1"/>
    <col min="3" max="4" width="20.6296296296296" style="329" customWidth="1"/>
    <col min="5" max="5" width="20.6296296296296" style="407" customWidth="1"/>
    <col min="6" max="6" width="3.75" style="331" customWidth="1"/>
    <col min="7" max="7" width="9" style="329" customWidth="1"/>
    <col min="8" max="16384" width="9" style="329"/>
  </cols>
  <sheetData>
    <row r="1" s="406" customFormat="1" ht="45" customHeight="1" spans="1:5">
      <c r="A1" s="408"/>
      <c r="B1" s="330" t="s">
        <v>2559</v>
      </c>
      <c r="C1" s="330"/>
      <c r="D1" s="330"/>
      <c r="E1" s="330"/>
    </row>
    <row r="2" s="332" customFormat="1" ht="20.1" customHeight="1" spans="2:6">
      <c r="B2" s="333"/>
      <c r="C2" s="333"/>
      <c r="D2" s="333"/>
      <c r="E2" s="334" t="s">
        <v>134</v>
      </c>
      <c r="F2" s="335"/>
    </row>
    <row r="3" s="340" customFormat="1" ht="45" customHeight="1" spans="1:7">
      <c r="A3" s="336" t="s">
        <v>2</v>
      </c>
      <c r="B3" s="337" t="s">
        <v>135</v>
      </c>
      <c r="C3" s="338" t="s">
        <v>4</v>
      </c>
      <c r="D3" s="338" t="s">
        <v>5</v>
      </c>
      <c r="E3" s="338" t="s">
        <v>2501</v>
      </c>
      <c r="F3" s="339" t="s">
        <v>7</v>
      </c>
      <c r="G3" s="340" t="s">
        <v>136</v>
      </c>
    </row>
    <row r="4" ht="38" customHeight="1" spans="1:7">
      <c r="A4" s="341" t="s">
        <v>81</v>
      </c>
      <c r="B4" s="342" t="s">
        <v>2560</v>
      </c>
      <c r="C4" s="388"/>
      <c r="D4" s="388"/>
      <c r="E4" s="355"/>
      <c r="F4" s="345" t="str">
        <f t="shared" ref="F4:F67" si="0">IF(LEN(A4)=3,"是",IF(B4&lt;&gt;"",IF(SUM(C4:D4)&lt;&gt;0,"是","否"),"是"))</f>
        <v>是</v>
      </c>
      <c r="G4" s="329" t="str">
        <f t="shared" ref="G4:G67" si="1">IF(LEN(A4)=3,"类",IF(LEN(A4)=5,"款","项"))</f>
        <v>类</v>
      </c>
    </row>
    <row r="5" ht="38" customHeight="1" spans="1:7">
      <c r="A5" s="347" t="s">
        <v>2561</v>
      </c>
      <c r="B5" s="346" t="s">
        <v>2562</v>
      </c>
      <c r="C5" s="392"/>
      <c r="D5" s="392"/>
      <c r="E5" s="350"/>
      <c r="F5" s="345" t="str">
        <f t="shared" si="0"/>
        <v>否</v>
      </c>
      <c r="G5" s="329" t="str">
        <f t="shared" si="1"/>
        <v>款</v>
      </c>
    </row>
    <row r="6" ht="38" customHeight="1" spans="1:7">
      <c r="A6" s="347" t="s">
        <v>2563</v>
      </c>
      <c r="B6" s="348" t="s">
        <v>2564</v>
      </c>
      <c r="C6" s="349"/>
      <c r="D6" s="349"/>
      <c r="E6" s="350" t="str">
        <f t="shared" ref="E4:E67" si="2">IF(C6&gt;0,D6/C6-1,IF(C6&lt;0,-(D6/C6-1),""))</f>
        <v/>
      </c>
      <c r="F6" s="345" t="str">
        <f t="shared" si="0"/>
        <v>否</v>
      </c>
      <c r="G6" s="329" t="str">
        <f t="shared" si="1"/>
        <v>项</v>
      </c>
    </row>
    <row r="7" ht="38" customHeight="1" spans="1:7">
      <c r="A7" s="347" t="s">
        <v>2565</v>
      </c>
      <c r="B7" s="348" t="s">
        <v>2566</v>
      </c>
      <c r="C7" s="349"/>
      <c r="D7" s="349"/>
      <c r="E7" s="350" t="str">
        <f t="shared" si="2"/>
        <v/>
      </c>
      <c r="F7" s="345" t="str">
        <f t="shared" si="0"/>
        <v>否</v>
      </c>
      <c r="G7" s="329" t="str">
        <f t="shared" si="1"/>
        <v>项</v>
      </c>
    </row>
    <row r="8" ht="38" customHeight="1" spans="1:7">
      <c r="A8" s="347" t="s">
        <v>2567</v>
      </c>
      <c r="B8" s="348" t="s">
        <v>2568</v>
      </c>
      <c r="C8" s="349"/>
      <c r="D8" s="349"/>
      <c r="E8" s="350" t="str">
        <f t="shared" si="2"/>
        <v/>
      </c>
      <c r="F8" s="345" t="str">
        <f t="shared" si="0"/>
        <v>否</v>
      </c>
      <c r="G8" s="329" t="str">
        <f t="shared" si="1"/>
        <v>项</v>
      </c>
    </row>
    <row r="9" s="322" customFormat="1" ht="38" customHeight="1" spans="1:7">
      <c r="A9" s="347" t="s">
        <v>2569</v>
      </c>
      <c r="B9" s="348" t="s">
        <v>2570</v>
      </c>
      <c r="C9" s="349"/>
      <c r="D9" s="349"/>
      <c r="E9" s="350" t="str">
        <f t="shared" si="2"/>
        <v/>
      </c>
      <c r="F9" s="345" t="str">
        <f t="shared" si="0"/>
        <v>否</v>
      </c>
      <c r="G9" s="329" t="str">
        <f t="shared" si="1"/>
        <v>项</v>
      </c>
    </row>
    <row r="10" ht="38" customHeight="1" spans="1:7">
      <c r="A10" s="347" t="s">
        <v>2571</v>
      </c>
      <c r="B10" s="348" t="s">
        <v>2572</v>
      </c>
      <c r="C10" s="349"/>
      <c r="D10" s="349"/>
      <c r="E10" s="350" t="str">
        <f t="shared" si="2"/>
        <v/>
      </c>
      <c r="F10" s="345" t="str">
        <f t="shared" si="0"/>
        <v>否</v>
      </c>
      <c r="G10" s="329" t="str">
        <f t="shared" si="1"/>
        <v>项</v>
      </c>
    </row>
    <row r="11" ht="38" customHeight="1" spans="1:7">
      <c r="A11" s="347" t="s">
        <v>2573</v>
      </c>
      <c r="B11" s="346" t="s">
        <v>2574</v>
      </c>
      <c r="C11" s="392"/>
      <c r="D11" s="392"/>
      <c r="E11" s="350"/>
      <c r="F11" s="345" t="str">
        <f t="shared" si="0"/>
        <v>否</v>
      </c>
      <c r="G11" s="329" t="str">
        <f t="shared" si="1"/>
        <v>款</v>
      </c>
    </row>
    <row r="12" s="322" customFormat="1" ht="38" customHeight="1" spans="1:7">
      <c r="A12" s="347" t="s">
        <v>2575</v>
      </c>
      <c r="B12" s="348" t="s">
        <v>2576</v>
      </c>
      <c r="C12" s="349">
        <v>0</v>
      </c>
      <c r="D12" s="349">
        <v>0</v>
      </c>
      <c r="E12" s="350" t="str">
        <f t="shared" si="2"/>
        <v/>
      </c>
      <c r="F12" s="345" t="str">
        <f t="shared" si="0"/>
        <v>否</v>
      </c>
      <c r="G12" s="329" t="str">
        <f t="shared" si="1"/>
        <v>项</v>
      </c>
    </row>
    <row r="13" ht="38" customHeight="1" spans="1:7">
      <c r="A13" s="347" t="s">
        <v>2577</v>
      </c>
      <c r="B13" s="348" t="s">
        <v>2578</v>
      </c>
      <c r="C13" s="349">
        <v>0</v>
      </c>
      <c r="D13" s="349">
        <v>0</v>
      </c>
      <c r="E13" s="350" t="str">
        <f t="shared" si="2"/>
        <v/>
      </c>
      <c r="F13" s="345" t="str">
        <f t="shared" si="0"/>
        <v>否</v>
      </c>
      <c r="G13" s="329" t="str">
        <f t="shared" si="1"/>
        <v>项</v>
      </c>
    </row>
    <row r="14" s="322" customFormat="1" ht="38" customHeight="1" spans="1:7">
      <c r="A14" s="347" t="s">
        <v>2579</v>
      </c>
      <c r="B14" s="348" t="s">
        <v>2580</v>
      </c>
      <c r="C14" s="349"/>
      <c r="D14" s="349"/>
      <c r="E14" s="350" t="str">
        <f t="shared" si="2"/>
        <v/>
      </c>
      <c r="F14" s="345" t="str">
        <f t="shared" si="0"/>
        <v>否</v>
      </c>
      <c r="G14" s="329" t="str">
        <f t="shared" si="1"/>
        <v>项</v>
      </c>
    </row>
    <row r="15" ht="38" customHeight="1" spans="1:7">
      <c r="A15" s="347" t="s">
        <v>2581</v>
      </c>
      <c r="B15" s="348" t="s">
        <v>2582</v>
      </c>
      <c r="C15" s="349"/>
      <c r="D15" s="349"/>
      <c r="E15" s="350" t="str">
        <f t="shared" si="2"/>
        <v/>
      </c>
      <c r="F15" s="345" t="str">
        <f t="shared" si="0"/>
        <v>否</v>
      </c>
      <c r="G15" s="329" t="str">
        <f t="shared" si="1"/>
        <v>项</v>
      </c>
    </row>
    <row r="16" ht="38" customHeight="1" spans="1:7">
      <c r="A16" s="347" t="s">
        <v>2583</v>
      </c>
      <c r="B16" s="348" t="s">
        <v>2584</v>
      </c>
      <c r="C16" s="349"/>
      <c r="D16" s="349"/>
      <c r="E16" s="350" t="str">
        <f t="shared" si="2"/>
        <v/>
      </c>
      <c r="F16" s="345" t="str">
        <f t="shared" si="0"/>
        <v>否</v>
      </c>
      <c r="G16" s="329" t="str">
        <f t="shared" si="1"/>
        <v>项</v>
      </c>
    </row>
    <row r="17" s="322" customFormat="1" ht="38" customHeight="1" spans="1:7">
      <c r="A17" s="347" t="s">
        <v>2585</v>
      </c>
      <c r="B17" s="348" t="s">
        <v>2586</v>
      </c>
      <c r="C17" s="349">
        <f>SUM(C18:C19)</f>
        <v>0</v>
      </c>
      <c r="D17" s="349">
        <f>SUM(D18:D19)</f>
        <v>0</v>
      </c>
      <c r="E17" s="350" t="str">
        <f t="shared" si="2"/>
        <v/>
      </c>
      <c r="F17" s="345" t="str">
        <f t="shared" si="0"/>
        <v>否</v>
      </c>
      <c r="G17" s="329" t="str">
        <f t="shared" si="1"/>
        <v>款</v>
      </c>
    </row>
    <row r="18" s="322" customFormat="1" ht="38" customHeight="1" spans="1:7">
      <c r="A18" s="347" t="s">
        <v>2587</v>
      </c>
      <c r="B18" s="348" t="s">
        <v>2588</v>
      </c>
      <c r="C18" s="349">
        <v>0</v>
      </c>
      <c r="D18" s="349">
        <v>0</v>
      </c>
      <c r="E18" s="350" t="str">
        <f t="shared" si="2"/>
        <v/>
      </c>
      <c r="F18" s="345" t="str">
        <f t="shared" si="0"/>
        <v>否</v>
      </c>
      <c r="G18" s="329" t="str">
        <f t="shared" si="1"/>
        <v>项</v>
      </c>
    </row>
    <row r="19" s="322" customFormat="1" ht="38" customHeight="1" spans="1:7">
      <c r="A19" s="347" t="s">
        <v>2589</v>
      </c>
      <c r="B19" s="348" t="s">
        <v>2590</v>
      </c>
      <c r="C19" s="349">
        <v>0</v>
      </c>
      <c r="D19" s="349">
        <v>0</v>
      </c>
      <c r="E19" s="350" t="str">
        <f t="shared" si="2"/>
        <v/>
      </c>
      <c r="F19" s="345" t="str">
        <f t="shared" si="0"/>
        <v>否</v>
      </c>
      <c r="G19" s="329" t="str">
        <f t="shared" si="1"/>
        <v>项</v>
      </c>
    </row>
    <row r="20" ht="38" customHeight="1" spans="1:7">
      <c r="A20" s="341" t="s">
        <v>83</v>
      </c>
      <c r="B20" s="342" t="s">
        <v>2591</v>
      </c>
      <c r="C20" s="388"/>
      <c r="D20" s="388"/>
      <c r="E20" s="355"/>
      <c r="F20" s="345" t="str">
        <f t="shared" si="0"/>
        <v>是</v>
      </c>
      <c r="G20" s="329" t="str">
        <f t="shared" si="1"/>
        <v>类</v>
      </c>
    </row>
    <row r="21" ht="38" customHeight="1" spans="1:7">
      <c r="A21" s="347" t="s">
        <v>2592</v>
      </c>
      <c r="B21" s="346" t="s">
        <v>2593</v>
      </c>
      <c r="C21" s="392"/>
      <c r="D21" s="392"/>
      <c r="E21" s="350"/>
      <c r="F21" s="345" t="str">
        <f t="shared" si="0"/>
        <v>否</v>
      </c>
      <c r="G21" s="329" t="str">
        <f t="shared" si="1"/>
        <v>款</v>
      </c>
    </row>
    <row r="22" ht="38" customHeight="1" spans="1:7">
      <c r="A22" s="347" t="s">
        <v>2594</v>
      </c>
      <c r="B22" s="348" t="s">
        <v>2595</v>
      </c>
      <c r="C22" s="349"/>
      <c r="D22" s="349"/>
      <c r="E22" s="350" t="str">
        <f t="shared" si="2"/>
        <v/>
      </c>
      <c r="F22" s="345" t="str">
        <f t="shared" si="0"/>
        <v>否</v>
      </c>
      <c r="G22" s="329" t="str">
        <f t="shared" si="1"/>
        <v>项</v>
      </c>
    </row>
    <row r="23" ht="38" customHeight="1" spans="1:7">
      <c r="A23" s="347" t="s">
        <v>2596</v>
      </c>
      <c r="B23" s="348" t="s">
        <v>2597</v>
      </c>
      <c r="C23" s="349"/>
      <c r="D23" s="349"/>
      <c r="E23" s="350" t="str">
        <f t="shared" si="2"/>
        <v/>
      </c>
      <c r="F23" s="345" t="str">
        <f t="shared" si="0"/>
        <v>否</v>
      </c>
      <c r="G23" s="329" t="str">
        <f t="shared" si="1"/>
        <v>项</v>
      </c>
    </row>
    <row r="24" ht="38" customHeight="1" spans="1:7">
      <c r="A24" s="347" t="s">
        <v>2598</v>
      </c>
      <c r="B24" s="348" t="s">
        <v>2599</v>
      </c>
      <c r="C24" s="349"/>
      <c r="D24" s="349"/>
      <c r="E24" s="350" t="str">
        <f t="shared" si="2"/>
        <v/>
      </c>
      <c r="F24" s="345" t="str">
        <f t="shared" si="0"/>
        <v>否</v>
      </c>
      <c r="G24" s="329" t="str">
        <f t="shared" si="1"/>
        <v>项</v>
      </c>
    </row>
    <row r="25" ht="38" customHeight="1" spans="1:7">
      <c r="A25" s="347" t="s">
        <v>2600</v>
      </c>
      <c r="B25" s="346" t="s">
        <v>2601</v>
      </c>
      <c r="C25" s="392"/>
      <c r="D25" s="392"/>
      <c r="E25" s="350"/>
      <c r="F25" s="345" t="str">
        <f t="shared" si="0"/>
        <v>否</v>
      </c>
      <c r="G25" s="329" t="str">
        <f t="shared" si="1"/>
        <v>款</v>
      </c>
    </row>
    <row r="26" s="322" customFormat="1" ht="38" customHeight="1" spans="1:7">
      <c r="A26" s="347" t="s">
        <v>2602</v>
      </c>
      <c r="B26" s="348" t="s">
        <v>2595</v>
      </c>
      <c r="C26" s="349"/>
      <c r="D26" s="349"/>
      <c r="E26" s="350" t="str">
        <f t="shared" si="2"/>
        <v/>
      </c>
      <c r="F26" s="345" t="str">
        <f t="shared" si="0"/>
        <v>否</v>
      </c>
      <c r="G26" s="329" t="str">
        <f t="shared" si="1"/>
        <v>项</v>
      </c>
    </row>
    <row r="27" ht="38" customHeight="1" spans="1:7">
      <c r="A27" s="347" t="s">
        <v>2603</v>
      </c>
      <c r="B27" s="348" t="s">
        <v>2597</v>
      </c>
      <c r="C27" s="349"/>
      <c r="D27" s="349"/>
      <c r="E27" s="350" t="str">
        <f t="shared" si="2"/>
        <v/>
      </c>
      <c r="F27" s="345" t="str">
        <f t="shared" si="0"/>
        <v>否</v>
      </c>
      <c r="G27" s="329" t="str">
        <f t="shared" si="1"/>
        <v>项</v>
      </c>
    </row>
    <row r="28" ht="38" customHeight="1" spans="1:7">
      <c r="A28" s="347" t="s">
        <v>2604</v>
      </c>
      <c r="B28" s="348" t="s">
        <v>2605</v>
      </c>
      <c r="C28" s="349"/>
      <c r="D28" s="349"/>
      <c r="E28" s="350" t="str">
        <f t="shared" si="2"/>
        <v/>
      </c>
      <c r="F28" s="345" t="str">
        <f t="shared" si="0"/>
        <v>否</v>
      </c>
      <c r="G28" s="329" t="str">
        <f t="shared" si="1"/>
        <v>项</v>
      </c>
    </row>
    <row r="29" s="325" customFormat="1" ht="38" customHeight="1" spans="1:7">
      <c r="A29" s="347" t="s">
        <v>2606</v>
      </c>
      <c r="B29" s="346" t="s">
        <v>2607</v>
      </c>
      <c r="C29" s="392"/>
      <c r="D29" s="392"/>
      <c r="E29" s="350"/>
      <c r="F29" s="345" t="str">
        <f t="shared" si="0"/>
        <v>否</v>
      </c>
      <c r="G29" s="329" t="str">
        <f t="shared" si="1"/>
        <v>款</v>
      </c>
    </row>
    <row r="30" s="322" customFormat="1" ht="38" customHeight="1" spans="1:7">
      <c r="A30" s="347" t="s">
        <v>2608</v>
      </c>
      <c r="B30" s="348" t="s">
        <v>2597</v>
      </c>
      <c r="C30" s="349">
        <v>0</v>
      </c>
      <c r="D30" s="349">
        <v>0</v>
      </c>
      <c r="E30" s="350" t="str">
        <f t="shared" si="2"/>
        <v/>
      </c>
      <c r="F30" s="345" t="str">
        <f t="shared" si="0"/>
        <v>否</v>
      </c>
      <c r="G30" s="329" t="str">
        <f t="shared" si="1"/>
        <v>项</v>
      </c>
    </row>
    <row r="31" s="322" customFormat="1" ht="38" customHeight="1" spans="1:7">
      <c r="A31" s="347" t="s">
        <v>2609</v>
      </c>
      <c r="B31" s="348" t="s">
        <v>2610</v>
      </c>
      <c r="C31" s="349">
        <v>0</v>
      </c>
      <c r="D31" s="349"/>
      <c r="E31" s="350" t="str">
        <f t="shared" si="2"/>
        <v/>
      </c>
      <c r="F31" s="345" t="str">
        <f t="shared" si="0"/>
        <v>否</v>
      </c>
      <c r="G31" s="329" t="str">
        <f t="shared" si="1"/>
        <v>项</v>
      </c>
    </row>
    <row r="32" ht="38" customHeight="1" spans="1:7">
      <c r="A32" s="341" t="s">
        <v>87</v>
      </c>
      <c r="B32" s="342" t="s">
        <v>2611</v>
      </c>
      <c r="C32" s="388"/>
      <c r="D32" s="388"/>
      <c r="E32" s="355"/>
      <c r="F32" s="345" t="str">
        <f t="shared" si="0"/>
        <v>是</v>
      </c>
      <c r="G32" s="329" t="str">
        <f t="shared" si="1"/>
        <v>类</v>
      </c>
    </row>
    <row r="33" ht="38" customHeight="1" spans="1:7">
      <c r="A33" s="347" t="s">
        <v>2612</v>
      </c>
      <c r="B33" s="346" t="s">
        <v>2613</v>
      </c>
      <c r="C33" s="392"/>
      <c r="D33" s="392"/>
      <c r="E33" s="350"/>
      <c r="F33" s="345" t="str">
        <f t="shared" si="0"/>
        <v>否</v>
      </c>
      <c r="G33" s="329" t="str">
        <f t="shared" si="1"/>
        <v>款</v>
      </c>
    </row>
    <row r="34" s="322" customFormat="1" ht="38" customHeight="1" spans="1:7">
      <c r="A34" s="347">
        <v>2116001</v>
      </c>
      <c r="B34" s="348" t="s">
        <v>2614</v>
      </c>
      <c r="C34" s="349"/>
      <c r="D34" s="349"/>
      <c r="E34" s="350" t="str">
        <f t="shared" si="2"/>
        <v/>
      </c>
      <c r="F34" s="345" t="str">
        <f t="shared" si="0"/>
        <v>否</v>
      </c>
      <c r="G34" s="329" t="str">
        <f t="shared" si="1"/>
        <v>项</v>
      </c>
    </row>
    <row r="35" s="322" customFormat="1" ht="38" customHeight="1" spans="1:7">
      <c r="A35" s="347">
        <v>2116002</v>
      </c>
      <c r="B35" s="348" t="s">
        <v>2615</v>
      </c>
      <c r="C35" s="349"/>
      <c r="D35" s="349"/>
      <c r="E35" s="350" t="str">
        <f t="shared" si="2"/>
        <v/>
      </c>
      <c r="F35" s="345" t="str">
        <f t="shared" si="0"/>
        <v>否</v>
      </c>
      <c r="G35" s="329" t="str">
        <f t="shared" si="1"/>
        <v>项</v>
      </c>
    </row>
    <row r="36" s="322" customFormat="1" ht="38" customHeight="1" spans="1:7">
      <c r="A36" s="347">
        <v>2116003</v>
      </c>
      <c r="B36" s="348" t="s">
        <v>2616</v>
      </c>
      <c r="C36" s="349"/>
      <c r="D36" s="349"/>
      <c r="E36" s="350" t="str">
        <f t="shared" si="2"/>
        <v/>
      </c>
      <c r="F36" s="345" t="str">
        <f t="shared" si="0"/>
        <v>否</v>
      </c>
      <c r="G36" s="329" t="str">
        <f t="shared" si="1"/>
        <v>项</v>
      </c>
    </row>
    <row r="37" s="325" customFormat="1" ht="38" customHeight="1" spans="1:7">
      <c r="A37" s="347">
        <v>2116099</v>
      </c>
      <c r="B37" s="348" t="s">
        <v>2617</v>
      </c>
      <c r="C37" s="349"/>
      <c r="D37" s="349"/>
      <c r="E37" s="350" t="str">
        <f t="shared" si="2"/>
        <v/>
      </c>
      <c r="F37" s="345" t="str">
        <f t="shared" si="0"/>
        <v>否</v>
      </c>
      <c r="G37" s="329" t="str">
        <f t="shared" si="1"/>
        <v>项</v>
      </c>
    </row>
    <row r="38" s="322" customFormat="1" ht="38" customHeight="1" spans="1:7">
      <c r="A38" s="347">
        <v>21161</v>
      </c>
      <c r="B38" s="348" t="s">
        <v>2618</v>
      </c>
      <c r="C38" s="349">
        <f>SUM(C39:C42)</f>
        <v>0</v>
      </c>
      <c r="D38" s="349">
        <f>SUM(D39:D42)</f>
        <v>0</v>
      </c>
      <c r="E38" s="350" t="str">
        <f t="shared" si="2"/>
        <v/>
      </c>
      <c r="F38" s="345" t="str">
        <f t="shared" si="0"/>
        <v>否</v>
      </c>
      <c r="G38" s="329" t="str">
        <f t="shared" si="1"/>
        <v>款</v>
      </c>
    </row>
    <row r="39" ht="38" customHeight="1" spans="1:7">
      <c r="A39" s="347">
        <v>2116101</v>
      </c>
      <c r="B39" s="348" t="s">
        <v>2619</v>
      </c>
      <c r="C39" s="349">
        <v>0</v>
      </c>
      <c r="D39" s="349">
        <v>0</v>
      </c>
      <c r="E39" s="350" t="str">
        <f t="shared" si="2"/>
        <v/>
      </c>
      <c r="F39" s="345" t="str">
        <f t="shared" si="0"/>
        <v>否</v>
      </c>
      <c r="G39" s="329" t="str">
        <f t="shared" si="1"/>
        <v>项</v>
      </c>
    </row>
    <row r="40" ht="38" customHeight="1" spans="1:7">
      <c r="A40" s="347">
        <v>2116102</v>
      </c>
      <c r="B40" s="348" t="s">
        <v>2620</v>
      </c>
      <c r="C40" s="349">
        <v>0</v>
      </c>
      <c r="D40" s="349">
        <v>0</v>
      </c>
      <c r="E40" s="350" t="str">
        <f t="shared" si="2"/>
        <v/>
      </c>
      <c r="F40" s="345" t="str">
        <f t="shared" si="0"/>
        <v>否</v>
      </c>
      <c r="G40" s="329" t="str">
        <f t="shared" si="1"/>
        <v>项</v>
      </c>
    </row>
    <row r="41" ht="38" customHeight="1" spans="1:7">
      <c r="A41" s="347">
        <v>2116103</v>
      </c>
      <c r="B41" s="348" t="s">
        <v>2621</v>
      </c>
      <c r="C41" s="349">
        <v>0</v>
      </c>
      <c r="D41" s="349">
        <v>0</v>
      </c>
      <c r="E41" s="350" t="str">
        <f t="shared" si="2"/>
        <v/>
      </c>
      <c r="F41" s="345" t="str">
        <f t="shared" si="0"/>
        <v>否</v>
      </c>
      <c r="G41" s="329" t="str">
        <f t="shared" si="1"/>
        <v>项</v>
      </c>
    </row>
    <row r="42" ht="38" customHeight="1" spans="1:7">
      <c r="A42" s="347">
        <v>2116104</v>
      </c>
      <c r="B42" s="348" t="s">
        <v>2622</v>
      </c>
      <c r="C42" s="349">
        <v>0</v>
      </c>
      <c r="D42" s="349">
        <v>0</v>
      </c>
      <c r="E42" s="350" t="str">
        <f t="shared" si="2"/>
        <v/>
      </c>
      <c r="F42" s="345" t="str">
        <f t="shared" si="0"/>
        <v>否</v>
      </c>
      <c r="G42" s="329" t="str">
        <f t="shared" si="1"/>
        <v>项</v>
      </c>
    </row>
    <row r="43" ht="38" customHeight="1" spans="1:7">
      <c r="A43" s="341" t="s">
        <v>89</v>
      </c>
      <c r="B43" s="342" t="s">
        <v>2623</v>
      </c>
      <c r="C43" s="388">
        <f>C44+C60+C64+C65+C71+C75+C79+C92</f>
        <v>7714</v>
      </c>
      <c r="D43" s="388">
        <f>D44+D60+D64+D65+D71+D75+D79+D92</f>
        <v>9658</v>
      </c>
      <c r="E43" s="355">
        <f t="shared" si="2"/>
        <v>0.252</v>
      </c>
      <c r="F43" s="345" t="str">
        <f t="shared" si="0"/>
        <v>是</v>
      </c>
      <c r="G43" s="329" t="str">
        <f t="shared" si="1"/>
        <v>类</v>
      </c>
    </row>
    <row r="44" ht="38" customHeight="1" spans="1:7">
      <c r="A44" s="347" t="s">
        <v>2624</v>
      </c>
      <c r="B44" s="346" t="s">
        <v>2625</v>
      </c>
      <c r="C44" s="388">
        <f>SUM(C45:C59)</f>
        <v>7714</v>
      </c>
      <c r="D44" s="388">
        <f>SUM(D45:D59)</f>
        <v>9082</v>
      </c>
      <c r="E44" s="355">
        <f t="shared" si="2"/>
        <v>0.177</v>
      </c>
      <c r="F44" s="345" t="str">
        <f t="shared" si="0"/>
        <v>是</v>
      </c>
      <c r="G44" s="329" t="str">
        <f t="shared" si="1"/>
        <v>款</v>
      </c>
    </row>
    <row r="45" ht="38" customHeight="1" spans="1:7">
      <c r="A45" s="347" t="s">
        <v>2626</v>
      </c>
      <c r="B45" s="348" t="s">
        <v>2627</v>
      </c>
      <c r="C45" s="349">
        <v>4592</v>
      </c>
      <c r="D45" s="349">
        <v>8081</v>
      </c>
      <c r="E45" s="350">
        <f t="shared" si="2"/>
        <v>0.76</v>
      </c>
      <c r="F45" s="345" t="str">
        <f t="shared" si="0"/>
        <v>是</v>
      </c>
      <c r="G45" s="329" t="str">
        <f t="shared" si="1"/>
        <v>项</v>
      </c>
    </row>
    <row r="46" ht="38" customHeight="1" spans="1:7">
      <c r="A46" s="347" t="s">
        <v>2628</v>
      </c>
      <c r="B46" s="348" t="s">
        <v>2629</v>
      </c>
      <c r="C46" s="349">
        <v>425</v>
      </c>
      <c r="D46" s="349"/>
      <c r="E46" s="350">
        <f t="shared" si="2"/>
        <v>-1</v>
      </c>
      <c r="F46" s="345" t="str">
        <f t="shared" si="0"/>
        <v>是</v>
      </c>
      <c r="G46" s="329" t="str">
        <f t="shared" si="1"/>
        <v>项</v>
      </c>
    </row>
    <row r="47" ht="38" customHeight="1" spans="1:7">
      <c r="A47" s="347" t="s">
        <v>2630</v>
      </c>
      <c r="B47" s="348" t="s">
        <v>2631</v>
      </c>
      <c r="C47" s="349"/>
      <c r="D47" s="349"/>
      <c r="E47" s="350" t="str">
        <f t="shared" si="2"/>
        <v/>
      </c>
      <c r="F47" s="345" t="str">
        <f t="shared" si="0"/>
        <v>否</v>
      </c>
      <c r="G47" s="329" t="str">
        <f t="shared" si="1"/>
        <v>项</v>
      </c>
    </row>
    <row r="48" ht="38" customHeight="1" spans="1:7">
      <c r="A48" s="347" t="s">
        <v>2632</v>
      </c>
      <c r="B48" s="348" t="s">
        <v>2633</v>
      </c>
      <c r="C48" s="349"/>
      <c r="D48" s="349"/>
      <c r="E48" s="350" t="str">
        <f t="shared" si="2"/>
        <v/>
      </c>
      <c r="F48" s="345" t="str">
        <f t="shared" si="0"/>
        <v>否</v>
      </c>
      <c r="G48" s="329" t="str">
        <f t="shared" si="1"/>
        <v>项</v>
      </c>
    </row>
    <row r="49" ht="38" customHeight="1" spans="1:7">
      <c r="A49" s="347" t="s">
        <v>2634</v>
      </c>
      <c r="B49" s="348" t="s">
        <v>2635</v>
      </c>
      <c r="C49" s="349">
        <v>753</v>
      </c>
      <c r="D49" s="349"/>
      <c r="E49" s="350">
        <f t="shared" si="2"/>
        <v>-1</v>
      </c>
      <c r="F49" s="345" t="str">
        <f t="shared" si="0"/>
        <v>是</v>
      </c>
      <c r="G49" s="329" t="str">
        <f t="shared" si="1"/>
        <v>项</v>
      </c>
    </row>
    <row r="50" ht="38" customHeight="1" spans="1:7">
      <c r="A50" s="347" t="s">
        <v>2636</v>
      </c>
      <c r="B50" s="348" t="s">
        <v>2637</v>
      </c>
      <c r="C50" s="349">
        <v>149</v>
      </c>
      <c r="D50" s="349"/>
      <c r="E50" s="350">
        <f t="shared" si="2"/>
        <v>-1</v>
      </c>
      <c r="F50" s="345" t="str">
        <f t="shared" si="0"/>
        <v>是</v>
      </c>
      <c r="G50" s="329" t="str">
        <f t="shared" si="1"/>
        <v>项</v>
      </c>
    </row>
    <row r="51" ht="38" customHeight="1" spans="1:7">
      <c r="A51" s="347" t="s">
        <v>2638</v>
      </c>
      <c r="B51" s="348" t="s">
        <v>2639</v>
      </c>
      <c r="C51" s="349"/>
      <c r="D51" s="349"/>
      <c r="E51" s="350" t="str">
        <f t="shared" si="2"/>
        <v/>
      </c>
      <c r="F51" s="345" t="str">
        <f t="shared" si="0"/>
        <v>否</v>
      </c>
      <c r="G51" s="329" t="str">
        <f t="shared" si="1"/>
        <v>项</v>
      </c>
    </row>
    <row r="52" ht="38" customHeight="1" spans="1:7">
      <c r="A52" s="347" t="s">
        <v>2640</v>
      </c>
      <c r="B52" s="348" t="s">
        <v>2641</v>
      </c>
      <c r="C52" s="349"/>
      <c r="D52" s="349"/>
      <c r="E52" s="350" t="str">
        <f t="shared" si="2"/>
        <v/>
      </c>
      <c r="F52" s="345" t="str">
        <f t="shared" si="0"/>
        <v>否</v>
      </c>
      <c r="G52" s="329" t="str">
        <f t="shared" si="1"/>
        <v>项</v>
      </c>
    </row>
    <row r="53" ht="38" customHeight="1" spans="1:7">
      <c r="A53" s="347" t="s">
        <v>2642</v>
      </c>
      <c r="B53" s="348" t="s">
        <v>2643</v>
      </c>
      <c r="C53" s="349">
        <v>1550</v>
      </c>
      <c r="D53" s="349"/>
      <c r="E53" s="350">
        <f t="shared" si="2"/>
        <v>-1</v>
      </c>
      <c r="F53" s="345" t="str">
        <f t="shared" si="0"/>
        <v>是</v>
      </c>
      <c r="G53" s="329" t="str">
        <f t="shared" si="1"/>
        <v>项</v>
      </c>
    </row>
    <row r="54" ht="38" customHeight="1" spans="1:7">
      <c r="A54" s="347" t="s">
        <v>2644</v>
      </c>
      <c r="B54" s="348" t="s">
        <v>2645</v>
      </c>
      <c r="C54" s="349"/>
      <c r="D54" s="349"/>
      <c r="E54" s="350" t="str">
        <f t="shared" si="2"/>
        <v/>
      </c>
      <c r="F54" s="345" t="str">
        <f t="shared" si="0"/>
        <v>否</v>
      </c>
      <c r="G54" s="329" t="str">
        <f t="shared" si="1"/>
        <v>项</v>
      </c>
    </row>
    <row r="55" ht="38" customHeight="1" spans="1:7">
      <c r="A55" s="347" t="s">
        <v>2646</v>
      </c>
      <c r="B55" s="348" t="s">
        <v>2647</v>
      </c>
      <c r="C55" s="349"/>
      <c r="D55" s="349"/>
      <c r="E55" s="350" t="str">
        <f t="shared" si="2"/>
        <v/>
      </c>
      <c r="F55" s="345" t="str">
        <f t="shared" si="0"/>
        <v>否</v>
      </c>
      <c r="G55" s="329" t="str">
        <f t="shared" si="1"/>
        <v>项</v>
      </c>
    </row>
    <row r="56" ht="38" customHeight="1" spans="1:6">
      <c r="A56" s="347"/>
      <c r="B56" s="348" t="s">
        <v>2648</v>
      </c>
      <c r="C56" s="349">
        <v>245</v>
      </c>
      <c r="D56" s="349">
        <v>1001</v>
      </c>
      <c r="E56" s="350">
        <f t="shared" si="2"/>
        <v>3.086</v>
      </c>
      <c r="F56" s="345"/>
    </row>
    <row r="57" ht="38" customHeight="1" spans="1:6">
      <c r="A57" s="347"/>
      <c r="B57" s="348" t="s">
        <v>2649</v>
      </c>
      <c r="C57" s="349"/>
      <c r="D57" s="349"/>
      <c r="E57" s="350" t="str">
        <f t="shared" si="2"/>
        <v/>
      </c>
      <c r="F57" s="345"/>
    </row>
    <row r="58" ht="38" customHeight="1" spans="1:6">
      <c r="A58" s="347"/>
      <c r="B58" s="348" t="s">
        <v>2650</v>
      </c>
      <c r="C58" s="349"/>
      <c r="D58" s="349"/>
      <c r="E58" s="350" t="str">
        <f t="shared" si="2"/>
        <v/>
      </c>
      <c r="F58" s="345"/>
    </row>
    <row r="59" ht="38" customHeight="1" spans="1:7">
      <c r="A59" s="347" t="s">
        <v>2651</v>
      </c>
      <c r="B59" s="348" t="s">
        <v>2652</v>
      </c>
      <c r="C59" s="349"/>
      <c r="D59" s="349"/>
      <c r="E59" s="350" t="str">
        <f t="shared" si="2"/>
        <v/>
      </c>
      <c r="F59" s="345" t="str">
        <f t="shared" ref="F59:F70" si="3">IF(LEN(A59)=3,"是",IF(B59&lt;&gt;"",IF(SUM(C59:D59)&lt;&gt;0,"是","否"),"是"))</f>
        <v>否</v>
      </c>
      <c r="G59" s="329" t="str">
        <f t="shared" ref="G59:G70" si="4">IF(LEN(A59)=3,"类",IF(LEN(A59)=5,"款","项"))</f>
        <v>项</v>
      </c>
    </row>
    <row r="60" ht="38" customHeight="1" spans="1:7">
      <c r="A60" s="347" t="s">
        <v>2653</v>
      </c>
      <c r="B60" s="346" t="s">
        <v>2654</v>
      </c>
      <c r="C60" s="392"/>
      <c r="D60" s="392"/>
      <c r="E60" s="350"/>
      <c r="F60" s="345" t="str">
        <f t="shared" si="3"/>
        <v>否</v>
      </c>
      <c r="G60" s="329" t="str">
        <f t="shared" si="4"/>
        <v>款</v>
      </c>
    </row>
    <row r="61" ht="38" customHeight="1" spans="1:7">
      <c r="A61" s="347" t="s">
        <v>2655</v>
      </c>
      <c r="B61" s="348" t="s">
        <v>2627</v>
      </c>
      <c r="C61" s="349"/>
      <c r="D61" s="349"/>
      <c r="E61" s="350" t="str">
        <f t="shared" ref="E61:E70" si="5">IF(C61&gt;0,D61/C61-1,IF(C61&lt;0,-(D61/C61-1),""))</f>
        <v/>
      </c>
      <c r="F61" s="345" t="str">
        <f t="shared" si="3"/>
        <v>否</v>
      </c>
      <c r="G61" s="329" t="str">
        <f t="shared" si="4"/>
        <v>项</v>
      </c>
    </row>
    <row r="62" ht="38" customHeight="1" spans="1:7">
      <c r="A62" s="347" t="s">
        <v>2656</v>
      </c>
      <c r="B62" s="348" t="s">
        <v>2629</v>
      </c>
      <c r="C62" s="349"/>
      <c r="D62" s="349"/>
      <c r="E62" s="350" t="str">
        <f t="shared" si="5"/>
        <v/>
      </c>
      <c r="F62" s="345" t="str">
        <f t="shared" si="3"/>
        <v>否</v>
      </c>
      <c r="G62" s="329" t="str">
        <f t="shared" si="4"/>
        <v>项</v>
      </c>
    </row>
    <row r="63" ht="38" customHeight="1" spans="1:7">
      <c r="A63" s="347" t="s">
        <v>2657</v>
      </c>
      <c r="B63" s="348" t="s">
        <v>2658</v>
      </c>
      <c r="C63" s="349"/>
      <c r="D63" s="349"/>
      <c r="E63" s="350" t="str">
        <f t="shared" si="5"/>
        <v/>
      </c>
      <c r="F63" s="345" t="str">
        <f t="shared" si="3"/>
        <v>否</v>
      </c>
      <c r="G63" s="329" t="str">
        <f t="shared" si="4"/>
        <v>项</v>
      </c>
    </row>
    <row r="64" ht="38" customHeight="1" spans="1:7">
      <c r="A64" s="347" t="s">
        <v>2659</v>
      </c>
      <c r="B64" s="346" t="s">
        <v>2660</v>
      </c>
      <c r="C64" s="392"/>
      <c r="D64" s="392"/>
      <c r="E64" s="350" t="str">
        <f t="shared" si="5"/>
        <v/>
      </c>
      <c r="F64" s="345" t="str">
        <f t="shared" si="3"/>
        <v>否</v>
      </c>
      <c r="G64" s="329" t="str">
        <f t="shared" si="4"/>
        <v>款</v>
      </c>
    </row>
    <row r="65" ht="38" customHeight="1" spans="1:7">
      <c r="A65" s="347" t="s">
        <v>2661</v>
      </c>
      <c r="B65" s="346" t="s">
        <v>2662</v>
      </c>
      <c r="C65" s="392">
        <f>C66+C67+C68+C69+C70</f>
        <v>0</v>
      </c>
      <c r="D65" s="392">
        <f>D66+D67+D68+D69+D70</f>
        <v>576</v>
      </c>
      <c r="E65" s="350" t="str">
        <f t="shared" si="5"/>
        <v/>
      </c>
      <c r="F65" s="345" t="str">
        <f t="shared" si="3"/>
        <v>是</v>
      </c>
      <c r="G65" s="329" t="str">
        <f t="shared" si="4"/>
        <v>款</v>
      </c>
    </row>
    <row r="66" ht="38" customHeight="1" spans="1:7">
      <c r="A66" s="347" t="s">
        <v>2663</v>
      </c>
      <c r="B66" s="348" t="s">
        <v>2664</v>
      </c>
      <c r="C66" s="349"/>
      <c r="D66" s="349">
        <v>576</v>
      </c>
      <c r="E66" s="350" t="str">
        <f t="shared" si="5"/>
        <v/>
      </c>
      <c r="F66" s="345" t="str">
        <f t="shared" si="3"/>
        <v>是</v>
      </c>
      <c r="G66" s="329" t="str">
        <f t="shared" si="4"/>
        <v>项</v>
      </c>
    </row>
    <row r="67" ht="38" customHeight="1" spans="1:7">
      <c r="A67" s="347" t="s">
        <v>2665</v>
      </c>
      <c r="B67" s="348" t="s">
        <v>2666</v>
      </c>
      <c r="C67" s="349"/>
      <c r="D67" s="349"/>
      <c r="E67" s="350" t="str">
        <f t="shared" si="5"/>
        <v/>
      </c>
      <c r="F67" s="345" t="str">
        <f t="shared" si="3"/>
        <v>否</v>
      </c>
      <c r="G67" s="329" t="str">
        <f t="shared" si="4"/>
        <v>项</v>
      </c>
    </row>
    <row r="68" ht="38" customHeight="1" spans="1:7">
      <c r="A68" s="347" t="s">
        <v>2667</v>
      </c>
      <c r="B68" s="348" t="s">
        <v>2668</v>
      </c>
      <c r="C68" s="349"/>
      <c r="D68" s="349"/>
      <c r="E68" s="350" t="str">
        <f t="shared" si="5"/>
        <v/>
      </c>
      <c r="F68" s="345" t="str">
        <f t="shared" si="3"/>
        <v>否</v>
      </c>
      <c r="G68" s="329" t="str">
        <f t="shared" si="4"/>
        <v>项</v>
      </c>
    </row>
    <row r="69" ht="38" customHeight="1" spans="1:7">
      <c r="A69" s="347" t="s">
        <v>2669</v>
      </c>
      <c r="B69" s="348" t="s">
        <v>2670</v>
      </c>
      <c r="C69" s="349"/>
      <c r="D69" s="349"/>
      <c r="E69" s="350" t="str">
        <f t="shared" si="5"/>
        <v/>
      </c>
      <c r="F69" s="345" t="str">
        <f t="shared" si="3"/>
        <v>否</v>
      </c>
      <c r="G69" s="329" t="str">
        <f t="shared" si="4"/>
        <v>项</v>
      </c>
    </row>
    <row r="70" ht="38" customHeight="1" spans="1:7">
      <c r="A70" s="347" t="s">
        <v>2671</v>
      </c>
      <c r="B70" s="348" t="s">
        <v>2672</v>
      </c>
      <c r="C70" s="349"/>
      <c r="D70" s="349"/>
      <c r="E70" s="350" t="str">
        <f t="shared" si="5"/>
        <v/>
      </c>
      <c r="F70" s="345" t="str">
        <f t="shared" si="3"/>
        <v>否</v>
      </c>
      <c r="G70" s="329" t="str">
        <f t="shared" si="4"/>
        <v>项</v>
      </c>
    </row>
    <row r="71" ht="38" customHeight="1" spans="1:7">
      <c r="A71" s="347" t="s">
        <v>2673</v>
      </c>
      <c r="B71" s="346" t="s">
        <v>2674</v>
      </c>
      <c r="C71" s="392"/>
      <c r="D71" s="392"/>
      <c r="E71" s="350"/>
      <c r="F71" s="345" t="str">
        <f t="shared" ref="F71:F134" si="6">IF(LEN(A71)=3,"是",IF(B71&lt;&gt;"",IF(SUM(C71:D71)&lt;&gt;0,"是","否"),"是"))</f>
        <v>否</v>
      </c>
      <c r="G71" s="329" t="str">
        <f t="shared" ref="G71:G134" si="7">IF(LEN(A71)=3,"类",IF(LEN(A71)=5,"款","项"))</f>
        <v>款</v>
      </c>
    </row>
    <row r="72" ht="38" customHeight="1" spans="1:7">
      <c r="A72" s="347" t="s">
        <v>2675</v>
      </c>
      <c r="B72" s="348" t="s">
        <v>2676</v>
      </c>
      <c r="C72" s="349"/>
      <c r="D72" s="349"/>
      <c r="E72" s="350" t="str">
        <f t="shared" ref="E71:E134" si="8">IF(C72&gt;0,D72/C72-1,IF(C72&lt;0,-(D72/C72-1),""))</f>
        <v/>
      </c>
      <c r="F72" s="345" t="str">
        <f t="shared" si="6"/>
        <v>否</v>
      </c>
      <c r="G72" s="329" t="str">
        <f t="shared" si="7"/>
        <v>项</v>
      </c>
    </row>
    <row r="73" ht="38" customHeight="1" spans="1:7">
      <c r="A73" s="347" t="s">
        <v>2677</v>
      </c>
      <c r="B73" s="348" t="s">
        <v>2678</v>
      </c>
      <c r="C73" s="349"/>
      <c r="D73" s="349"/>
      <c r="E73" s="350" t="str">
        <f t="shared" si="8"/>
        <v/>
      </c>
      <c r="F73" s="345" t="str">
        <f t="shared" si="6"/>
        <v>否</v>
      </c>
      <c r="G73" s="329" t="str">
        <f t="shared" si="7"/>
        <v>项</v>
      </c>
    </row>
    <row r="74" ht="38" customHeight="1" spans="1:7">
      <c r="A74" s="347" t="s">
        <v>2679</v>
      </c>
      <c r="B74" s="348" t="s">
        <v>2680</v>
      </c>
      <c r="C74" s="349"/>
      <c r="D74" s="349"/>
      <c r="E74" s="350" t="str">
        <f t="shared" si="8"/>
        <v/>
      </c>
      <c r="F74" s="345" t="str">
        <f t="shared" si="6"/>
        <v>否</v>
      </c>
      <c r="G74" s="329" t="str">
        <f t="shared" si="7"/>
        <v>项</v>
      </c>
    </row>
    <row r="75" ht="38" customHeight="1" spans="1:7">
      <c r="A75" s="347" t="s">
        <v>2681</v>
      </c>
      <c r="B75" s="346" t="s">
        <v>2682</v>
      </c>
      <c r="C75" s="392"/>
      <c r="D75" s="392"/>
      <c r="E75" s="350"/>
      <c r="F75" s="345" t="str">
        <f t="shared" si="6"/>
        <v>否</v>
      </c>
      <c r="G75" s="329" t="str">
        <f t="shared" si="7"/>
        <v>款</v>
      </c>
    </row>
    <row r="76" ht="38" customHeight="1" spans="1:7">
      <c r="A76" s="347" t="s">
        <v>2683</v>
      </c>
      <c r="B76" s="348" t="s">
        <v>2627</v>
      </c>
      <c r="C76" s="349"/>
      <c r="D76" s="349"/>
      <c r="E76" s="350" t="str">
        <f t="shared" si="8"/>
        <v/>
      </c>
      <c r="F76" s="345" t="str">
        <f t="shared" si="6"/>
        <v>否</v>
      </c>
      <c r="G76" s="329" t="str">
        <f t="shared" si="7"/>
        <v>项</v>
      </c>
    </row>
    <row r="77" ht="38" customHeight="1" spans="1:7">
      <c r="A77" s="347" t="s">
        <v>2684</v>
      </c>
      <c r="B77" s="348" t="s">
        <v>2629</v>
      </c>
      <c r="C77" s="349"/>
      <c r="D77" s="349"/>
      <c r="E77" s="350" t="str">
        <f t="shared" si="8"/>
        <v/>
      </c>
      <c r="F77" s="345" t="str">
        <f t="shared" si="6"/>
        <v>否</v>
      </c>
      <c r="G77" s="329" t="str">
        <f t="shared" si="7"/>
        <v>项</v>
      </c>
    </row>
    <row r="78" ht="38" customHeight="1" spans="1:7">
      <c r="A78" s="347" t="s">
        <v>2685</v>
      </c>
      <c r="B78" s="348" t="s">
        <v>2686</v>
      </c>
      <c r="C78" s="349"/>
      <c r="D78" s="349"/>
      <c r="E78" s="350" t="str">
        <f t="shared" si="8"/>
        <v/>
      </c>
      <c r="F78" s="345" t="str">
        <f t="shared" si="6"/>
        <v>否</v>
      </c>
      <c r="G78" s="329" t="str">
        <f t="shared" si="7"/>
        <v>项</v>
      </c>
    </row>
    <row r="79" ht="38" customHeight="1" spans="1:7">
      <c r="A79" s="347" t="s">
        <v>2687</v>
      </c>
      <c r="B79" s="346" t="s">
        <v>2688</v>
      </c>
      <c r="C79" s="392"/>
      <c r="D79" s="392"/>
      <c r="E79" s="350"/>
      <c r="F79" s="345" t="str">
        <f t="shared" si="6"/>
        <v>否</v>
      </c>
      <c r="G79" s="329" t="str">
        <f t="shared" si="7"/>
        <v>款</v>
      </c>
    </row>
    <row r="80" ht="38" customHeight="1" spans="1:7">
      <c r="A80" s="347" t="s">
        <v>2689</v>
      </c>
      <c r="B80" s="348" t="s">
        <v>2627</v>
      </c>
      <c r="C80" s="349"/>
      <c r="D80" s="349"/>
      <c r="E80" s="350" t="str">
        <f t="shared" si="8"/>
        <v/>
      </c>
      <c r="F80" s="345" t="str">
        <f t="shared" si="6"/>
        <v>否</v>
      </c>
      <c r="G80" s="329" t="str">
        <f t="shared" si="7"/>
        <v>项</v>
      </c>
    </row>
    <row r="81" ht="38" customHeight="1" spans="1:7">
      <c r="A81" s="347" t="s">
        <v>2690</v>
      </c>
      <c r="B81" s="348" t="s">
        <v>2629</v>
      </c>
      <c r="C81" s="349"/>
      <c r="D81" s="349"/>
      <c r="E81" s="350" t="str">
        <f t="shared" si="8"/>
        <v/>
      </c>
      <c r="F81" s="345" t="str">
        <f t="shared" si="6"/>
        <v>否</v>
      </c>
      <c r="G81" s="329" t="str">
        <f t="shared" si="7"/>
        <v>项</v>
      </c>
    </row>
    <row r="82" s="322" customFormat="1" ht="38" customHeight="1" spans="1:7">
      <c r="A82" s="347" t="s">
        <v>2691</v>
      </c>
      <c r="B82" s="348" t="s">
        <v>2692</v>
      </c>
      <c r="C82" s="349"/>
      <c r="D82" s="349"/>
      <c r="E82" s="350" t="str">
        <f t="shared" si="8"/>
        <v/>
      </c>
      <c r="F82" s="345" t="str">
        <f t="shared" si="6"/>
        <v>否</v>
      </c>
      <c r="G82" s="329" t="str">
        <f t="shared" si="7"/>
        <v>项</v>
      </c>
    </row>
    <row r="83" s="322" customFormat="1" ht="38" customHeight="1" spans="1:7">
      <c r="A83" s="347" t="s">
        <v>2693</v>
      </c>
      <c r="B83" s="346" t="s">
        <v>2694</v>
      </c>
      <c r="C83" s="392"/>
      <c r="D83" s="392"/>
      <c r="E83" s="350"/>
      <c r="F83" s="345" t="str">
        <f t="shared" si="6"/>
        <v>否</v>
      </c>
      <c r="G83" s="329" t="str">
        <f t="shared" si="7"/>
        <v>款</v>
      </c>
    </row>
    <row r="84" s="322" customFormat="1" ht="38" customHeight="1" spans="1:7">
      <c r="A84" s="347" t="s">
        <v>2695</v>
      </c>
      <c r="B84" s="348" t="s">
        <v>2664</v>
      </c>
      <c r="C84" s="349"/>
      <c r="D84" s="349"/>
      <c r="E84" s="350" t="str">
        <f t="shared" si="8"/>
        <v/>
      </c>
      <c r="F84" s="345" t="str">
        <f t="shared" si="6"/>
        <v>否</v>
      </c>
      <c r="G84" s="329" t="str">
        <f t="shared" si="7"/>
        <v>项</v>
      </c>
    </row>
    <row r="85" s="322" customFormat="1" ht="38" customHeight="1" spans="1:7">
      <c r="A85" s="347" t="s">
        <v>2696</v>
      </c>
      <c r="B85" s="348" t="s">
        <v>2666</v>
      </c>
      <c r="C85" s="349"/>
      <c r="D85" s="349"/>
      <c r="E85" s="350" t="str">
        <f t="shared" si="8"/>
        <v/>
      </c>
      <c r="F85" s="345" t="str">
        <f t="shared" si="6"/>
        <v>否</v>
      </c>
      <c r="G85" s="329" t="str">
        <f t="shared" si="7"/>
        <v>项</v>
      </c>
    </row>
    <row r="86" s="322" customFormat="1" ht="38" customHeight="1" spans="1:7">
      <c r="A86" s="347" t="s">
        <v>2697</v>
      </c>
      <c r="B86" s="348" t="s">
        <v>2668</v>
      </c>
      <c r="C86" s="349"/>
      <c r="D86" s="349"/>
      <c r="E86" s="350" t="str">
        <f t="shared" si="8"/>
        <v/>
      </c>
      <c r="F86" s="345" t="str">
        <f t="shared" si="6"/>
        <v>否</v>
      </c>
      <c r="G86" s="329" t="str">
        <f t="shared" si="7"/>
        <v>项</v>
      </c>
    </row>
    <row r="87" s="322" customFormat="1" ht="38" customHeight="1" spans="1:7">
      <c r="A87" s="347" t="s">
        <v>2698</v>
      </c>
      <c r="B87" s="348" t="s">
        <v>2670</v>
      </c>
      <c r="C87" s="349"/>
      <c r="D87" s="349"/>
      <c r="E87" s="350" t="str">
        <f t="shared" si="8"/>
        <v/>
      </c>
      <c r="F87" s="345" t="str">
        <f t="shared" si="6"/>
        <v>否</v>
      </c>
      <c r="G87" s="329" t="str">
        <f t="shared" si="7"/>
        <v>项</v>
      </c>
    </row>
    <row r="88" s="322" customFormat="1" ht="38" customHeight="1" spans="1:7">
      <c r="A88" s="347" t="s">
        <v>2699</v>
      </c>
      <c r="B88" s="348" t="s">
        <v>2700</v>
      </c>
      <c r="C88" s="349"/>
      <c r="D88" s="349"/>
      <c r="E88" s="350" t="str">
        <f t="shared" si="8"/>
        <v/>
      </c>
      <c r="F88" s="345" t="str">
        <f t="shared" si="6"/>
        <v>否</v>
      </c>
      <c r="G88" s="329" t="str">
        <f t="shared" si="7"/>
        <v>项</v>
      </c>
    </row>
    <row r="89" s="322" customFormat="1" ht="38" customHeight="1" spans="1:7">
      <c r="A89" s="347" t="s">
        <v>2701</v>
      </c>
      <c r="B89" s="346" t="s">
        <v>2702</v>
      </c>
      <c r="C89" s="392"/>
      <c r="D89" s="392"/>
      <c r="E89" s="350"/>
      <c r="F89" s="345" t="str">
        <f t="shared" si="6"/>
        <v>否</v>
      </c>
      <c r="G89" s="329" t="str">
        <f t="shared" si="7"/>
        <v>款</v>
      </c>
    </row>
    <row r="90" s="322" customFormat="1" ht="38" customHeight="1" spans="1:7">
      <c r="A90" s="347" t="s">
        <v>2703</v>
      </c>
      <c r="B90" s="348" t="s">
        <v>2676</v>
      </c>
      <c r="C90" s="349"/>
      <c r="D90" s="349"/>
      <c r="E90" s="350" t="str">
        <f t="shared" si="8"/>
        <v/>
      </c>
      <c r="F90" s="345" t="str">
        <f t="shared" si="6"/>
        <v>否</v>
      </c>
      <c r="G90" s="329" t="str">
        <f t="shared" si="7"/>
        <v>项</v>
      </c>
    </row>
    <row r="91" s="322" customFormat="1" ht="38" customHeight="1" spans="1:7">
      <c r="A91" s="347" t="s">
        <v>2704</v>
      </c>
      <c r="B91" s="348" t="s">
        <v>2705</v>
      </c>
      <c r="C91" s="349"/>
      <c r="D91" s="349"/>
      <c r="E91" s="350" t="str">
        <f t="shared" si="8"/>
        <v/>
      </c>
      <c r="F91" s="345" t="str">
        <f t="shared" si="6"/>
        <v>否</v>
      </c>
      <c r="G91" s="329" t="str">
        <f t="shared" si="7"/>
        <v>项</v>
      </c>
    </row>
    <row r="92" s="322" customFormat="1" ht="38" customHeight="1" spans="1:7">
      <c r="A92" s="347" t="s">
        <v>2706</v>
      </c>
      <c r="B92" s="346" t="s">
        <v>2707</v>
      </c>
      <c r="C92" s="392"/>
      <c r="D92" s="392"/>
      <c r="E92" s="350"/>
      <c r="F92" s="345" t="str">
        <f t="shared" si="6"/>
        <v>否</v>
      </c>
      <c r="G92" s="329" t="str">
        <f t="shared" si="7"/>
        <v>款</v>
      </c>
    </row>
    <row r="93" s="322" customFormat="1" ht="38" customHeight="1" spans="1:7">
      <c r="A93" s="347" t="s">
        <v>2708</v>
      </c>
      <c r="B93" s="348" t="s">
        <v>2627</v>
      </c>
      <c r="C93" s="349"/>
      <c r="D93" s="349"/>
      <c r="E93" s="350" t="str">
        <f t="shared" si="8"/>
        <v/>
      </c>
      <c r="F93" s="345" t="str">
        <f t="shared" si="6"/>
        <v>否</v>
      </c>
      <c r="G93" s="329" t="str">
        <f t="shared" si="7"/>
        <v>项</v>
      </c>
    </row>
    <row r="94" s="322" customFormat="1" ht="38" customHeight="1" spans="1:7">
      <c r="A94" s="347" t="s">
        <v>2709</v>
      </c>
      <c r="B94" s="348" t="s">
        <v>2629</v>
      </c>
      <c r="C94" s="349"/>
      <c r="D94" s="349"/>
      <c r="E94" s="350" t="str">
        <f t="shared" si="8"/>
        <v/>
      </c>
      <c r="F94" s="345" t="str">
        <f t="shared" si="6"/>
        <v>否</v>
      </c>
      <c r="G94" s="329" t="str">
        <f t="shared" si="7"/>
        <v>项</v>
      </c>
    </row>
    <row r="95" s="322" customFormat="1" ht="38" customHeight="1" spans="1:7">
      <c r="A95" s="347" t="s">
        <v>2710</v>
      </c>
      <c r="B95" s="348" t="s">
        <v>2631</v>
      </c>
      <c r="C95" s="349"/>
      <c r="D95" s="349"/>
      <c r="E95" s="350" t="str">
        <f t="shared" si="8"/>
        <v/>
      </c>
      <c r="F95" s="345" t="str">
        <f t="shared" si="6"/>
        <v>否</v>
      </c>
      <c r="G95" s="329" t="str">
        <f t="shared" si="7"/>
        <v>项</v>
      </c>
    </row>
    <row r="96" s="322" customFormat="1" ht="38" customHeight="1" spans="1:7">
      <c r="A96" s="347" t="s">
        <v>2711</v>
      </c>
      <c r="B96" s="348" t="s">
        <v>2633</v>
      </c>
      <c r="C96" s="349"/>
      <c r="D96" s="349"/>
      <c r="E96" s="350" t="str">
        <f t="shared" si="8"/>
        <v/>
      </c>
      <c r="F96" s="345" t="str">
        <f t="shared" si="6"/>
        <v>否</v>
      </c>
      <c r="G96" s="329" t="str">
        <f t="shared" si="7"/>
        <v>项</v>
      </c>
    </row>
    <row r="97" ht="38" customHeight="1" spans="1:7">
      <c r="A97" s="347" t="s">
        <v>2712</v>
      </c>
      <c r="B97" s="348" t="s">
        <v>2639</v>
      </c>
      <c r="C97" s="349"/>
      <c r="D97" s="349"/>
      <c r="E97" s="350" t="str">
        <f t="shared" si="8"/>
        <v/>
      </c>
      <c r="F97" s="345" t="str">
        <f t="shared" si="6"/>
        <v>否</v>
      </c>
      <c r="G97" s="329" t="str">
        <f t="shared" si="7"/>
        <v>项</v>
      </c>
    </row>
    <row r="98" ht="38" customHeight="1" spans="1:7">
      <c r="A98" s="347" t="s">
        <v>2713</v>
      </c>
      <c r="B98" s="348" t="s">
        <v>2643</v>
      </c>
      <c r="C98" s="349"/>
      <c r="D98" s="349"/>
      <c r="E98" s="350" t="str">
        <f t="shared" si="8"/>
        <v/>
      </c>
      <c r="F98" s="345" t="str">
        <f t="shared" si="6"/>
        <v>否</v>
      </c>
      <c r="G98" s="329" t="str">
        <f t="shared" si="7"/>
        <v>项</v>
      </c>
    </row>
    <row r="99" ht="38" customHeight="1" spans="1:7">
      <c r="A99" s="347" t="s">
        <v>2714</v>
      </c>
      <c r="B99" s="348" t="s">
        <v>2645</v>
      </c>
      <c r="C99" s="349"/>
      <c r="D99" s="349"/>
      <c r="E99" s="350" t="str">
        <f t="shared" si="8"/>
        <v/>
      </c>
      <c r="F99" s="345" t="str">
        <f t="shared" si="6"/>
        <v>否</v>
      </c>
      <c r="G99" s="329" t="str">
        <f t="shared" si="7"/>
        <v>项</v>
      </c>
    </row>
    <row r="100" s="322" customFormat="1" ht="38" customHeight="1" spans="1:7">
      <c r="A100" s="347" t="s">
        <v>2715</v>
      </c>
      <c r="B100" s="348" t="s">
        <v>2716</v>
      </c>
      <c r="C100" s="349"/>
      <c r="D100" s="349"/>
      <c r="E100" s="350" t="str">
        <f t="shared" si="8"/>
        <v/>
      </c>
      <c r="F100" s="345" t="str">
        <f t="shared" si="6"/>
        <v>否</v>
      </c>
      <c r="G100" s="329" t="str">
        <f t="shared" si="7"/>
        <v>项</v>
      </c>
    </row>
    <row r="101" s="322" customFormat="1" ht="38" customHeight="1" spans="1:7">
      <c r="A101" s="341" t="s">
        <v>91</v>
      </c>
      <c r="B101" s="342" t="s">
        <v>2717</v>
      </c>
      <c r="C101" s="388"/>
      <c r="D101" s="388"/>
      <c r="E101" s="355"/>
      <c r="F101" s="345" t="str">
        <f t="shared" si="6"/>
        <v>是</v>
      </c>
      <c r="G101" s="329" t="str">
        <f t="shared" si="7"/>
        <v>类</v>
      </c>
    </row>
    <row r="102" ht="38" customHeight="1" spans="1:7">
      <c r="A102" s="347" t="s">
        <v>2718</v>
      </c>
      <c r="B102" s="346" t="s">
        <v>2719</v>
      </c>
      <c r="C102" s="392"/>
      <c r="D102" s="392"/>
      <c r="E102" s="350"/>
      <c r="F102" s="345" t="str">
        <f t="shared" si="6"/>
        <v>否</v>
      </c>
      <c r="G102" s="329" t="str">
        <f t="shared" si="7"/>
        <v>款</v>
      </c>
    </row>
    <row r="103" s="322" customFormat="1" ht="38" customHeight="1" spans="1:7">
      <c r="A103" s="347" t="s">
        <v>2720</v>
      </c>
      <c r="B103" s="348" t="s">
        <v>2597</v>
      </c>
      <c r="C103" s="349"/>
      <c r="D103" s="349"/>
      <c r="E103" s="350" t="str">
        <f t="shared" si="8"/>
        <v/>
      </c>
      <c r="F103" s="345" t="str">
        <f t="shared" si="6"/>
        <v>否</v>
      </c>
      <c r="G103" s="329" t="str">
        <f t="shared" si="7"/>
        <v>项</v>
      </c>
    </row>
    <row r="104" s="322" customFormat="1" ht="38" customHeight="1" spans="1:7">
      <c r="A104" s="347" t="s">
        <v>2721</v>
      </c>
      <c r="B104" s="348" t="s">
        <v>2722</v>
      </c>
      <c r="C104" s="349"/>
      <c r="D104" s="349"/>
      <c r="E104" s="350" t="str">
        <f t="shared" si="8"/>
        <v/>
      </c>
      <c r="F104" s="345" t="str">
        <f t="shared" si="6"/>
        <v>否</v>
      </c>
      <c r="G104" s="329" t="str">
        <f t="shared" si="7"/>
        <v>项</v>
      </c>
    </row>
    <row r="105" s="322" customFormat="1" ht="38" customHeight="1" spans="1:7">
      <c r="A105" s="347" t="s">
        <v>2723</v>
      </c>
      <c r="B105" s="348" t="s">
        <v>2724</v>
      </c>
      <c r="C105" s="349"/>
      <c r="D105" s="349"/>
      <c r="E105" s="350" t="str">
        <f t="shared" si="8"/>
        <v/>
      </c>
      <c r="F105" s="345" t="str">
        <f t="shared" si="6"/>
        <v>否</v>
      </c>
      <c r="G105" s="329" t="str">
        <f t="shared" si="7"/>
        <v>项</v>
      </c>
    </row>
    <row r="106" s="322" customFormat="1" ht="38" customHeight="1" spans="1:7">
      <c r="A106" s="347" t="s">
        <v>2725</v>
      </c>
      <c r="B106" s="348" t="s">
        <v>2726</v>
      </c>
      <c r="C106" s="349"/>
      <c r="D106" s="349"/>
      <c r="E106" s="350" t="str">
        <f t="shared" si="8"/>
        <v/>
      </c>
      <c r="F106" s="345" t="str">
        <f t="shared" si="6"/>
        <v>否</v>
      </c>
      <c r="G106" s="329" t="str">
        <f t="shared" si="7"/>
        <v>项</v>
      </c>
    </row>
    <row r="107" s="322" customFormat="1" ht="38" customHeight="1" spans="1:7">
      <c r="A107" s="347" t="s">
        <v>2727</v>
      </c>
      <c r="B107" s="348" t="s">
        <v>2728</v>
      </c>
      <c r="C107" s="349"/>
      <c r="D107" s="349"/>
      <c r="E107" s="350" t="str">
        <f t="shared" si="8"/>
        <v/>
      </c>
      <c r="F107" s="345" t="str">
        <f t="shared" si="6"/>
        <v>否</v>
      </c>
      <c r="G107" s="329" t="str">
        <f t="shared" si="7"/>
        <v>款</v>
      </c>
    </row>
    <row r="108" ht="38" customHeight="1" spans="1:7">
      <c r="A108" s="347" t="s">
        <v>2729</v>
      </c>
      <c r="B108" s="348" t="s">
        <v>2597</v>
      </c>
      <c r="C108" s="349"/>
      <c r="D108" s="349"/>
      <c r="E108" s="350" t="str">
        <f t="shared" si="8"/>
        <v/>
      </c>
      <c r="F108" s="345" t="str">
        <f t="shared" si="6"/>
        <v>否</v>
      </c>
      <c r="G108" s="329" t="str">
        <f t="shared" si="7"/>
        <v>项</v>
      </c>
    </row>
    <row r="109" s="322" customFormat="1" ht="38" customHeight="1" spans="1:7">
      <c r="A109" s="347" t="s">
        <v>2730</v>
      </c>
      <c r="B109" s="348" t="s">
        <v>2722</v>
      </c>
      <c r="C109" s="349"/>
      <c r="D109" s="349"/>
      <c r="E109" s="350" t="str">
        <f t="shared" si="8"/>
        <v/>
      </c>
      <c r="F109" s="345" t="str">
        <f t="shared" si="6"/>
        <v>否</v>
      </c>
      <c r="G109" s="329" t="str">
        <f t="shared" si="7"/>
        <v>项</v>
      </c>
    </row>
    <row r="110" s="322" customFormat="1" ht="38" customHeight="1" spans="1:7">
      <c r="A110" s="347" t="s">
        <v>2731</v>
      </c>
      <c r="B110" s="348" t="s">
        <v>2732</v>
      </c>
      <c r="C110" s="349"/>
      <c r="D110" s="349"/>
      <c r="E110" s="350" t="str">
        <f t="shared" si="8"/>
        <v/>
      </c>
      <c r="F110" s="345" t="str">
        <f t="shared" si="6"/>
        <v>否</v>
      </c>
      <c r="G110" s="329" t="str">
        <f t="shared" si="7"/>
        <v>项</v>
      </c>
    </row>
    <row r="111" s="322" customFormat="1" ht="38" customHeight="1" spans="1:7">
      <c r="A111" s="347" t="s">
        <v>2733</v>
      </c>
      <c r="B111" s="348" t="s">
        <v>2734</v>
      </c>
      <c r="C111" s="349"/>
      <c r="D111" s="349"/>
      <c r="E111" s="350" t="str">
        <f t="shared" si="8"/>
        <v/>
      </c>
      <c r="F111" s="345" t="str">
        <f t="shared" si="6"/>
        <v>否</v>
      </c>
      <c r="G111" s="329" t="str">
        <f t="shared" si="7"/>
        <v>项</v>
      </c>
    </row>
    <row r="112" ht="38" customHeight="1" spans="1:7">
      <c r="A112" s="347" t="s">
        <v>2735</v>
      </c>
      <c r="B112" s="346" t="s">
        <v>2736</v>
      </c>
      <c r="C112" s="392"/>
      <c r="D112" s="392"/>
      <c r="E112" s="350"/>
      <c r="F112" s="345" t="str">
        <f t="shared" si="6"/>
        <v>否</v>
      </c>
      <c r="G112" s="329" t="str">
        <f t="shared" si="7"/>
        <v>款</v>
      </c>
    </row>
    <row r="113" s="322" customFormat="1" ht="38" customHeight="1" spans="1:7">
      <c r="A113" s="347" t="s">
        <v>2737</v>
      </c>
      <c r="B113" s="348" t="s">
        <v>2738</v>
      </c>
      <c r="C113" s="349"/>
      <c r="D113" s="349"/>
      <c r="E113" s="350" t="str">
        <f t="shared" si="8"/>
        <v/>
      </c>
      <c r="F113" s="345" t="str">
        <f t="shared" si="6"/>
        <v>否</v>
      </c>
      <c r="G113" s="329" t="str">
        <f t="shared" si="7"/>
        <v>项</v>
      </c>
    </row>
    <row r="114" s="322" customFormat="1" ht="38" customHeight="1" spans="1:7">
      <c r="A114" s="347" t="s">
        <v>2739</v>
      </c>
      <c r="B114" s="348" t="s">
        <v>2740</v>
      </c>
      <c r="C114" s="349"/>
      <c r="D114" s="349"/>
      <c r="E114" s="350" t="str">
        <f t="shared" si="8"/>
        <v/>
      </c>
      <c r="F114" s="345" t="str">
        <f t="shared" si="6"/>
        <v>否</v>
      </c>
      <c r="G114" s="329" t="str">
        <f t="shared" si="7"/>
        <v>项</v>
      </c>
    </row>
    <row r="115" s="322" customFormat="1" ht="38" customHeight="1" spans="1:7">
      <c r="A115" s="347" t="s">
        <v>2741</v>
      </c>
      <c r="B115" s="348" t="s">
        <v>2742</v>
      </c>
      <c r="C115" s="349"/>
      <c r="D115" s="349"/>
      <c r="E115" s="350" t="str">
        <f t="shared" si="8"/>
        <v/>
      </c>
      <c r="F115" s="345" t="str">
        <f t="shared" si="6"/>
        <v>否</v>
      </c>
      <c r="G115" s="329" t="str">
        <f t="shared" si="7"/>
        <v>项</v>
      </c>
    </row>
    <row r="116" ht="38" customHeight="1" spans="1:7">
      <c r="A116" s="347" t="s">
        <v>2743</v>
      </c>
      <c r="B116" s="348" t="s">
        <v>2744</v>
      </c>
      <c r="C116" s="349"/>
      <c r="D116" s="349"/>
      <c r="E116" s="350" t="str">
        <f t="shared" si="8"/>
        <v/>
      </c>
      <c r="F116" s="345" t="str">
        <f t="shared" si="6"/>
        <v>否</v>
      </c>
      <c r="G116" s="329" t="str">
        <f t="shared" si="7"/>
        <v>项</v>
      </c>
    </row>
    <row r="117" s="322" customFormat="1" ht="38" customHeight="1" spans="1:7">
      <c r="A117" s="357">
        <v>21370</v>
      </c>
      <c r="B117" s="346" t="s">
        <v>2745</v>
      </c>
      <c r="C117" s="392"/>
      <c r="D117" s="392"/>
      <c r="E117" s="350"/>
      <c r="F117" s="345" t="str">
        <f t="shared" si="6"/>
        <v>否</v>
      </c>
      <c r="G117" s="329" t="str">
        <f t="shared" si="7"/>
        <v>款</v>
      </c>
    </row>
    <row r="118" s="322" customFormat="1" ht="38" customHeight="1" spans="1:7">
      <c r="A118" s="357">
        <v>2137001</v>
      </c>
      <c r="B118" s="348" t="s">
        <v>2597</v>
      </c>
      <c r="C118" s="349"/>
      <c r="D118" s="349"/>
      <c r="E118" s="350" t="str">
        <f t="shared" si="8"/>
        <v/>
      </c>
      <c r="F118" s="345" t="str">
        <f t="shared" si="6"/>
        <v>否</v>
      </c>
      <c r="G118" s="329" t="str">
        <f t="shared" si="7"/>
        <v>项</v>
      </c>
    </row>
    <row r="119" ht="38" customHeight="1" spans="1:7">
      <c r="A119" s="357">
        <v>2137099</v>
      </c>
      <c r="B119" s="348" t="s">
        <v>2746</v>
      </c>
      <c r="C119" s="349"/>
      <c r="D119" s="349"/>
      <c r="E119" s="350" t="str">
        <f t="shared" si="8"/>
        <v/>
      </c>
      <c r="F119" s="345" t="str">
        <f t="shared" si="6"/>
        <v>否</v>
      </c>
      <c r="G119" s="329" t="str">
        <f t="shared" si="7"/>
        <v>项</v>
      </c>
    </row>
    <row r="120" s="322" customFormat="1" ht="38" customHeight="1" spans="1:7">
      <c r="A120" s="357">
        <v>21371</v>
      </c>
      <c r="B120" s="348" t="s">
        <v>2747</v>
      </c>
      <c r="C120" s="349"/>
      <c r="D120" s="349"/>
      <c r="E120" s="350" t="str">
        <f t="shared" si="8"/>
        <v/>
      </c>
      <c r="F120" s="345" t="str">
        <f t="shared" si="6"/>
        <v>否</v>
      </c>
      <c r="G120" s="329" t="str">
        <f t="shared" si="7"/>
        <v>款</v>
      </c>
    </row>
    <row r="121" ht="38" customHeight="1" spans="1:7">
      <c r="A121" s="357">
        <v>2137101</v>
      </c>
      <c r="B121" s="348" t="s">
        <v>2738</v>
      </c>
      <c r="C121" s="349"/>
      <c r="D121" s="349"/>
      <c r="E121" s="350" t="str">
        <f t="shared" si="8"/>
        <v/>
      </c>
      <c r="F121" s="345" t="str">
        <f t="shared" si="6"/>
        <v>否</v>
      </c>
      <c r="G121" s="329" t="str">
        <f t="shared" si="7"/>
        <v>项</v>
      </c>
    </row>
    <row r="122" s="322" customFormat="1" ht="38" customHeight="1" spans="1:7">
      <c r="A122" s="357">
        <v>2137102</v>
      </c>
      <c r="B122" s="348" t="s">
        <v>2748</v>
      </c>
      <c r="C122" s="349"/>
      <c r="D122" s="349"/>
      <c r="E122" s="350" t="str">
        <f t="shared" si="8"/>
        <v/>
      </c>
      <c r="F122" s="345" t="str">
        <f t="shared" si="6"/>
        <v>否</v>
      </c>
      <c r="G122" s="329" t="str">
        <f t="shared" si="7"/>
        <v>项</v>
      </c>
    </row>
    <row r="123" s="322" customFormat="1" ht="38" customHeight="1" spans="1:7">
      <c r="A123" s="357">
        <v>2137103</v>
      </c>
      <c r="B123" s="348" t="s">
        <v>2742</v>
      </c>
      <c r="C123" s="349"/>
      <c r="D123" s="349"/>
      <c r="E123" s="350" t="str">
        <f t="shared" si="8"/>
        <v/>
      </c>
      <c r="F123" s="345" t="str">
        <f t="shared" si="6"/>
        <v>否</v>
      </c>
      <c r="G123" s="329" t="str">
        <f t="shared" si="7"/>
        <v>项</v>
      </c>
    </row>
    <row r="124" s="322" customFormat="1" ht="38" customHeight="1" spans="1:7">
      <c r="A124" s="357">
        <v>2137199</v>
      </c>
      <c r="B124" s="348" t="s">
        <v>2749</v>
      </c>
      <c r="C124" s="349"/>
      <c r="D124" s="349"/>
      <c r="E124" s="350" t="str">
        <f t="shared" si="8"/>
        <v/>
      </c>
      <c r="F124" s="345" t="str">
        <f t="shared" si="6"/>
        <v>否</v>
      </c>
      <c r="G124" s="329" t="str">
        <f t="shared" si="7"/>
        <v>项</v>
      </c>
    </row>
    <row r="125" s="322" customFormat="1" ht="38" customHeight="1" spans="1:7">
      <c r="A125" s="341" t="s">
        <v>93</v>
      </c>
      <c r="B125" s="342" t="s">
        <v>2750</v>
      </c>
      <c r="C125" s="388"/>
      <c r="D125" s="388"/>
      <c r="E125" s="355"/>
      <c r="F125" s="345" t="str">
        <f t="shared" si="6"/>
        <v>是</v>
      </c>
      <c r="G125" s="329" t="str">
        <f t="shared" si="7"/>
        <v>类</v>
      </c>
    </row>
    <row r="126" s="322" customFormat="1" ht="38" customHeight="1" spans="1:7">
      <c r="A126" s="347" t="s">
        <v>2751</v>
      </c>
      <c r="B126" s="348" t="s">
        <v>2752</v>
      </c>
      <c r="C126" s="349"/>
      <c r="D126" s="349"/>
      <c r="E126" s="350" t="str">
        <f t="shared" si="8"/>
        <v/>
      </c>
      <c r="F126" s="345" t="str">
        <f t="shared" si="6"/>
        <v>否</v>
      </c>
      <c r="G126" s="329" t="str">
        <f t="shared" si="7"/>
        <v>款</v>
      </c>
    </row>
    <row r="127" ht="38" customHeight="1" spans="1:7">
      <c r="A127" s="347" t="s">
        <v>2753</v>
      </c>
      <c r="B127" s="348" t="s">
        <v>2754</v>
      </c>
      <c r="C127" s="349"/>
      <c r="D127" s="349"/>
      <c r="E127" s="350" t="str">
        <f t="shared" si="8"/>
        <v/>
      </c>
      <c r="F127" s="345" t="str">
        <f t="shared" si="6"/>
        <v>否</v>
      </c>
      <c r="G127" s="329" t="str">
        <f t="shared" si="7"/>
        <v>项</v>
      </c>
    </row>
    <row r="128" s="322" customFormat="1" ht="38" customHeight="1" spans="1:7">
      <c r="A128" s="347" t="s">
        <v>2755</v>
      </c>
      <c r="B128" s="348" t="s">
        <v>2756</v>
      </c>
      <c r="C128" s="349"/>
      <c r="D128" s="349"/>
      <c r="E128" s="350" t="str">
        <f t="shared" si="8"/>
        <v/>
      </c>
      <c r="F128" s="345" t="str">
        <f t="shared" si="6"/>
        <v>否</v>
      </c>
      <c r="G128" s="329" t="str">
        <f t="shared" si="7"/>
        <v>项</v>
      </c>
    </row>
    <row r="129" s="322" customFormat="1" ht="38" customHeight="1" spans="1:7">
      <c r="A129" s="347" t="s">
        <v>2757</v>
      </c>
      <c r="B129" s="348" t="s">
        <v>2758</v>
      </c>
      <c r="C129" s="349"/>
      <c r="D129" s="349"/>
      <c r="E129" s="350" t="str">
        <f t="shared" si="8"/>
        <v/>
      </c>
      <c r="F129" s="345" t="str">
        <f t="shared" si="6"/>
        <v>否</v>
      </c>
      <c r="G129" s="329" t="str">
        <f t="shared" si="7"/>
        <v>项</v>
      </c>
    </row>
    <row r="130" s="322" customFormat="1" ht="38" customHeight="1" spans="1:7">
      <c r="A130" s="347" t="s">
        <v>2759</v>
      </c>
      <c r="B130" s="348" t="s">
        <v>2760</v>
      </c>
      <c r="C130" s="349"/>
      <c r="D130" s="349"/>
      <c r="E130" s="350" t="str">
        <f t="shared" si="8"/>
        <v/>
      </c>
      <c r="F130" s="345" t="str">
        <f t="shared" si="6"/>
        <v>否</v>
      </c>
      <c r="G130" s="329" t="str">
        <f t="shared" si="7"/>
        <v>项</v>
      </c>
    </row>
    <row r="131" ht="38" customHeight="1" spans="1:7">
      <c r="A131" s="347" t="s">
        <v>2761</v>
      </c>
      <c r="B131" s="348" t="s">
        <v>2762</v>
      </c>
      <c r="C131" s="349"/>
      <c r="D131" s="349"/>
      <c r="E131" s="350" t="str">
        <f t="shared" si="8"/>
        <v/>
      </c>
      <c r="F131" s="345" t="str">
        <f t="shared" si="6"/>
        <v>否</v>
      </c>
      <c r="G131" s="329" t="str">
        <f t="shared" si="7"/>
        <v>款</v>
      </c>
    </row>
    <row r="132" ht="38" customHeight="1" spans="1:7">
      <c r="A132" s="347" t="s">
        <v>2763</v>
      </c>
      <c r="B132" s="348" t="s">
        <v>2758</v>
      </c>
      <c r="C132" s="349"/>
      <c r="D132" s="349"/>
      <c r="E132" s="350" t="str">
        <f t="shared" si="8"/>
        <v/>
      </c>
      <c r="F132" s="345" t="str">
        <f t="shared" si="6"/>
        <v>否</v>
      </c>
      <c r="G132" s="329" t="str">
        <f t="shared" si="7"/>
        <v>项</v>
      </c>
    </row>
    <row r="133" s="322" customFormat="1" ht="38" customHeight="1" spans="1:7">
      <c r="A133" s="347" t="s">
        <v>2764</v>
      </c>
      <c r="B133" s="348" t="s">
        <v>2765</v>
      </c>
      <c r="C133" s="349"/>
      <c r="D133" s="349"/>
      <c r="E133" s="350" t="str">
        <f t="shared" si="8"/>
        <v/>
      </c>
      <c r="F133" s="345" t="str">
        <f t="shared" si="6"/>
        <v>否</v>
      </c>
      <c r="G133" s="329" t="str">
        <f t="shared" si="7"/>
        <v>项</v>
      </c>
    </row>
    <row r="134" ht="38" customHeight="1" spans="1:7">
      <c r="A134" s="347" t="s">
        <v>2766</v>
      </c>
      <c r="B134" s="348" t="s">
        <v>2767</v>
      </c>
      <c r="C134" s="349"/>
      <c r="D134" s="349"/>
      <c r="E134" s="350" t="str">
        <f t="shared" si="8"/>
        <v/>
      </c>
      <c r="F134" s="345" t="str">
        <f t="shared" si="6"/>
        <v>否</v>
      </c>
      <c r="G134" s="329" t="str">
        <f t="shared" si="7"/>
        <v>项</v>
      </c>
    </row>
    <row r="135" ht="38" customHeight="1" spans="1:7">
      <c r="A135" s="347" t="s">
        <v>2768</v>
      </c>
      <c r="B135" s="348" t="s">
        <v>2769</v>
      </c>
      <c r="C135" s="349"/>
      <c r="D135" s="349"/>
      <c r="E135" s="350" t="str">
        <f t="shared" ref="E135:E198" si="9">IF(C135&gt;0,D135/C135-1,IF(C135&lt;0,-(D135/C135-1),""))</f>
        <v/>
      </c>
      <c r="F135" s="345" t="str">
        <f t="shared" ref="F135:F198" si="10">IF(LEN(A135)=3,"是",IF(B135&lt;&gt;"",IF(SUM(C135:D135)&lt;&gt;0,"是","否"),"是"))</f>
        <v>否</v>
      </c>
      <c r="G135" s="329" t="str">
        <f t="shared" ref="G135:G198" si="11">IF(LEN(A135)=3,"类",IF(LEN(A135)=5,"款","项"))</f>
        <v>项</v>
      </c>
    </row>
    <row r="136" s="322" customFormat="1" ht="38" customHeight="1" spans="1:7">
      <c r="A136" s="347" t="s">
        <v>2770</v>
      </c>
      <c r="B136" s="346" t="s">
        <v>2771</v>
      </c>
      <c r="C136" s="392"/>
      <c r="D136" s="392"/>
      <c r="E136" s="350"/>
      <c r="F136" s="345" t="str">
        <f t="shared" si="10"/>
        <v>否</v>
      </c>
      <c r="G136" s="329" t="str">
        <f t="shared" si="11"/>
        <v>款</v>
      </c>
    </row>
    <row r="137" s="322" customFormat="1" ht="38" customHeight="1" spans="1:7">
      <c r="A137" s="347" t="s">
        <v>2772</v>
      </c>
      <c r="B137" s="348" t="s">
        <v>2773</v>
      </c>
      <c r="C137" s="349"/>
      <c r="D137" s="349"/>
      <c r="E137" s="350" t="str">
        <f t="shared" si="9"/>
        <v/>
      </c>
      <c r="F137" s="345" t="str">
        <f t="shared" si="10"/>
        <v>否</v>
      </c>
      <c r="G137" s="329" t="str">
        <f t="shared" si="11"/>
        <v>项</v>
      </c>
    </row>
    <row r="138" s="322" customFormat="1" ht="38" customHeight="1" spans="1:7">
      <c r="A138" s="347" t="s">
        <v>2774</v>
      </c>
      <c r="B138" s="348" t="s">
        <v>2775</v>
      </c>
      <c r="C138" s="349"/>
      <c r="D138" s="349"/>
      <c r="E138" s="350" t="str">
        <f t="shared" si="9"/>
        <v/>
      </c>
      <c r="F138" s="345" t="str">
        <f t="shared" si="10"/>
        <v>否</v>
      </c>
      <c r="G138" s="329" t="str">
        <f t="shared" si="11"/>
        <v>项</v>
      </c>
    </row>
    <row r="139" s="322" customFormat="1" ht="38" customHeight="1" spans="1:7">
      <c r="A139" s="347" t="s">
        <v>2776</v>
      </c>
      <c r="B139" s="348" t="s">
        <v>2777</v>
      </c>
      <c r="C139" s="349"/>
      <c r="D139" s="349"/>
      <c r="E139" s="350" t="str">
        <f t="shared" si="9"/>
        <v/>
      </c>
      <c r="F139" s="345" t="str">
        <f t="shared" si="10"/>
        <v>否</v>
      </c>
      <c r="G139" s="329" t="str">
        <f t="shared" si="11"/>
        <v>项</v>
      </c>
    </row>
    <row r="140" s="322" customFormat="1" ht="38" customHeight="1" spans="1:7">
      <c r="A140" s="347" t="s">
        <v>2778</v>
      </c>
      <c r="B140" s="348" t="s">
        <v>2779</v>
      </c>
      <c r="C140" s="349"/>
      <c r="D140" s="349"/>
      <c r="E140" s="350" t="str">
        <f t="shared" si="9"/>
        <v/>
      </c>
      <c r="F140" s="345" t="str">
        <f t="shared" si="10"/>
        <v>否</v>
      </c>
      <c r="G140" s="329" t="str">
        <f t="shared" si="11"/>
        <v>项</v>
      </c>
    </row>
    <row r="141" s="322" customFormat="1" ht="38" customHeight="1" spans="1:7">
      <c r="A141" s="347" t="s">
        <v>2780</v>
      </c>
      <c r="B141" s="346" t="s">
        <v>2781</v>
      </c>
      <c r="C141" s="392"/>
      <c r="D141" s="392"/>
      <c r="E141" s="350"/>
      <c r="F141" s="345" t="str">
        <f t="shared" si="10"/>
        <v>否</v>
      </c>
      <c r="G141" s="329" t="str">
        <f t="shared" si="11"/>
        <v>款</v>
      </c>
    </row>
    <row r="142" s="322" customFormat="1" ht="38" customHeight="1" spans="1:7">
      <c r="A142" s="347" t="s">
        <v>2782</v>
      </c>
      <c r="B142" s="348" t="s">
        <v>2783</v>
      </c>
      <c r="C142" s="349"/>
      <c r="D142" s="349"/>
      <c r="E142" s="350" t="str">
        <f t="shared" si="9"/>
        <v/>
      </c>
      <c r="F142" s="345" t="str">
        <f t="shared" si="10"/>
        <v>否</v>
      </c>
      <c r="G142" s="329" t="str">
        <f t="shared" si="11"/>
        <v>项</v>
      </c>
    </row>
    <row r="143" s="322" customFormat="1" ht="38" customHeight="1" spans="1:7">
      <c r="A143" s="347" t="s">
        <v>2784</v>
      </c>
      <c r="B143" s="348" t="s">
        <v>2785</v>
      </c>
      <c r="C143" s="349"/>
      <c r="D143" s="349"/>
      <c r="E143" s="350" t="str">
        <f t="shared" si="9"/>
        <v/>
      </c>
      <c r="F143" s="345" t="str">
        <f t="shared" si="10"/>
        <v>否</v>
      </c>
      <c r="G143" s="329" t="str">
        <f t="shared" si="11"/>
        <v>项</v>
      </c>
    </row>
    <row r="144" s="322" customFormat="1" ht="38" customHeight="1" spans="1:7">
      <c r="A144" s="347" t="s">
        <v>2786</v>
      </c>
      <c r="B144" s="348" t="s">
        <v>2787</v>
      </c>
      <c r="C144" s="349"/>
      <c r="D144" s="349"/>
      <c r="E144" s="350" t="str">
        <f t="shared" si="9"/>
        <v/>
      </c>
      <c r="F144" s="345" t="str">
        <f t="shared" si="10"/>
        <v>否</v>
      </c>
      <c r="G144" s="329" t="str">
        <f t="shared" si="11"/>
        <v>项</v>
      </c>
    </row>
    <row r="145" s="322" customFormat="1" ht="38" customHeight="1" spans="1:7">
      <c r="A145" s="347" t="s">
        <v>2788</v>
      </c>
      <c r="B145" s="348" t="s">
        <v>2789</v>
      </c>
      <c r="C145" s="349"/>
      <c r="D145" s="349"/>
      <c r="E145" s="350" t="str">
        <f t="shared" si="9"/>
        <v/>
      </c>
      <c r="F145" s="345" t="str">
        <f t="shared" si="10"/>
        <v>否</v>
      </c>
      <c r="G145" s="329" t="str">
        <f t="shared" si="11"/>
        <v>项</v>
      </c>
    </row>
    <row r="146" s="322" customFormat="1" ht="38" customHeight="1" spans="1:7">
      <c r="A146" s="347" t="s">
        <v>2790</v>
      </c>
      <c r="B146" s="348" t="s">
        <v>2791</v>
      </c>
      <c r="C146" s="349"/>
      <c r="D146" s="349"/>
      <c r="E146" s="350" t="str">
        <f t="shared" si="9"/>
        <v/>
      </c>
      <c r="F146" s="345" t="str">
        <f t="shared" si="10"/>
        <v>否</v>
      </c>
      <c r="G146" s="329" t="str">
        <f t="shared" si="11"/>
        <v>项</v>
      </c>
    </row>
    <row r="147" s="322" customFormat="1" ht="38" customHeight="1" spans="1:7">
      <c r="A147" s="347" t="s">
        <v>2792</v>
      </c>
      <c r="B147" s="348" t="s">
        <v>2793</v>
      </c>
      <c r="C147" s="349"/>
      <c r="D147" s="349"/>
      <c r="E147" s="350" t="str">
        <f t="shared" si="9"/>
        <v/>
      </c>
      <c r="F147" s="345" t="str">
        <f t="shared" si="10"/>
        <v>否</v>
      </c>
      <c r="G147" s="329" t="str">
        <f t="shared" si="11"/>
        <v>项</v>
      </c>
    </row>
    <row r="148" s="322" customFormat="1" ht="38" customHeight="1" spans="1:7">
      <c r="A148" s="347" t="s">
        <v>2794</v>
      </c>
      <c r="B148" s="348" t="s">
        <v>2795</v>
      </c>
      <c r="C148" s="349"/>
      <c r="D148" s="349"/>
      <c r="E148" s="350" t="str">
        <f t="shared" si="9"/>
        <v/>
      </c>
      <c r="F148" s="345" t="str">
        <f t="shared" si="10"/>
        <v>否</v>
      </c>
      <c r="G148" s="329" t="str">
        <f t="shared" si="11"/>
        <v>项</v>
      </c>
    </row>
    <row r="149" s="322" customFormat="1" ht="38" customHeight="1" spans="1:7">
      <c r="A149" s="347" t="s">
        <v>2796</v>
      </c>
      <c r="B149" s="348" t="s">
        <v>2797</v>
      </c>
      <c r="C149" s="349"/>
      <c r="D149" s="349"/>
      <c r="E149" s="350" t="str">
        <f t="shared" si="9"/>
        <v/>
      </c>
      <c r="F149" s="345" t="str">
        <f t="shared" si="10"/>
        <v>否</v>
      </c>
      <c r="G149" s="329" t="str">
        <f t="shared" si="11"/>
        <v>项</v>
      </c>
    </row>
    <row r="150" s="322" customFormat="1" ht="38" customHeight="1" spans="1:7">
      <c r="A150" s="347" t="s">
        <v>2798</v>
      </c>
      <c r="B150" s="348" t="s">
        <v>2799</v>
      </c>
      <c r="C150" s="349"/>
      <c r="D150" s="349"/>
      <c r="E150" s="350" t="str">
        <f t="shared" si="9"/>
        <v/>
      </c>
      <c r="F150" s="345" t="str">
        <f t="shared" si="10"/>
        <v>否</v>
      </c>
      <c r="G150" s="329" t="str">
        <f t="shared" si="11"/>
        <v>款</v>
      </c>
    </row>
    <row r="151" s="322" customFormat="1" ht="38" customHeight="1" spans="1:7">
      <c r="A151" s="347" t="s">
        <v>2800</v>
      </c>
      <c r="B151" s="348" t="s">
        <v>2801</v>
      </c>
      <c r="C151" s="349"/>
      <c r="D151" s="349"/>
      <c r="E151" s="350" t="str">
        <f t="shared" si="9"/>
        <v/>
      </c>
      <c r="F151" s="345" t="str">
        <f t="shared" si="10"/>
        <v>否</v>
      </c>
      <c r="G151" s="329" t="str">
        <f t="shared" si="11"/>
        <v>项</v>
      </c>
    </row>
    <row r="152" s="322" customFormat="1" ht="38" customHeight="1" spans="1:7">
      <c r="A152" s="347" t="s">
        <v>2802</v>
      </c>
      <c r="B152" s="348" t="s">
        <v>2803</v>
      </c>
      <c r="C152" s="349"/>
      <c r="D152" s="349"/>
      <c r="E152" s="350" t="str">
        <f t="shared" si="9"/>
        <v/>
      </c>
      <c r="F152" s="345" t="str">
        <f t="shared" si="10"/>
        <v>否</v>
      </c>
      <c r="G152" s="329" t="str">
        <f t="shared" si="11"/>
        <v>项</v>
      </c>
    </row>
    <row r="153" ht="38" customHeight="1" spans="1:7">
      <c r="A153" s="347" t="s">
        <v>2804</v>
      </c>
      <c r="B153" s="348" t="s">
        <v>2805</v>
      </c>
      <c r="C153" s="349"/>
      <c r="D153" s="349"/>
      <c r="E153" s="350" t="str">
        <f t="shared" si="9"/>
        <v/>
      </c>
      <c r="F153" s="345" t="str">
        <f t="shared" si="10"/>
        <v>否</v>
      </c>
      <c r="G153" s="329" t="str">
        <f t="shared" si="11"/>
        <v>项</v>
      </c>
    </row>
    <row r="154" ht="38" customHeight="1" spans="1:7">
      <c r="A154" s="347" t="s">
        <v>2806</v>
      </c>
      <c r="B154" s="348" t="s">
        <v>2807</v>
      </c>
      <c r="C154" s="349"/>
      <c r="D154" s="349"/>
      <c r="E154" s="350" t="str">
        <f t="shared" si="9"/>
        <v/>
      </c>
      <c r="F154" s="345" t="str">
        <f t="shared" si="10"/>
        <v>否</v>
      </c>
      <c r="G154" s="329" t="str">
        <f t="shared" si="11"/>
        <v>项</v>
      </c>
    </row>
    <row r="155" s="322" customFormat="1" ht="38" customHeight="1" spans="1:7">
      <c r="A155" s="347" t="s">
        <v>2808</v>
      </c>
      <c r="B155" s="348" t="s">
        <v>2809</v>
      </c>
      <c r="C155" s="349"/>
      <c r="D155" s="349"/>
      <c r="E155" s="350" t="str">
        <f t="shared" si="9"/>
        <v/>
      </c>
      <c r="F155" s="345" t="str">
        <f t="shared" si="10"/>
        <v>否</v>
      </c>
      <c r="G155" s="329" t="str">
        <f t="shared" si="11"/>
        <v>项</v>
      </c>
    </row>
    <row r="156" ht="38" customHeight="1" spans="1:7">
      <c r="A156" s="347" t="s">
        <v>2810</v>
      </c>
      <c r="B156" s="348" t="s">
        <v>2811</v>
      </c>
      <c r="C156" s="349"/>
      <c r="D156" s="349"/>
      <c r="E156" s="350" t="str">
        <f t="shared" si="9"/>
        <v/>
      </c>
      <c r="F156" s="345" t="str">
        <f t="shared" si="10"/>
        <v>否</v>
      </c>
      <c r="G156" s="329" t="str">
        <f t="shared" si="11"/>
        <v>项</v>
      </c>
    </row>
    <row r="157" ht="38" customHeight="1" spans="1:7">
      <c r="A157" s="347" t="s">
        <v>2812</v>
      </c>
      <c r="B157" s="346" t="s">
        <v>2813</v>
      </c>
      <c r="C157" s="392"/>
      <c r="D157" s="392"/>
      <c r="E157" s="350"/>
      <c r="F157" s="345" t="str">
        <f t="shared" si="10"/>
        <v>否</v>
      </c>
      <c r="G157" s="329" t="str">
        <f t="shared" si="11"/>
        <v>款</v>
      </c>
    </row>
    <row r="158" s="322" customFormat="1" ht="38" customHeight="1" spans="1:7">
      <c r="A158" s="347" t="s">
        <v>2814</v>
      </c>
      <c r="B158" s="348" t="s">
        <v>2815</v>
      </c>
      <c r="C158" s="349"/>
      <c r="D158" s="349"/>
      <c r="E158" s="350" t="str">
        <f t="shared" si="9"/>
        <v/>
      </c>
      <c r="F158" s="345" t="str">
        <f t="shared" si="10"/>
        <v>否</v>
      </c>
      <c r="G158" s="329" t="str">
        <f t="shared" si="11"/>
        <v>项</v>
      </c>
    </row>
    <row r="159" s="322" customFormat="1" ht="38" customHeight="1" spans="1:7">
      <c r="A159" s="347" t="s">
        <v>2816</v>
      </c>
      <c r="B159" s="348" t="s">
        <v>2817</v>
      </c>
      <c r="C159" s="349"/>
      <c r="D159" s="349"/>
      <c r="E159" s="350" t="str">
        <f t="shared" si="9"/>
        <v/>
      </c>
      <c r="F159" s="345" t="str">
        <f t="shared" si="10"/>
        <v>否</v>
      </c>
      <c r="G159" s="329" t="str">
        <f t="shared" si="11"/>
        <v>项</v>
      </c>
    </row>
    <row r="160" s="322" customFormat="1" ht="38" customHeight="1" spans="1:7">
      <c r="A160" s="347" t="s">
        <v>2818</v>
      </c>
      <c r="B160" s="348" t="s">
        <v>2819</v>
      </c>
      <c r="C160" s="349"/>
      <c r="D160" s="349"/>
      <c r="E160" s="350" t="str">
        <f t="shared" si="9"/>
        <v/>
      </c>
      <c r="F160" s="345" t="str">
        <f t="shared" si="10"/>
        <v>否</v>
      </c>
      <c r="G160" s="329" t="str">
        <f t="shared" si="11"/>
        <v>项</v>
      </c>
    </row>
    <row r="161" s="322" customFormat="1" ht="38" customHeight="1" spans="1:7">
      <c r="A161" s="347" t="s">
        <v>2820</v>
      </c>
      <c r="B161" s="348" t="s">
        <v>2821</v>
      </c>
      <c r="C161" s="349"/>
      <c r="D161" s="349"/>
      <c r="E161" s="350" t="str">
        <f t="shared" si="9"/>
        <v/>
      </c>
      <c r="F161" s="345" t="str">
        <f t="shared" si="10"/>
        <v>否</v>
      </c>
      <c r="G161" s="329" t="str">
        <f t="shared" si="11"/>
        <v>项</v>
      </c>
    </row>
    <row r="162" s="322" customFormat="1" ht="38" customHeight="1" spans="1:7">
      <c r="A162" s="347" t="s">
        <v>2822</v>
      </c>
      <c r="B162" s="348" t="s">
        <v>2823</v>
      </c>
      <c r="C162" s="349"/>
      <c r="D162" s="349"/>
      <c r="E162" s="350" t="str">
        <f t="shared" si="9"/>
        <v/>
      </c>
      <c r="F162" s="345" t="str">
        <f t="shared" si="10"/>
        <v>否</v>
      </c>
      <c r="G162" s="329" t="str">
        <f t="shared" si="11"/>
        <v>项</v>
      </c>
    </row>
    <row r="163" s="322" customFormat="1" ht="38" customHeight="1" spans="1:7">
      <c r="A163" s="347" t="s">
        <v>2824</v>
      </c>
      <c r="B163" s="348" t="s">
        <v>2825</v>
      </c>
      <c r="C163" s="349"/>
      <c r="D163" s="349"/>
      <c r="E163" s="350" t="str">
        <f t="shared" si="9"/>
        <v/>
      </c>
      <c r="F163" s="345" t="str">
        <f t="shared" si="10"/>
        <v>否</v>
      </c>
      <c r="G163" s="329" t="str">
        <f t="shared" si="11"/>
        <v>项</v>
      </c>
    </row>
    <row r="164" s="322" customFormat="1" ht="38" customHeight="1" spans="1:7">
      <c r="A164" s="347" t="s">
        <v>2826</v>
      </c>
      <c r="B164" s="348" t="s">
        <v>2827</v>
      </c>
      <c r="C164" s="349"/>
      <c r="D164" s="349"/>
      <c r="E164" s="350" t="str">
        <f t="shared" si="9"/>
        <v/>
      </c>
      <c r="F164" s="345" t="str">
        <f t="shared" si="10"/>
        <v>否</v>
      </c>
      <c r="G164" s="329" t="str">
        <f t="shared" si="11"/>
        <v>项</v>
      </c>
    </row>
    <row r="165" ht="38" customHeight="1" spans="1:7">
      <c r="A165" s="347" t="s">
        <v>2828</v>
      </c>
      <c r="B165" s="348" t="s">
        <v>2829</v>
      </c>
      <c r="C165" s="349"/>
      <c r="D165" s="349"/>
      <c r="E165" s="350" t="str">
        <f t="shared" si="9"/>
        <v/>
      </c>
      <c r="F165" s="345" t="str">
        <f t="shared" si="10"/>
        <v>否</v>
      </c>
      <c r="G165" s="329" t="str">
        <f t="shared" si="11"/>
        <v>项</v>
      </c>
    </row>
    <row r="166" ht="38" customHeight="1" spans="1:7">
      <c r="A166" s="347" t="s">
        <v>2830</v>
      </c>
      <c r="B166" s="348" t="s">
        <v>2831</v>
      </c>
      <c r="C166" s="349"/>
      <c r="D166" s="349"/>
      <c r="E166" s="350" t="str">
        <f t="shared" si="9"/>
        <v/>
      </c>
      <c r="F166" s="345" t="str">
        <f t="shared" si="10"/>
        <v>否</v>
      </c>
      <c r="G166" s="329" t="str">
        <f t="shared" si="11"/>
        <v>款</v>
      </c>
    </row>
    <row r="167" s="322" customFormat="1" ht="38" customHeight="1" spans="1:7">
      <c r="A167" s="347" t="s">
        <v>2832</v>
      </c>
      <c r="B167" s="348" t="s">
        <v>2754</v>
      </c>
      <c r="C167" s="349"/>
      <c r="D167" s="349"/>
      <c r="E167" s="350" t="str">
        <f t="shared" si="9"/>
        <v/>
      </c>
      <c r="F167" s="345" t="str">
        <f t="shared" si="10"/>
        <v>否</v>
      </c>
      <c r="G167" s="329" t="str">
        <f t="shared" si="11"/>
        <v>项</v>
      </c>
    </row>
    <row r="168" s="322" customFormat="1" ht="38" customHeight="1" spans="1:7">
      <c r="A168" s="347" t="s">
        <v>2833</v>
      </c>
      <c r="B168" s="348" t="s">
        <v>2834</v>
      </c>
      <c r="C168" s="349"/>
      <c r="D168" s="349"/>
      <c r="E168" s="350" t="str">
        <f t="shared" si="9"/>
        <v/>
      </c>
      <c r="F168" s="345" t="str">
        <f t="shared" si="10"/>
        <v>否</v>
      </c>
      <c r="G168" s="329" t="str">
        <f t="shared" si="11"/>
        <v>项</v>
      </c>
    </row>
    <row r="169" s="322" customFormat="1" ht="38" customHeight="1" spans="1:7">
      <c r="A169" s="347" t="s">
        <v>2835</v>
      </c>
      <c r="B169" s="346" t="s">
        <v>2836</v>
      </c>
      <c r="C169" s="392"/>
      <c r="D169" s="392"/>
      <c r="E169" s="350"/>
      <c r="F169" s="345" t="str">
        <f t="shared" si="10"/>
        <v>否</v>
      </c>
      <c r="G169" s="329" t="str">
        <f t="shared" si="11"/>
        <v>款</v>
      </c>
    </row>
    <row r="170" s="322" customFormat="1" ht="38" customHeight="1" spans="1:7">
      <c r="A170" s="347" t="s">
        <v>2837</v>
      </c>
      <c r="B170" s="348" t="s">
        <v>2754</v>
      </c>
      <c r="C170" s="349"/>
      <c r="D170" s="349"/>
      <c r="E170" s="350" t="str">
        <f t="shared" si="9"/>
        <v/>
      </c>
      <c r="F170" s="345" t="str">
        <f t="shared" si="10"/>
        <v>否</v>
      </c>
      <c r="G170" s="329" t="str">
        <f t="shared" si="11"/>
        <v>项</v>
      </c>
    </row>
    <row r="171" s="322" customFormat="1" ht="38" customHeight="1" spans="1:7">
      <c r="A171" s="347" t="s">
        <v>2838</v>
      </c>
      <c r="B171" s="348" t="s">
        <v>2839</v>
      </c>
      <c r="C171" s="349"/>
      <c r="D171" s="349"/>
      <c r="E171" s="350" t="str">
        <f t="shared" si="9"/>
        <v/>
      </c>
      <c r="F171" s="345" t="str">
        <f t="shared" si="10"/>
        <v>否</v>
      </c>
      <c r="G171" s="329" t="str">
        <f t="shared" si="11"/>
        <v>项</v>
      </c>
    </row>
    <row r="172" s="322" customFormat="1" ht="38" customHeight="1" spans="1:7">
      <c r="A172" s="347" t="s">
        <v>2840</v>
      </c>
      <c r="B172" s="348" t="s">
        <v>2841</v>
      </c>
      <c r="C172" s="349"/>
      <c r="D172" s="349"/>
      <c r="E172" s="350" t="str">
        <f t="shared" si="9"/>
        <v/>
      </c>
      <c r="F172" s="345" t="str">
        <f t="shared" si="10"/>
        <v>否</v>
      </c>
      <c r="G172" s="329" t="str">
        <f t="shared" si="11"/>
        <v>款</v>
      </c>
    </row>
    <row r="173" ht="38" customHeight="1" spans="1:7">
      <c r="A173" s="347" t="s">
        <v>2842</v>
      </c>
      <c r="B173" s="348" t="s">
        <v>2843</v>
      </c>
      <c r="C173" s="349"/>
      <c r="D173" s="349"/>
      <c r="E173" s="350" t="str">
        <f t="shared" si="9"/>
        <v/>
      </c>
      <c r="F173" s="345" t="str">
        <f t="shared" si="10"/>
        <v>否</v>
      </c>
      <c r="G173" s="329" t="str">
        <f t="shared" si="11"/>
        <v>款</v>
      </c>
    </row>
    <row r="174" ht="38" customHeight="1" spans="1:7">
      <c r="A174" s="347" t="s">
        <v>2844</v>
      </c>
      <c r="B174" s="348" t="s">
        <v>2773</v>
      </c>
      <c r="C174" s="349"/>
      <c r="D174" s="349"/>
      <c r="E174" s="350" t="str">
        <f t="shared" si="9"/>
        <v/>
      </c>
      <c r="F174" s="345" t="str">
        <f t="shared" si="10"/>
        <v>否</v>
      </c>
      <c r="G174" s="329" t="str">
        <f t="shared" si="11"/>
        <v>项</v>
      </c>
    </row>
    <row r="175" ht="38" customHeight="1" spans="1:7">
      <c r="A175" s="347" t="s">
        <v>2845</v>
      </c>
      <c r="B175" s="348" t="s">
        <v>2777</v>
      </c>
      <c r="C175" s="349"/>
      <c r="D175" s="349"/>
      <c r="E175" s="350" t="str">
        <f t="shared" si="9"/>
        <v/>
      </c>
      <c r="F175" s="345" t="str">
        <f t="shared" si="10"/>
        <v>否</v>
      </c>
      <c r="G175" s="329" t="str">
        <f t="shared" si="11"/>
        <v>项</v>
      </c>
    </row>
    <row r="176" s="322" customFormat="1" ht="38" customHeight="1" spans="1:7">
      <c r="A176" s="347" t="s">
        <v>2846</v>
      </c>
      <c r="B176" s="348" t="s">
        <v>2847</v>
      </c>
      <c r="C176" s="349"/>
      <c r="D176" s="349"/>
      <c r="E176" s="350" t="str">
        <f t="shared" si="9"/>
        <v/>
      </c>
      <c r="F176" s="345" t="str">
        <f t="shared" si="10"/>
        <v>否</v>
      </c>
      <c r="G176" s="329" t="str">
        <f t="shared" si="11"/>
        <v>项</v>
      </c>
    </row>
    <row r="177" ht="38" customHeight="1" spans="1:7">
      <c r="A177" s="341" t="s">
        <v>95</v>
      </c>
      <c r="B177" s="342" t="s">
        <v>2848</v>
      </c>
      <c r="C177" s="388"/>
      <c r="D177" s="388"/>
      <c r="E177" s="355"/>
      <c r="F177" s="345" t="str">
        <f t="shared" si="10"/>
        <v>是</v>
      </c>
      <c r="G177" s="329" t="str">
        <f t="shared" si="11"/>
        <v>类</v>
      </c>
    </row>
    <row r="178" ht="38" customHeight="1" spans="1:7">
      <c r="A178" s="347" t="s">
        <v>2849</v>
      </c>
      <c r="B178" s="346" t="s">
        <v>2850</v>
      </c>
      <c r="C178" s="392"/>
      <c r="D178" s="392"/>
      <c r="E178" s="350"/>
      <c r="F178" s="345" t="str">
        <f t="shared" si="10"/>
        <v>否</v>
      </c>
      <c r="G178" s="329" t="str">
        <f t="shared" si="11"/>
        <v>款</v>
      </c>
    </row>
    <row r="179" ht="38" customHeight="1" spans="1:7">
      <c r="A179" s="347" t="s">
        <v>2851</v>
      </c>
      <c r="B179" s="348" t="s">
        <v>2852</v>
      </c>
      <c r="C179" s="349"/>
      <c r="D179" s="349"/>
      <c r="E179" s="350" t="str">
        <f t="shared" si="9"/>
        <v/>
      </c>
      <c r="F179" s="345" t="str">
        <f t="shared" si="10"/>
        <v>否</v>
      </c>
      <c r="G179" s="329" t="str">
        <f t="shared" si="11"/>
        <v>项</v>
      </c>
    </row>
    <row r="180" s="322" customFormat="1" ht="38" customHeight="1" spans="1:7">
      <c r="A180" s="347" t="s">
        <v>2853</v>
      </c>
      <c r="B180" s="348" t="s">
        <v>2854</v>
      </c>
      <c r="C180" s="349"/>
      <c r="D180" s="349"/>
      <c r="E180" s="350" t="str">
        <f t="shared" si="9"/>
        <v/>
      </c>
      <c r="F180" s="345" t="str">
        <f t="shared" si="10"/>
        <v>否</v>
      </c>
      <c r="G180" s="329" t="str">
        <f t="shared" si="11"/>
        <v>项</v>
      </c>
    </row>
    <row r="181" s="322" customFormat="1" ht="38" customHeight="1" spans="1:7">
      <c r="A181" s="341" t="s">
        <v>117</v>
      </c>
      <c r="B181" s="342" t="s">
        <v>2855</v>
      </c>
      <c r="C181" s="388"/>
      <c r="D181" s="388"/>
      <c r="E181" s="355"/>
      <c r="F181" s="345" t="str">
        <f t="shared" si="10"/>
        <v>是</v>
      </c>
      <c r="G181" s="329" t="str">
        <f t="shared" si="11"/>
        <v>类</v>
      </c>
    </row>
    <row r="182" ht="38" customHeight="1" spans="1:7">
      <c r="A182" s="347" t="s">
        <v>2856</v>
      </c>
      <c r="B182" s="346" t="s">
        <v>2857</v>
      </c>
      <c r="C182" s="392"/>
      <c r="D182" s="392"/>
      <c r="E182" s="350"/>
      <c r="F182" s="345" t="str">
        <f t="shared" si="10"/>
        <v>否</v>
      </c>
      <c r="G182" s="329" t="str">
        <f t="shared" si="11"/>
        <v>款</v>
      </c>
    </row>
    <row r="183" ht="38" customHeight="1" spans="1:7">
      <c r="A183" s="347" t="s">
        <v>2858</v>
      </c>
      <c r="B183" s="348" t="s">
        <v>2859</v>
      </c>
      <c r="C183" s="349"/>
      <c r="D183" s="349"/>
      <c r="E183" s="350" t="str">
        <f t="shared" si="9"/>
        <v/>
      </c>
      <c r="F183" s="345" t="str">
        <f t="shared" si="10"/>
        <v>否</v>
      </c>
      <c r="G183" s="329" t="str">
        <f t="shared" si="11"/>
        <v>项</v>
      </c>
    </row>
    <row r="184" s="322" customFormat="1" ht="38" customHeight="1" spans="1:7">
      <c r="A184" s="347" t="s">
        <v>2860</v>
      </c>
      <c r="B184" s="348" t="s">
        <v>2861</v>
      </c>
      <c r="C184" s="349"/>
      <c r="D184" s="349"/>
      <c r="E184" s="350" t="str">
        <f t="shared" si="9"/>
        <v/>
      </c>
      <c r="F184" s="345" t="str">
        <f t="shared" si="10"/>
        <v>否</v>
      </c>
      <c r="G184" s="329" t="str">
        <f t="shared" si="11"/>
        <v>项</v>
      </c>
    </row>
    <row r="185" s="322" customFormat="1" ht="38" customHeight="1" spans="1:7">
      <c r="A185" s="347" t="s">
        <v>2862</v>
      </c>
      <c r="B185" s="348" t="s">
        <v>2863</v>
      </c>
      <c r="C185" s="349"/>
      <c r="D185" s="349"/>
      <c r="E185" s="350" t="str">
        <f t="shared" si="9"/>
        <v/>
      </c>
      <c r="F185" s="345" t="str">
        <f t="shared" si="10"/>
        <v>否</v>
      </c>
      <c r="G185" s="329" t="str">
        <f t="shared" si="11"/>
        <v>项</v>
      </c>
    </row>
    <row r="186" ht="38" customHeight="1" spans="1:7">
      <c r="A186" s="347" t="s">
        <v>2864</v>
      </c>
      <c r="B186" s="346" t="s">
        <v>2865</v>
      </c>
      <c r="C186" s="392"/>
      <c r="D186" s="392"/>
      <c r="E186" s="350"/>
      <c r="F186" s="345" t="str">
        <f t="shared" si="10"/>
        <v>否</v>
      </c>
      <c r="G186" s="329" t="str">
        <f t="shared" si="11"/>
        <v>款</v>
      </c>
    </row>
    <row r="187" s="322" customFormat="1" ht="38" customHeight="1" spans="1:7">
      <c r="A187" s="347" t="s">
        <v>2866</v>
      </c>
      <c r="B187" s="348" t="s">
        <v>2867</v>
      </c>
      <c r="C187" s="349"/>
      <c r="D187" s="349"/>
      <c r="E187" s="350" t="str">
        <f t="shared" si="9"/>
        <v/>
      </c>
      <c r="F187" s="345" t="str">
        <f t="shared" si="10"/>
        <v>否</v>
      </c>
      <c r="G187" s="329" t="str">
        <f t="shared" si="11"/>
        <v>项</v>
      </c>
    </row>
    <row r="188" ht="38" customHeight="1" spans="1:7">
      <c r="A188" s="347" t="s">
        <v>2868</v>
      </c>
      <c r="B188" s="348" t="s">
        <v>2869</v>
      </c>
      <c r="C188" s="349"/>
      <c r="D188" s="349"/>
      <c r="E188" s="350" t="str">
        <f t="shared" si="9"/>
        <v/>
      </c>
      <c r="F188" s="345" t="str">
        <f t="shared" si="10"/>
        <v>否</v>
      </c>
      <c r="G188" s="329" t="str">
        <f t="shared" si="11"/>
        <v>项</v>
      </c>
    </row>
    <row r="189" ht="38" customHeight="1" spans="1:7">
      <c r="A189" s="347" t="s">
        <v>2870</v>
      </c>
      <c r="B189" s="348" t="s">
        <v>2871</v>
      </c>
      <c r="C189" s="349"/>
      <c r="D189" s="349"/>
      <c r="E189" s="350" t="str">
        <f t="shared" si="9"/>
        <v/>
      </c>
      <c r="F189" s="345" t="str">
        <f t="shared" si="10"/>
        <v>否</v>
      </c>
      <c r="G189" s="329" t="str">
        <f t="shared" si="11"/>
        <v>项</v>
      </c>
    </row>
    <row r="190" ht="38" customHeight="1" spans="1:7">
      <c r="A190" s="347" t="s">
        <v>2872</v>
      </c>
      <c r="B190" s="348" t="s">
        <v>2873</v>
      </c>
      <c r="C190" s="349"/>
      <c r="D190" s="349"/>
      <c r="E190" s="350" t="str">
        <f t="shared" si="9"/>
        <v/>
      </c>
      <c r="F190" s="345" t="str">
        <f t="shared" si="10"/>
        <v>否</v>
      </c>
      <c r="G190" s="329" t="str">
        <f t="shared" si="11"/>
        <v>项</v>
      </c>
    </row>
    <row r="191" ht="38" customHeight="1" spans="1:7">
      <c r="A191" s="347" t="s">
        <v>2874</v>
      </c>
      <c r="B191" s="348" t="s">
        <v>2875</v>
      </c>
      <c r="C191" s="349"/>
      <c r="D191" s="349"/>
      <c r="E191" s="350" t="str">
        <f t="shared" si="9"/>
        <v/>
      </c>
      <c r="F191" s="345" t="str">
        <f t="shared" si="10"/>
        <v>否</v>
      </c>
      <c r="G191" s="329" t="str">
        <f t="shared" si="11"/>
        <v>项</v>
      </c>
    </row>
    <row r="192" ht="38" customHeight="1" spans="1:7">
      <c r="A192" s="347" t="s">
        <v>2876</v>
      </c>
      <c r="B192" s="348" t="s">
        <v>2877</v>
      </c>
      <c r="C192" s="349"/>
      <c r="D192" s="349"/>
      <c r="E192" s="350" t="str">
        <f t="shared" si="9"/>
        <v/>
      </c>
      <c r="F192" s="345" t="str">
        <f t="shared" si="10"/>
        <v>否</v>
      </c>
      <c r="G192" s="329" t="str">
        <f t="shared" si="11"/>
        <v>项</v>
      </c>
    </row>
    <row r="193" s="322" customFormat="1" ht="38" customHeight="1" spans="1:7">
      <c r="A193" s="347" t="s">
        <v>2878</v>
      </c>
      <c r="B193" s="348" t="s">
        <v>2879</v>
      </c>
      <c r="C193" s="349"/>
      <c r="D193" s="349"/>
      <c r="E193" s="350" t="str">
        <f t="shared" si="9"/>
        <v/>
      </c>
      <c r="F193" s="345" t="str">
        <f t="shared" si="10"/>
        <v>否</v>
      </c>
      <c r="G193" s="329" t="str">
        <f t="shared" si="11"/>
        <v>项</v>
      </c>
    </row>
    <row r="194" ht="38" customHeight="1" spans="1:7">
      <c r="A194" s="347" t="s">
        <v>2880</v>
      </c>
      <c r="B194" s="348" t="s">
        <v>2881</v>
      </c>
      <c r="C194" s="349"/>
      <c r="D194" s="349"/>
      <c r="E194" s="350" t="str">
        <f t="shared" si="9"/>
        <v/>
      </c>
      <c r="F194" s="345" t="str">
        <f t="shared" si="10"/>
        <v>否</v>
      </c>
      <c r="G194" s="329" t="str">
        <f t="shared" si="11"/>
        <v>项</v>
      </c>
    </row>
    <row r="195" ht="38" customHeight="1" spans="1:7">
      <c r="A195" s="347" t="s">
        <v>2882</v>
      </c>
      <c r="B195" s="346" t="s">
        <v>2883</v>
      </c>
      <c r="C195" s="392"/>
      <c r="D195" s="392"/>
      <c r="E195" s="350"/>
      <c r="F195" s="345" t="str">
        <f t="shared" si="10"/>
        <v>否</v>
      </c>
      <c r="G195" s="329" t="str">
        <f t="shared" si="11"/>
        <v>款</v>
      </c>
    </row>
    <row r="196" ht="38" customHeight="1" spans="1:7">
      <c r="A196" s="357">
        <v>2296001</v>
      </c>
      <c r="B196" s="348" t="s">
        <v>2884</v>
      </c>
      <c r="C196" s="349"/>
      <c r="D196" s="349"/>
      <c r="E196" s="350" t="str">
        <f t="shared" si="9"/>
        <v/>
      </c>
      <c r="F196" s="345" t="str">
        <f t="shared" si="10"/>
        <v>否</v>
      </c>
      <c r="G196" s="329" t="str">
        <f t="shared" si="11"/>
        <v>项</v>
      </c>
    </row>
    <row r="197" s="322" customFormat="1" ht="38" customHeight="1" spans="1:7">
      <c r="A197" s="347" t="s">
        <v>2885</v>
      </c>
      <c r="B197" s="348" t="s">
        <v>2886</v>
      </c>
      <c r="C197" s="349"/>
      <c r="D197" s="349"/>
      <c r="E197" s="350" t="str">
        <f t="shared" si="9"/>
        <v/>
      </c>
      <c r="F197" s="345" t="str">
        <f t="shared" si="10"/>
        <v>否</v>
      </c>
      <c r="G197" s="329" t="str">
        <f t="shared" si="11"/>
        <v>项</v>
      </c>
    </row>
    <row r="198" ht="38" customHeight="1" spans="1:7">
      <c r="A198" s="347" t="s">
        <v>2887</v>
      </c>
      <c r="B198" s="348" t="s">
        <v>2888</v>
      </c>
      <c r="C198" s="349"/>
      <c r="D198" s="349"/>
      <c r="E198" s="350" t="str">
        <f t="shared" si="9"/>
        <v/>
      </c>
      <c r="F198" s="345" t="str">
        <f t="shared" si="10"/>
        <v>否</v>
      </c>
      <c r="G198" s="329" t="str">
        <f t="shared" si="11"/>
        <v>项</v>
      </c>
    </row>
    <row r="199" ht="38" customHeight="1" spans="1:7">
      <c r="A199" s="347" t="s">
        <v>2889</v>
      </c>
      <c r="B199" s="348" t="s">
        <v>2890</v>
      </c>
      <c r="C199" s="349"/>
      <c r="D199" s="349"/>
      <c r="E199" s="350" t="str">
        <f t="shared" ref="E199:E264" si="12">IF(C199&gt;0,D199/C199-1,IF(C199&lt;0,-(D199/C199-1),""))</f>
        <v/>
      </c>
      <c r="F199" s="345" t="str">
        <f t="shared" ref="F199:F262" si="13">IF(LEN(A199)=3,"是",IF(B199&lt;&gt;"",IF(SUM(C199:D199)&lt;&gt;0,"是","否"),"是"))</f>
        <v>否</v>
      </c>
      <c r="G199" s="329" t="str">
        <f t="shared" ref="G199:G262" si="14">IF(LEN(A199)=3,"类",IF(LEN(A199)=5,"款","项"))</f>
        <v>项</v>
      </c>
    </row>
    <row r="200" ht="38" customHeight="1" spans="1:7">
      <c r="A200" s="347" t="s">
        <v>2891</v>
      </c>
      <c r="B200" s="348" t="s">
        <v>2892</v>
      </c>
      <c r="C200" s="349"/>
      <c r="D200" s="349"/>
      <c r="E200" s="350" t="str">
        <f t="shared" si="12"/>
        <v/>
      </c>
      <c r="F200" s="345" t="str">
        <f t="shared" si="13"/>
        <v>否</v>
      </c>
      <c r="G200" s="329" t="str">
        <f t="shared" si="14"/>
        <v>项</v>
      </c>
    </row>
    <row r="201" ht="38" customHeight="1" spans="1:7">
      <c r="A201" s="347" t="s">
        <v>2893</v>
      </c>
      <c r="B201" s="348" t="s">
        <v>2894</v>
      </c>
      <c r="C201" s="349"/>
      <c r="D201" s="349"/>
      <c r="E201" s="350" t="str">
        <f t="shared" si="12"/>
        <v/>
      </c>
      <c r="F201" s="345" t="str">
        <f t="shared" si="13"/>
        <v>否</v>
      </c>
      <c r="G201" s="329" t="str">
        <f t="shared" si="14"/>
        <v>项</v>
      </c>
    </row>
    <row r="202" s="322" customFormat="1" ht="38" customHeight="1" spans="1:7">
      <c r="A202" s="347" t="s">
        <v>2895</v>
      </c>
      <c r="B202" s="348" t="s">
        <v>2896</v>
      </c>
      <c r="C202" s="349"/>
      <c r="D202" s="349"/>
      <c r="E202" s="350" t="str">
        <f t="shared" si="12"/>
        <v/>
      </c>
      <c r="F202" s="345" t="str">
        <f t="shared" si="13"/>
        <v>否</v>
      </c>
      <c r="G202" s="329" t="str">
        <f t="shared" si="14"/>
        <v>项</v>
      </c>
    </row>
    <row r="203" s="322" customFormat="1" ht="38" customHeight="1" spans="1:7">
      <c r="A203" s="347" t="s">
        <v>2897</v>
      </c>
      <c r="B203" s="348" t="s">
        <v>2898</v>
      </c>
      <c r="C203" s="349"/>
      <c r="D203" s="349"/>
      <c r="E203" s="350" t="str">
        <f t="shared" si="12"/>
        <v/>
      </c>
      <c r="F203" s="345" t="str">
        <f t="shared" si="13"/>
        <v>否</v>
      </c>
      <c r="G203" s="329" t="str">
        <f t="shared" si="14"/>
        <v>项</v>
      </c>
    </row>
    <row r="204" s="322" customFormat="1" ht="38" customHeight="1" spans="1:7">
      <c r="A204" s="347" t="s">
        <v>2899</v>
      </c>
      <c r="B204" s="348" t="s">
        <v>2900</v>
      </c>
      <c r="C204" s="349"/>
      <c r="D204" s="349"/>
      <c r="E204" s="350" t="str">
        <f t="shared" si="12"/>
        <v/>
      </c>
      <c r="F204" s="345" t="str">
        <f t="shared" si="13"/>
        <v>否</v>
      </c>
      <c r="G204" s="329" t="str">
        <f t="shared" si="14"/>
        <v>项</v>
      </c>
    </row>
    <row r="205" ht="38" customHeight="1" spans="1:7">
      <c r="A205" s="347" t="s">
        <v>2901</v>
      </c>
      <c r="B205" s="358" t="s">
        <v>2902</v>
      </c>
      <c r="C205" s="349"/>
      <c r="D205" s="349"/>
      <c r="E205" s="350" t="str">
        <f t="shared" si="12"/>
        <v/>
      </c>
      <c r="F205" s="345" t="str">
        <f t="shared" si="13"/>
        <v>否</v>
      </c>
      <c r="G205" s="329" t="str">
        <f t="shared" si="14"/>
        <v>项</v>
      </c>
    </row>
    <row r="206" s="322" customFormat="1" ht="38" customHeight="1" spans="1:7">
      <c r="A206" s="347" t="s">
        <v>2903</v>
      </c>
      <c r="B206" s="348" t="s">
        <v>2904</v>
      </c>
      <c r="C206" s="349"/>
      <c r="D206" s="349"/>
      <c r="E206" s="350" t="str">
        <f t="shared" si="12"/>
        <v/>
      </c>
      <c r="F206" s="345" t="str">
        <f t="shared" si="13"/>
        <v>否</v>
      </c>
      <c r="G206" s="329" t="str">
        <f t="shared" si="14"/>
        <v>项</v>
      </c>
    </row>
    <row r="207" s="322" customFormat="1" ht="38" customHeight="1" spans="1:7">
      <c r="A207" s="341" t="s">
        <v>113</v>
      </c>
      <c r="B207" s="342" t="s">
        <v>2905</v>
      </c>
      <c r="C207" s="388">
        <f>SUM(C208:C223)</f>
        <v>2152</v>
      </c>
      <c r="D207" s="388">
        <f>SUM(D208:D223)</f>
        <v>1507</v>
      </c>
      <c r="E207" s="355">
        <f t="shared" si="12"/>
        <v>-0.3</v>
      </c>
      <c r="F207" s="345" t="str">
        <f t="shared" si="13"/>
        <v>是</v>
      </c>
      <c r="G207" s="329" t="str">
        <f t="shared" si="14"/>
        <v>类</v>
      </c>
    </row>
    <row r="208" s="322" customFormat="1" ht="38" customHeight="1" spans="1:7">
      <c r="A208" s="347" t="s">
        <v>2906</v>
      </c>
      <c r="B208" s="348" t="s">
        <v>2907</v>
      </c>
      <c r="C208" s="349"/>
      <c r="D208" s="349"/>
      <c r="E208" s="350" t="str">
        <f t="shared" si="12"/>
        <v/>
      </c>
      <c r="F208" s="345" t="str">
        <f t="shared" si="13"/>
        <v>否</v>
      </c>
      <c r="G208" s="329" t="str">
        <f t="shared" si="14"/>
        <v>项</v>
      </c>
    </row>
    <row r="209" s="322" customFormat="1" ht="38" customHeight="1" spans="1:7">
      <c r="A209" s="347" t="s">
        <v>2908</v>
      </c>
      <c r="B209" s="348" t="s">
        <v>2909</v>
      </c>
      <c r="C209" s="349"/>
      <c r="D209" s="349"/>
      <c r="E209" s="350" t="str">
        <f t="shared" si="12"/>
        <v/>
      </c>
      <c r="F209" s="345" t="str">
        <f t="shared" si="13"/>
        <v>否</v>
      </c>
      <c r="G209" s="329" t="str">
        <f t="shared" si="14"/>
        <v>项</v>
      </c>
    </row>
    <row r="210" s="322" customFormat="1" ht="38" customHeight="1" spans="1:7">
      <c r="A210" s="347" t="s">
        <v>2910</v>
      </c>
      <c r="B210" s="348" t="s">
        <v>2911</v>
      </c>
      <c r="C210" s="349"/>
      <c r="D210" s="349"/>
      <c r="E210" s="350" t="str">
        <f t="shared" si="12"/>
        <v/>
      </c>
      <c r="F210" s="345" t="str">
        <f t="shared" si="13"/>
        <v>否</v>
      </c>
      <c r="G210" s="329" t="str">
        <f t="shared" si="14"/>
        <v>项</v>
      </c>
    </row>
    <row r="211" s="322" customFormat="1" ht="38" customHeight="1" spans="1:7">
      <c r="A211" s="347" t="s">
        <v>2912</v>
      </c>
      <c r="B211" s="348" t="s">
        <v>2913</v>
      </c>
      <c r="C211" s="349"/>
      <c r="D211" s="349"/>
      <c r="E211" s="350" t="str">
        <f t="shared" si="12"/>
        <v/>
      </c>
      <c r="F211" s="345" t="str">
        <f t="shared" si="13"/>
        <v>否</v>
      </c>
      <c r="G211" s="329" t="str">
        <f t="shared" si="14"/>
        <v>项</v>
      </c>
    </row>
    <row r="212" s="322" customFormat="1" ht="38" customHeight="1" spans="1:7">
      <c r="A212" s="347" t="s">
        <v>2914</v>
      </c>
      <c r="B212" s="348" t="s">
        <v>2915</v>
      </c>
      <c r="C212" s="349"/>
      <c r="D212" s="349"/>
      <c r="E212" s="350" t="str">
        <f t="shared" si="12"/>
        <v/>
      </c>
      <c r="F212" s="345" t="str">
        <f t="shared" si="13"/>
        <v>否</v>
      </c>
      <c r="G212" s="329" t="str">
        <f t="shared" si="14"/>
        <v>项</v>
      </c>
    </row>
    <row r="213" ht="38" customHeight="1" spans="1:7">
      <c r="A213" s="347" t="s">
        <v>2916</v>
      </c>
      <c r="B213" s="348" t="s">
        <v>2917</v>
      </c>
      <c r="C213" s="349"/>
      <c r="D213" s="349"/>
      <c r="E213" s="350" t="str">
        <f t="shared" si="12"/>
        <v/>
      </c>
      <c r="F213" s="345" t="str">
        <f t="shared" si="13"/>
        <v>否</v>
      </c>
      <c r="G213" s="329" t="str">
        <f t="shared" si="14"/>
        <v>项</v>
      </c>
    </row>
    <row r="214" ht="38" customHeight="1" spans="1:7">
      <c r="A214" s="347" t="s">
        <v>2918</v>
      </c>
      <c r="B214" s="348" t="s">
        <v>2919</v>
      </c>
      <c r="C214" s="349"/>
      <c r="D214" s="349"/>
      <c r="E214" s="350" t="str">
        <f t="shared" si="12"/>
        <v/>
      </c>
      <c r="F214" s="345" t="str">
        <f t="shared" si="13"/>
        <v>否</v>
      </c>
      <c r="G214" s="329" t="str">
        <f t="shared" si="14"/>
        <v>项</v>
      </c>
    </row>
    <row r="215" ht="38" customHeight="1" spans="1:7">
      <c r="A215" s="347" t="s">
        <v>2920</v>
      </c>
      <c r="B215" s="348" t="s">
        <v>2921</v>
      </c>
      <c r="C215" s="349"/>
      <c r="D215" s="349"/>
      <c r="E215" s="350" t="str">
        <f t="shared" si="12"/>
        <v/>
      </c>
      <c r="F215" s="345" t="str">
        <f t="shared" si="13"/>
        <v>否</v>
      </c>
      <c r="G215" s="329" t="str">
        <f t="shared" si="14"/>
        <v>项</v>
      </c>
    </row>
    <row r="216" ht="38" customHeight="1" spans="1:7">
      <c r="A216" s="347" t="s">
        <v>2922</v>
      </c>
      <c r="B216" s="348" t="s">
        <v>2923</v>
      </c>
      <c r="C216" s="349"/>
      <c r="D216" s="349"/>
      <c r="E216" s="350" t="str">
        <f t="shared" si="12"/>
        <v/>
      </c>
      <c r="F216" s="345" t="str">
        <f t="shared" si="13"/>
        <v>否</v>
      </c>
      <c r="G216" s="329" t="str">
        <f t="shared" si="14"/>
        <v>项</v>
      </c>
    </row>
    <row r="217" ht="38" customHeight="1" spans="1:7">
      <c r="A217" s="347" t="s">
        <v>2924</v>
      </c>
      <c r="B217" s="348" t="s">
        <v>2925</v>
      </c>
      <c r="C217" s="349"/>
      <c r="D217" s="349"/>
      <c r="E217" s="350" t="str">
        <f t="shared" si="12"/>
        <v/>
      </c>
      <c r="F217" s="345" t="str">
        <f t="shared" si="13"/>
        <v>否</v>
      </c>
      <c r="G217" s="329" t="str">
        <f t="shared" si="14"/>
        <v>项</v>
      </c>
    </row>
    <row r="218" ht="38" customHeight="1" spans="1:7">
      <c r="A218" s="347" t="s">
        <v>2926</v>
      </c>
      <c r="B218" s="348" t="s">
        <v>2927</v>
      </c>
      <c r="C218" s="349"/>
      <c r="D218" s="349"/>
      <c r="E218" s="350" t="str">
        <f t="shared" si="12"/>
        <v/>
      </c>
      <c r="F218" s="345" t="str">
        <f t="shared" si="13"/>
        <v>否</v>
      </c>
      <c r="G218" s="329" t="str">
        <f t="shared" si="14"/>
        <v>项</v>
      </c>
    </row>
    <row r="219" ht="38" customHeight="1" spans="1:7">
      <c r="A219" s="347" t="s">
        <v>2928</v>
      </c>
      <c r="B219" s="348" t="s">
        <v>2929</v>
      </c>
      <c r="C219" s="349"/>
      <c r="D219" s="349"/>
      <c r="E219" s="350" t="str">
        <f t="shared" si="12"/>
        <v/>
      </c>
      <c r="F219" s="345" t="str">
        <f t="shared" si="13"/>
        <v>否</v>
      </c>
      <c r="G219" s="329" t="str">
        <f t="shared" si="14"/>
        <v>项</v>
      </c>
    </row>
    <row r="220" s="322" customFormat="1" ht="38" customHeight="1" spans="1:7">
      <c r="A220" s="347" t="s">
        <v>2930</v>
      </c>
      <c r="B220" s="348" t="s">
        <v>2931</v>
      </c>
      <c r="C220" s="349"/>
      <c r="D220" s="349"/>
      <c r="E220" s="350" t="str">
        <f t="shared" si="12"/>
        <v/>
      </c>
      <c r="F220" s="345" t="str">
        <f t="shared" si="13"/>
        <v>否</v>
      </c>
      <c r="G220" s="329" t="str">
        <f t="shared" si="14"/>
        <v>项</v>
      </c>
    </row>
    <row r="221" s="322" customFormat="1" ht="38" customHeight="1" spans="1:7">
      <c r="A221" s="347" t="s">
        <v>2932</v>
      </c>
      <c r="B221" s="348" t="s">
        <v>2933</v>
      </c>
      <c r="C221" s="349">
        <v>972</v>
      </c>
      <c r="D221" s="349">
        <v>327</v>
      </c>
      <c r="E221" s="350">
        <f t="shared" si="12"/>
        <v>-0.664</v>
      </c>
      <c r="F221" s="345" t="str">
        <f t="shared" si="13"/>
        <v>是</v>
      </c>
      <c r="G221" s="329" t="str">
        <f t="shared" si="14"/>
        <v>项</v>
      </c>
    </row>
    <row r="222" s="322" customFormat="1" ht="38" customHeight="1" spans="1:7">
      <c r="A222" s="347" t="s">
        <v>2934</v>
      </c>
      <c r="B222" s="348" t="s">
        <v>2935</v>
      </c>
      <c r="C222" s="349">
        <v>1180</v>
      </c>
      <c r="D222" s="349">
        <v>1180</v>
      </c>
      <c r="E222" s="350">
        <f t="shared" si="12"/>
        <v>0</v>
      </c>
      <c r="F222" s="345" t="str">
        <f t="shared" si="13"/>
        <v>是</v>
      </c>
      <c r="G222" s="329" t="str">
        <f t="shared" si="14"/>
        <v>项</v>
      </c>
    </row>
    <row r="223" ht="38" customHeight="1" spans="1:7">
      <c r="A223" s="347" t="s">
        <v>2936</v>
      </c>
      <c r="B223" s="348" t="s">
        <v>2937</v>
      </c>
      <c r="C223" s="349"/>
      <c r="D223" s="349"/>
      <c r="E223" s="350" t="str">
        <f t="shared" si="12"/>
        <v/>
      </c>
      <c r="F223" s="345" t="str">
        <f t="shared" si="13"/>
        <v>否</v>
      </c>
      <c r="G223" s="329" t="str">
        <f t="shared" si="14"/>
        <v>项</v>
      </c>
    </row>
    <row r="224" s="322" customFormat="1" ht="38" customHeight="1" spans="1:7">
      <c r="A224" s="341" t="s">
        <v>115</v>
      </c>
      <c r="B224" s="342" t="s">
        <v>2938</v>
      </c>
      <c r="C224" s="388"/>
      <c r="D224" s="388"/>
      <c r="E224" s="355"/>
      <c r="F224" s="345" t="str">
        <f t="shared" si="13"/>
        <v>是</v>
      </c>
      <c r="G224" s="329" t="str">
        <f t="shared" si="14"/>
        <v>类</v>
      </c>
    </row>
    <row r="225" s="322" customFormat="1" ht="38" customHeight="1" spans="1:7">
      <c r="A225" s="357">
        <v>23304</v>
      </c>
      <c r="B225" s="346" t="s">
        <v>2939</v>
      </c>
      <c r="C225" s="392"/>
      <c r="D225" s="392"/>
      <c r="E225" s="350"/>
      <c r="F225" s="345" t="str">
        <f t="shared" si="13"/>
        <v>否</v>
      </c>
      <c r="G225" s="329" t="str">
        <f t="shared" si="14"/>
        <v>款</v>
      </c>
    </row>
    <row r="226" ht="38" customHeight="1" spans="1:7">
      <c r="A226" s="347" t="s">
        <v>2940</v>
      </c>
      <c r="B226" s="348" t="s">
        <v>2941</v>
      </c>
      <c r="C226" s="349">
        <v>0</v>
      </c>
      <c r="D226" s="349">
        <v>0</v>
      </c>
      <c r="E226" s="350" t="str">
        <f t="shared" si="12"/>
        <v/>
      </c>
      <c r="F226" s="345" t="str">
        <f t="shared" si="13"/>
        <v>否</v>
      </c>
      <c r="G226" s="329" t="str">
        <f t="shared" si="14"/>
        <v>项</v>
      </c>
    </row>
    <row r="227" s="322" customFormat="1" ht="38" customHeight="1" spans="1:7">
      <c r="A227" s="347" t="s">
        <v>2942</v>
      </c>
      <c r="B227" s="348" t="s">
        <v>2943</v>
      </c>
      <c r="C227" s="349">
        <v>0</v>
      </c>
      <c r="D227" s="349">
        <v>0</v>
      </c>
      <c r="E227" s="350" t="str">
        <f t="shared" si="12"/>
        <v/>
      </c>
      <c r="F227" s="345" t="str">
        <f t="shared" si="13"/>
        <v>否</v>
      </c>
      <c r="G227" s="329" t="str">
        <f t="shared" si="14"/>
        <v>项</v>
      </c>
    </row>
    <row r="228" ht="38" customHeight="1" spans="1:7">
      <c r="A228" s="347" t="s">
        <v>2944</v>
      </c>
      <c r="B228" s="348" t="s">
        <v>2945</v>
      </c>
      <c r="C228" s="349">
        <v>0</v>
      </c>
      <c r="D228" s="349">
        <v>0</v>
      </c>
      <c r="E228" s="350" t="str">
        <f t="shared" si="12"/>
        <v/>
      </c>
      <c r="F228" s="345" t="str">
        <f t="shared" si="13"/>
        <v>否</v>
      </c>
      <c r="G228" s="329" t="str">
        <f t="shared" si="14"/>
        <v>项</v>
      </c>
    </row>
    <row r="229" s="322" customFormat="1" ht="38" customHeight="1" spans="1:7">
      <c r="A229" s="347" t="s">
        <v>2946</v>
      </c>
      <c r="B229" s="348" t="s">
        <v>2947</v>
      </c>
      <c r="C229" s="349"/>
      <c r="D229" s="349"/>
      <c r="E229" s="350" t="str">
        <f t="shared" si="12"/>
        <v/>
      </c>
      <c r="F229" s="345" t="str">
        <f t="shared" si="13"/>
        <v>否</v>
      </c>
      <c r="G229" s="329" t="str">
        <f t="shared" si="14"/>
        <v>项</v>
      </c>
    </row>
    <row r="230" s="322" customFormat="1" ht="38" customHeight="1" spans="1:7">
      <c r="A230" s="347" t="s">
        <v>2948</v>
      </c>
      <c r="B230" s="348" t="s">
        <v>2949</v>
      </c>
      <c r="C230" s="349"/>
      <c r="D230" s="349"/>
      <c r="E230" s="350" t="str">
        <f t="shared" si="12"/>
        <v/>
      </c>
      <c r="F230" s="345" t="str">
        <f t="shared" si="13"/>
        <v>否</v>
      </c>
      <c r="G230" s="329" t="str">
        <f t="shared" si="14"/>
        <v>项</v>
      </c>
    </row>
    <row r="231" ht="38" customHeight="1" spans="1:7">
      <c r="A231" s="347" t="s">
        <v>2950</v>
      </c>
      <c r="B231" s="348" t="s">
        <v>2951</v>
      </c>
      <c r="C231" s="349"/>
      <c r="D231" s="349"/>
      <c r="E231" s="350" t="str">
        <f t="shared" si="12"/>
        <v/>
      </c>
      <c r="F231" s="345" t="str">
        <f t="shared" si="13"/>
        <v>否</v>
      </c>
      <c r="G231" s="329" t="str">
        <f t="shared" si="14"/>
        <v>项</v>
      </c>
    </row>
    <row r="232" ht="38" customHeight="1" spans="1:7">
      <c r="A232" s="347" t="s">
        <v>2952</v>
      </c>
      <c r="B232" s="348" t="s">
        <v>2953</v>
      </c>
      <c r="C232" s="349"/>
      <c r="D232" s="349"/>
      <c r="E232" s="350" t="str">
        <f t="shared" si="12"/>
        <v/>
      </c>
      <c r="F232" s="345" t="str">
        <f t="shared" si="13"/>
        <v>否</v>
      </c>
      <c r="G232" s="329" t="str">
        <f t="shared" si="14"/>
        <v>项</v>
      </c>
    </row>
    <row r="233" ht="38" customHeight="1" spans="1:7">
      <c r="A233" s="347" t="s">
        <v>2954</v>
      </c>
      <c r="B233" s="348" t="s">
        <v>2955</v>
      </c>
      <c r="C233" s="349">
        <v>0</v>
      </c>
      <c r="D233" s="349">
        <v>0</v>
      </c>
      <c r="E233" s="350" t="str">
        <f t="shared" si="12"/>
        <v/>
      </c>
      <c r="F233" s="345" t="str">
        <f t="shared" si="13"/>
        <v>否</v>
      </c>
      <c r="G233" s="329" t="str">
        <f t="shared" si="14"/>
        <v>项</v>
      </c>
    </row>
    <row r="234" ht="38" customHeight="1" spans="1:7">
      <c r="A234" s="347" t="s">
        <v>2956</v>
      </c>
      <c r="B234" s="348" t="s">
        <v>2957</v>
      </c>
      <c r="C234" s="349">
        <v>0</v>
      </c>
      <c r="D234" s="349">
        <v>0</v>
      </c>
      <c r="E234" s="350" t="str">
        <f t="shared" si="12"/>
        <v/>
      </c>
      <c r="F234" s="345" t="str">
        <f t="shared" si="13"/>
        <v>否</v>
      </c>
      <c r="G234" s="329" t="str">
        <f t="shared" si="14"/>
        <v>项</v>
      </c>
    </row>
    <row r="235" ht="38" customHeight="1" spans="1:7">
      <c r="A235" s="347" t="s">
        <v>2958</v>
      </c>
      <c r="B235" s="348" t="s">
        <v>2959</v>
      </c>
      <c r="C235" s="349">
        <v>0</v>
      </c>
      <c r="D235" s="349">
        <v>0</v>
      </c>
      <c r="E235" s="350" t="str">
        <f t="shared" si="12"/>
        <v/>
      </c>
      <c r="F235" s="345" t="str">
        <f t="shared" si="13"/>
        <v>否</v>
      </c>
      <c r="G235" s="329" t="str">
        <f t="shared" si="14"/>
        <v>项</v>
      </c>
    </row>
    <row r="236" ht="38" customHeight="1" spans="1:7">
      <c r="A236" s="347" t="s">
        <v>2960</v>
      </c>
      <c r="B236" s="348" t="s">
        <v>2961</v>
      </c>
      <c r="C236" s="349">
        <v>0</v>
      </c>
      <c r="D236" s="349">
        <v>0</v>
      </c>
      <c r="E236" s="350" t="str">
        <f t="shared" si="12"/>
        <v/>
      </c>
      <c r="F236" s="345" t="str">
        <f t="shared" si="13"/>
        <v>否</v>
      </c>
      <c r="G236" s="329" t="str">
        <f t="shared" si="14"/>
        <v>项</v>
      </c>
    </row>
    <row r="237" ht="38" customHeight="1" spans="1:7">
      <c r="A237" s="347" t="s">
        <v>2962</v>
      </c>
      <c r="B237" s="348" t="s">
        <v>2963</v>
      </c>
      <c r="C237" s="349"/>
      <c r="D237" s="349"/>
      <c r="E237" s="350" t="str">
        <f t="shared" si="12"/>
        <v/>
      </c>
      <c r="F237" s="345" t="str">
        <f t="shared" si="13"/>
        <v>否</v>
      </c>
      <c r="G237" s="329" t="str">
        <f t="shared" si="14"/>
        <v>项</v>
      </c>
    </row>
    <row r="238" ht="38" customHeight="1" spans="1:7">
      <c r="A238" s="347" t="s">
        <v>2964</v>
      </c>
      <c r="B238" s="348" t="s">
        <v>2965</v>
      </c>
      <c r="C238" s="349"/>
      <c r="D238" s="349"/>
      <c r="E238" s="350" t="str">
        <f t="shared" si="12"/>
        <v/>
      </c>
      <c r="F238" s="345" t="str">
        <f t="shared" si="13"/>
        <v>否</v>
      </c>
      <c r="G238" s="329" t="str">
        <f t="shared" si="14"/>
        <v>项</v>
      </c>
    </row>
    <row r="239" s="322" customFormat="1" ht="38" customHeight="1" spans="1:7">
      <c r="A239" s="347" t="s">
        <v>2966</v>
      </c>
      <c r="B239" s="348" t="s">
        <v>2967</v>
      </c>
      <c r="C239" s="349"/>
      <c r="D239" s="349"/>
      <c r="E239" s="350" t="str">
        <f t="shared" si="12"/>
        <v/>
      </c>
      <c r="F239" s="345" t="str">
        <f t="shared" si="13"/>
        <v>否</v>
      </c>
      <c r="G239" s="329" t="str">
        <f t="shared" si="14"/>
        <v>项</v>
      </c>
    </row>
    <row r="240" ht="38" customHeight="1" spans="1:7">
      <c r="A240" s="347" t="s">
        <v>2968</v>
      </c>
      <c r="B240" s="348" t="s">
        <v>2969</v>
      </c>
      <c r="C240" s="349"/>
      <c r="D240" s="349"/>
      <c r="E240" s="350" t="str">
        <f t="shared" si="12"/>
        <v/>
      </c>
      <c r="F240" s="345" t="str">
        <f t="shared" si="13"/>
        <v>否</v>
      </c>
      <c r="G240" s="329" t="str">
        <f t="shared" si="14"/>
        <v>项</v>
      </c>
    </row>
    <row r="241" ht="38" customHeight="1" spans="1:7">
      <c r="A241" s="347" t="s">
        <v>2970</v>
      </c>
      <c r="B241" s="348" t="s">
        <v>2971</v>
      </c>
      <c r="C241" s="349"/>
      <c r="D241" s="349"/>
      <c r="E241" s="350" t="str">
        <f t="shared" si="12"/>
        <v/>
      </c>
      <c r="F241" s="345" t="str">
        <f t="shared" si="13"/>
        <v>否</v>
      </c>
      <c r="G241" s="329" t="str">
        <f t="shared" si="14"/>
        <v>项</v>
      </c>
    </row>
    <row r="242" ht="38" customHeight="1" spans="1:7">
      <c r="A242" s="356" t="s">
        <v>2972</v>
      </c>
      <c r="B242" s="342" t="s">
        <v>2973</v>
      </c>
      <c r="C242" s="388"/>
      <c r="D242" s="388"/>
      <c r="E242" s="355"/>
      <c r="F242" s="345" t="str">
        <f t="shared" si="13"/>
        <v>是</v>
      </c>
      <c r="G242" s="329" t="str">
        <f t="shared" si="14"/>
        <v>类</v>
      </c>
    </row>
    <row r="243" ht="38" customHeight="1" spans="1:7">
      <c r="A243" s="357" t="s">
        <v>2974</v>
      </c>
      <c r="B243" s="346" t="s">
        <v>2975</v>
      </c>
      <c r="C243" s="392"/>
      <c r="D243" s="392"/>
      <c r="E243" s="350"/>
      <c r="F243" s="345" t="str">
        <f t="shared" si="13"/>
        <v>否</v>
      </c>
      <c r="G243" s="329" t="str">
        <f t="shared" si="14"/>
        <v>款</v>
      </c>
    </row>
    <row r="244" ht="38" customHeight="1" spans="1:7">
      <c r="A244" s="357" t="s">
        <v>2976</v>
      </c>
      <c r="B244" s="348" t="s">
        <v>2977</v>
      </c>
      <c r="C244" s="349"/>
      <c r="D244" s="349"/>
      <c r="E244" s="350" t="str">
        <f t="shared" si="12"/>
        <v/>
      </c>
      <c r="F244" s="345" t="str">
        <f t="shared" si="13"/>
        <v>否</v>
      </c>
      <c r="G244" s="329" t="str">
        <f t="shared" si="14"/>
        <v>项</v>
      </c>
    </row>
    <row r="245" ht="38" customHeight="1" spans="1:7">
      <c r="A245" s="357" t="s">
        <v>2978</v>
      </c>
      <c r="B245" s="348" t="s">
        <v>2979</v>
      </c>
      <c r="C245" s="349"/>
      <c r="D245" s="349"/>
      <c r="E245" s="350" t="str">
        <f t="shared" si="12"/>
        <v/>
      </c>
      <c r="F245" s="345" t="str">
        <f t="shared" si="13"/>
        <v>否</v>
      </c>
      <c r="G245" s="329" t="str">
        <f t="shared" si="14"/>
        <v>项</v>
      </c>
    </row>
    <row r="246" ht="38" customHeight="1" spans="1:7">
      <c r="A246" s="357" t="s">
        <v>2980</v>
      </c>
      <c r="B246" s="348" t="s">
        <v>2981</v>
      </c>
      <c r="C246" s="349"/>
      <c r="D246" s="349"/>
      <c r="E246" s="350" t="str">
        <f t="shared" si="12"/>
        <v/>
      </c>
      <c r="F246" s="345" t="str">
        <f t="shared" si="13"/>
        <v>否</v>
      </c>
      <c r="G246" s="329" t="str">
        <f t="shared" si="14"/>
        <v>项</v>
      </c>
    </row>
    <row r="247" ht="38" customHeight="1" spans="1:7">
      <c r="A247" s="357" t="s">
        <v>2982</v>
      </c>
      <c r="B247" s="348" t="s">
        <v>2983</v>
      </c>
      <c r="C247" s="349"/>
      <c r="D247" s="349"/>
      <c r="E247" s="350" t="str">
        <f t="shared" si="12"/>
        <v/>
      </c>
      <c r="F247" s="345" t="str">
        <f t="shared" si="13"/>
        <v>否</v>
      </c>
      <c r="G247" s="329" t="str">
        <f t="shared" si="14"/>
        <v>项</v>
      </c>
    </row>
    <row r="248" ht="38" customHeight="1" spans="1:7">
      <c r="A248" s="357" t="s">
        <v>2984</v>
      </c>
      <c r="B248" s="348" t="s">
        <v>2985</v>
      </c>
      <c r="C248" s="349"/>
      <c r="D248" s="349"/>
      <c r="E248" s="350" t="str">
        <f t="shared" si="12"/>
        <v/>
      </c>
      <c r="F248" s="345" t="str">
        <f t="shared" si="13"/>
        <v>否</v>
      </c>
      <c r="G248" s="329" t="str">
        <f t="shared" si="14"/>
        <v>项</v>
      </c>
    </row>
    <row r="249" ht="38" customHeight="1" spans="1:7">
      <c r="A249" s="357" t="s">
        <v>2986</v>
      </c>
      <c r="B249" s="348" t="s">
        <v>2987</v>
      </c>
      <c r="C249" s="349"/>
      <c r="D249" s="349"/>
      <c r="E249" s="350" t="str">
        <f t="shared" si="12"/>
        <v/>
      </c>
      <c r="F249" s="345" t="str">
        <f t="shared" si="13"/>
        <v>否</v>
      </c>
      <c r="G249" s="329" t="str">
        <f t="shared" si="14"/>
        <v>项</v>
      </c>
    </row>
    <row r="250" ht="38" customHeight="1" spans="1:7">
      <c r="A250" s="357" t="s">
        <v>2988</v>
      </c>
      <c r="B250" s="348" t="s">
        <v>2989</v>
      </c>
      <c r="C250" s="349"/>
      <c r="D250" s="349"/>
      <c r="E250" s="350" t="str">
        <f t="shared" si="12"/>
        <v/>
      </c>
      <c r="F250" s="345" t="str">
        <f t="shared" si="13"/>
        <v>否</v>
      </c>
      <c r="G250" s="329" t="str">
        <f t="shared" si="14"/>
        <v>项</v>
      </c>
    </row>
    <row r="251" ht="38" customHeight="1" spans="1:7">
      <c r="A251" s="357" t="s">
        <v>2990</v>
      </c>
      <c r="B251" s="348" t="s">
        <v>2991</v>
      </c>
      <c r="C251" s="349"/>
      <c r="D251" s="349"/>
      <c r="E251" s="350" t="str">
        <f t="shared" si="12"/>
        <v/>
      </c>
      <c r="F251" s="345" t="str">
        <f t="shared" si="13"/>
        <v>否</v>
      </c>
      <c r="G251" s="329" t="str">
        <f t="shared" si="14"/>
        <v>项</v>
      </c>
    </row>
    <row r="252" ht="38" customHeight="1" spans="1:7">
      <c r="A252" s="357" t="s">
        <v>2992</v>
      </c>
      <c r="B252" s="348" t="s">
        <v>2993</v>
      </c>
      <c r="C252" s="349"/>
      <c r="D252" s="349"/>
      <c r="E252" s="350" t="str">
        <f t="shared" si="12"/>
        <v/>
      </c>
      <c r="F252" s="345" t="str">
        <f t="shared" si="13"/>
        <v>否</v>
      </c>
      <c r="G252" s="329" t="str">
        <f t="shared" si="14"/>
        <v>项</v>
      </c>
    </row>
    <row r="253" ht="38" customHeight="1" spans="1:7">
      <c r="A253" s="357" t="s">
        <v>2994</v>
      </c>
      <c r="B253" s="348" t="s">
        <v>2995</v>
      </c>
      <c r="C253" s="349"/>
      <c r="D253" s="349"/>
      <c r="E253" s="350" t="str">
        <f t="shared" si="12"/>
        <v/>
      </c>
      <c r="F253" s="345" t="str">
        <f t="shared" si="13"/>
        <v>否</v>
      </c>
      <c r="G253" s="329" t="str">
        <f t="shared" si="14"/>
        <v>项</v>
      </c>
    </row>
    <row r="254" ht="38" customHeight="1" spans="1:7">
      <c r="A254" s="357" t="s">
        <v>2996</v>
      </c>
      <c r="B254" s="348" t="s">
        <v>2997</v>
      </c>
      <c r="C254" s="349"/>
      <c r="D254" s="349"/>
      <c r="E254" s="350" t="str">
        <f t="shared" si="12"/>
        <v/>
      </c>
      <c r="F254" s="345" t="str">
        <f t="shared" si="13"/>
        <v>否</v>
      </c>
      <c r="G254" s="329" t="str">
        <f t="shared" si="14"/>
        <v>项</v>
      </c>
    </row>
    <row r="255" ht="38" customHeight="1" spans="1:7">
      <c r="A255" s="357" t="s">
        <v>2998</v>
      </c>
      <c r="B255" s="348" t="s">
        <v>2999</v>
      </c>
      <c r="C255" s="349"/>
      <c r="D255" s="349"/>
      <c r="E255" s="350" t="str">
        <f t="shared" si="12"/>
        <v/>
      </c>
      <c r="F255" s="345" t="str">
        <f t="shared" si="13"/>
        <v>否</v>
      </c>
      <c r="G255" s="329" t="str">
        <f t="shared" si="14"/>
        <v>项</v>
      </c>
    </row>
    <row r="256" ht="38" customHeight="1" spans="1:7">
      <c r="A256" s="357" t="s">
        <v>3000</v>
      </c>
      <c r="B256" s="346" t="s">
        <v>3001</v>
      </c>
      <c r="C256" s="392"/>
      <c r="D256" s="392"/>
      <c r="E256" s="350"/>
      <c r="F256" s="345" t="str">
        <f t="shared" si="13"/>
        <v>否</v>
      </c>
      <c r="G256" s="329" t="str">
        <f t="shared" si="14"/>
        <v>款</v>
      </c>
    </row>
    <row r="257" ht="38" customHeight="1" spans="1:7">
      <c r="A257" s="357" t="s">
        <v>3002</v>
      </c>
      <c r="B257" s="348" t="s">
        <v>3003</v>
      </c>
      <c r="C257" s="349">
        <v>0</v>
      </c>
      <c r="D257" s="349"/>
      <c r="E257" s="350" t="str">
        <f t="shared" si="12"/>
        <v/>
      </c>
      <c r="F257" s="345" t="str">
        <f t="shared" si="13"/>
        <v>否</v>
      </c>
      <c r="G257" s="329" t="str">
        <f t="shared" si="14"/>
        <v>项</v>
      </c>
    </row>
    <row r="258" ht="38" customHeight="1" spans="1:7">
      <c r="A258" s="357" t="s">
        <v>3004</v>
      </c>
      <c r="B258" s="348" t="s">
        <v>3005</v>
      </c>
      <c r="C258" s="349">
        <v>0</v>
      </c>
      <c r="D258" s="349"/>
      <c r="E258" s="350" t="str">
        <f t="shared" si="12"/>
        <v/>
      </c>
      <c r="F258" s="345" t="str">
        <f t="shared" si="13"/>
        <v>否</v>
      </c>
      <c r="G258" s="329" t="str">
        <f t="shared" si="14"/>
        <v>项</v>
      </c>
    </row>
    <row r="259" ht="38" customHeight="1" spans="1:7">
      <c r="A259" s="357" t="s">
        <v>3006</v>
      </c>
      <c r="B259" s="348" t="s">
        <v>3007</v>
      </c>
      <c r="C259" s="349">
        <v>0</v>
      </c>
      <c r="D259" s="349"/>
      <c r="E259" s="350" t="str">
        <f t="shared" si="12"/>
        <v/>
      </c>
      <c r="F259" s="345" t="str">
        <f t="shared" si="13"/>
        <v>否</v>
      </c>
      <c r="G259" s="329" t="str">
        <f t="shared" si="14"/>
        <v>项</v>
      </c>
    </row>
    <row r="260" ht="38" customHeight="1" spans="1:7">
      <c r="A260" s="357" t="s">
        <v>3008</v>
      </c>
      <c r="B260" s="348" t="s">
        <v>3009</v>
      </c>
      <c r="C260" s="349">
        <v>0</v>
      </c>
      <c r="D260" s="349"/>
      <c r="E260" s="350" t="str">
        <f t="shared" si="12"/>
        <v/>
      </c>
      <c r="F260" s="345" t="str">
        <f t="shared" si="13"/>
        <v>否</v>
      </c>
      <c r="G260" s="329" t="str">
        <f t="shared" si="14"/>
        <v>项</v>
      </c>
    </row>
    <row r="261" ht="38" customHeight="1" spans="1:7">
      <c r="A261" s="357" t="s">
        <v>3010</v>
      </c>
      <c r="B261" s="348" t="s">
        <v>3011</v>
      </c>
      <c r="C261" s="349"/>
      <c r="D261" s="349"/>
      <c r="E261" s="350" t="str">
        <f t="shared" si="12"/>
        <v/>
      </c>
      <c r="F261" s="345" t="str">
        <f t="shared" si="13"/>
        <v>否</v>
      </c>
      <c r="G261" s="329" t="str">
        <f t="shared" si="14"/>
        <v>项</v>
      </c>
    </row>
    <row r="262" ht="38" customHeight="1" spans="1:7">
      <c r="A262" s="357" t="s">
        <v>3012</v>
      </c>
      <c r="B262" s="348" t="s">
        <v>3013</v>
      </c>
      <c r="C262" s="349"/>
      <c r="D262" s="349"/>
      <c r="E262" s="350" t="str">
        <f t="shared" si="12"/>
        <v/>
      </c>
      <c r="F262" s="345" t="str">
        <f t="shared" si="13"/>
        <v>否</v>
      </c>
      <c r="G262" s="329" t="str">
        <f t="shared" si="14"/>
        <v>项</v>
      </c>
    </row>
    <row r="263" ht="38" customHeight="1" spans="1:6">
      <c r="A263" s="341"/>
      <c r="B263" s="409"/>
      <c r="C263" s="410"/>
      <c r="D263" s="410"/>
      <c r="E263" s="361" t="str">
        <f t="shared" si="12"/>
        <v/>
      </c>
      <c r="F263" s="345" t="str">
        <f>IF(LEN(A263)=3,"是",IF(B263&lt;&gt;"",IF(SUM(C263:D263)&lt;&gt;0,"是","否"),"是"))</f>
        <v>是</v>
      </c>
    </row>
    <row r="264" ht="38" customHeight="1" spans="1:6">
      <c r="A264" s="362"/>
      <c r="B264" s="363" t="s">
        <v>3014</v>
      </c>
      <c r="C264" s="388">
        <f>C4+C20+C32+C43+C101+C125+C177+C181+C207+C224+C242</f>
        <v>9866</v>
      </c>
      <c r="D264" s="388">
        <f>D4+D20+D32+D43+D101+D125+D177+D181+D207+D224+D242</f>
        <v>11165</v>
      </c>
      <c r="E264" s="355">
        <f t="shared" si="12"/>
        <v>0.132</v>
      </c>
      <c r="F264" s="345" t="s">
        <v>3015</v>
      </c>
    </row>
    <row r="265" ht="38" customHeight="1" spans="1:6">
      <c r="A265" s="411" t="s">
        <v>3016</v>
      </c>
      <c r="B265" s="365" t="s">
        <v>3017</v>
      </c>
      <c r="C265" s="412">
        <f>C266+C269+C270</f>
        <v>498</v>
      </c>
      <c r="D265" s="412">
        <f>D266+D269+D270</f>
        <v>7585</v>
      </c>
      <c r="E265" s="355">
        <f t="shared" ref="E265:E272" si="15">IF(C265&gt;0,D265/C265-1,IF(C265&lt;0,-(D265/C265-1),""))</f>
        <v>14.231</v>
      </c>
      <c r="F265" s="345" t="str">
        <f t="shared" ref="F264:F272" si="16">IF(LEN(A265)=3,"是",IF(B265&lt;&gt;"",IF(SUM(C265:D265)&lt;&gt;0,"是","否"),"是"))</f>
        <v>是</v>
      </c>
    </row>
    <row r="266" ht="38" customHeight="1" spans="1:6">
      <c r="A266" s="411" t="s">
        <v>3018</v>
      </c>
      <c r="B266" s="413" t="s">
        <v>3019</v>
      </c>
      <c r="C266" s="412">
        <f>SUM(C267:C268)</f>
        <v>131</v>
      </c>
      <c r="D266" s="412">
        <f>SUM(D267:D268)</f>
        <v>539</v>
      </c>
      <c r="E266" s="355">
        <f t="shared" si="15"/>
        <v>3.115</v>
      </c>
      <c r="F266" s="345" t="str">
        <f t="shared" si="16"/>
        <v>是</v>
      </c>
    </row>
    <row r="267" ht="38" customHeight="1" spans="1:7">
      <c r="A267" s="414" t="s">
        <v>3020</v>
      </c>
      <c r="B267" s="369" t="s">
        <v>3021</v>
      </c>
      <c r="C267" s="415">
        <v>131</v>
      </c>
      <c r="D267" s="416">
        <v>539</v>
      </c>
      <c r="E267" s="350">
        <f t="shared" si="15"/>
        <v>3.115</v>
      </c>
      <c r="F267" s="345" t="str">
        <f t="shared" si="16"/>
        <v>是</v>
      </c>
      <c r="G267" s="322"/>
    </row>
    <row r="268" ht="38" customHeight="1" spans="1:7">
      <c r="A268" s="414" t="s">
        <v>3022</v>
      </c>
      <c r="B268" s="369" t="s">
        <v>3023</v>
      </c>
      <c r="C268" s="415"/>
      <c r="D268" s="416"/>
      <c r="E268" s="350" t="str">
        <f t="shared" si="15"/>
        <v/>
      </c>
      <c r="F268" s="345" t="str">
        <f t="shared" si="16"/>
        <v>否</v>
      </c>
      <c r="G268" s="322"/>
    </row>
    <row r="269" ht="38" customHeight="1" spans="1:6">
      <c r="A269" s="417" t="s">
        <v>3024</v>
      </c>
      <c r="B269" s="366" t="s">
        <v>3025</v>
      </c>
      <c r="C269" s="418">
        <v>200</v>
      </c>
      <c r="D269" s="419">
        <v>7046</v>
      </c>
      <c r="E269" s="350">
        <f t="shared" si="15"/>
        <v>34.23</v>
      </c>
      <c r="F269" s="345" t="str">
        <f t="shared" si="16"/>
        <v>是</v>
      </c>
    </row>
    <row r="270" ht="38" customHeight="1" spans="1:6">
      <c r="A270" s="417" t="s">
        <v>3026</v>
      </c>
      <c r="B270" s="366" t="s">
        <v>3027</v>
      </c>
      <c r="C270" s="418">
        <v>167</v>
      </c>
      <c r="D270" s="419"/>
      <c r="E270" s="350">
        <f t="shared" si="15"/>
        <v>-1</v>
      </c>
      <c r="F270" s="345" t="str">
        <f t="shared" si="16"/>
        <v>是</v>
      </c>
    </row>
    <row r="271" ht="38" customHeight="1" spans="1:6">
      <c r="A271" s="417" t="s">
        <v>3028</v>
      </c>
      <c r="B271" s="371" t="s">
        <v>3029</v>
      </c>
      <c r="C271" s="412">
        <v>17000</v>
      </c>
      <c r="D271" s="420"/>
      <c r="E271" s="355">
        <f t="shared" si="15"/>
        <v>-1</v>
      </c>
      <c r="F271" s="345" t="str">
        <f t="shared" si="16"/>
        <v>是</v>
      </c>
    </row>
    <row r="272" ht="38" customHeight="1" spans="1:6">
      <c r="A272" s="421"/>
      <c r="B272" s="373" t="s">
        <v>3030</v>
      </c>
      <c r="C272" s="412">
        <f>C264+C265+C271</f>
        <v>27364</v>
      </c>
      <c r="D272" s="412">
        <f>D264+D265+D271</f>
        <v>18750</v>
      </c>
      <c r="E272" s="355">
        <f t="shared" si="15"/>
        <v>-0.315</v>
      </c>
      <c r="F272" s="345" t="s">
        <v>3015</v>
      </c>
    </row>
    <row r="273" spans="3:3">
      <c r="C273" s="422"/>
    </row>
    <row r="275" spans="3:3">
      <c r="C275" s="422"/>
    </row>
    <row r="277" spans="3:3">
      <c r="C277" s="422"/>
    </row>
    <row r="278" spans="3:3">
      <c r="C278" s="422"/>
    </row>
    <row r="280" spans="3:3">
      <c r="C280" s="422"/>
    </row>
    <row r="281" spans="3:3">
      <c r="C281" s="422"/>
    </row>
    <row r="282" spans="3:3">
      <c r="C282" s="422"/>
    </row>
    <row r="283" spans="3:3">
      <c r="C283" s="422"/>
    </row>
    <row r="285" spans="3:3">
      <c r="C285" s="422"/>
    </row>
  </sheetData>
  <autoFilter xmlns:etc="http://www.wps.cn/officeDocument/2017/etCustomData" ref="A3:G272" etc:filterBottomFollowUsedRange="0">
    <extLst/>
  </autoFilter>
  <mergeCells count="1">
    <mergeCell ref="B1:E1"/>
  </mergeCells>
  <conditionalFormatting sqref="B271">
    <cfRule type="expression" dxfId="1" priority="3" stopIfTrue="1">
      <formula>"len($A:$A)=3"</formula>
    </cfRule>
  </conditionalFormatting>
  <conditionalFormatting sqref="C271">
    <cfRule type="expression" dxfId="1" priority="2" stopIfTrue="1">
      <formula>"len($A:$A)=3"</formula>
    </cfRule>
  </conditionalFormatting>
  <conditionalFormatting sqref="D271">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7"/>
  <sheetViews>
    <sheetView showGridLines="0" showZeros="0" view="pageBreakPreview" zoomScaleNormal="115" workbookViewId="0">
      <pane ySplit="3" topLeftCell="A28" activePane="bottomLeft" state="frozen"/>
      <selection/>
      <selection pane="bottomLeft" activeCell="B3" sqref="B3"/>
    </sheetView>
  </sheetViews>
  <sheetFormatPr defaultColWidth="9" defaultRowHeight="15.6" outlineLevelCol="5"/>
  <cols>
    <col min="1" max="1" width="15" style="175" hidden="1" customWidth="1"/>
    <col min="2" max="2" width="50.75" style="175" customWidth="1"/>
    <col min="3" max="4" width="20.6296296296296" style="175" customWidth="1"/>
    <col min="5" max="5" width="20.6296296296296" style="380" customWidth="1"/>
    <col min="6" max="6" width="3.75" style="175" customWidth="1"/>
    <col min="7" max="16384" width="9" style="175"/>
  </cols>
  <sheetData>
    <row r="1" ht="45" customHeight="1" spans="1:6">
      <c r="A1" s="177"/>
      <c r="B1" s="330" t="s">
        <v>3031</v>
      </c>
      <c r="C1" s="330"/>
      <c r="D1" s="330"/>
      <c r="E1" s="330"/>
      <c r="F1" s="177"/>
    </row>
    <row r="2" s="378" customFormat="1" ht="20.1" customHeight="1" spans="1:6">
      <c r="A2" s="381"/>
      <c r="B2" s="382"/>
      <c r="C2" s="383"/>
      <c r="D2" s="382"/>
      <c r="E2" s="384" t="s">
        <v>134</v>
      </c>
      <c r="F2" s="381"/>
    </row>
    <row r="3" s="379" customFormat="1" ht="45" customHeight="1" spans="1:6">
      <c r="A3" s="385" t="s">
        <v>2</v>
      </c>
      <c r="B3" s="386" t="s">
        <v>135</v>
      </c>
      <c r="C3" s="205" t="s">
        <v>4</v>
      </c>
      <c r="D3" s="205" t="s">
        <v>5</v>
      </c>
      <c r="E3" s="205" t="s">
        <v>129</v>
      </c>
      <c r="F3" s="387" t="s">
        <v>7</v>
      </c>
    </row>
    <row r="4" s="379" customFormat="1" ht="36" customHeight="1" spans="1:6">
      <c r="A4" s="347" t="s">
        <v>2502</v>
      </c>
      <c r="B4" s="342" t="s">
        <v>2503</v>
      </c>
      <c r="C4" s="388"/>
      <c r="D4" s="388"/>
      <c r="E4" s="355"/>
      <c r="F4" s="389" t="str">
        <f t="shared" ref="F4:F29" si="0">IF(LEN(A4)=7,"是",IF(B4&lt;&gt;"",IF(SUM(C4:D4)&lt;&gt;0,"是","否"),"是"))</f>
        <v>是</v>
      </c>
    </row>
    <row r="5" ht="36" customHeight="1" spans="1:6">
      <c r="A5" s="347" t="s">
        <v>2504</v>
      </c>
      <c r="B5" s="342" t="s">
        <v>2505</v>
      </c>
      <c r="C5" s="388"/>
      <c r="D5" s="388"/>
      <c r="E5" s="390"/>
      <c r="F5" s="389" t="str">
        <f t="shared" si="0"/>
        <v>是</v>
      </c>
    </row>
    <row r="6" ht="36" customHeight="1" spans="1:6">
      <c r="A6" s="347" t="s">
        <v>2506</v>
      </c>
      <c r="B6" s="342" t="s">
        <v>2507</v>
      </c>
      <c r="C6" s="388"/>
      <c r="D6" s="388"/>
      <c r="E6" s="390"/>
      <c r="F6" s="389" t="str">
        <f t="shared" si="0"/>
        <v>是</v>
      </c>
    </row>
    <row r="7" ht="36" customHeight="1" spans="1:6">
      <c r="A7" s="347" t="s">
        <v>2508</v>
      </c>
      <c r="B7" s="342" t="s">
        <v>2509</v>
      </c>
      <c r="C7" s="388"/>
      <c r="D7" s="388"/>
      <c r="E7" s="390"/>
      <c r="F7" s="389" t="str">
        <f t="shared" si="0"/>
        <v>是</v>
      </c>
    </row>
    <row r="8" ht="36" customHeight="1" spans="1:6">
      <c r="A8" s="347" t="s">
        <v>2510</v>
      </c>
      <c r="B8" s="342" t="s">
        <v>2511</v>
      </c>
      <c r="C8" s="388"/>
      <c r="D8" s="388"/>
      <c r="E8" s="390"/>
      <c r="F8" s="389" t="str">
        <f t="shared" si="0"/>
        <v>是</v>
      </c>
    </row>
    <row r="9" ht="36" customHeight="1" spans="1:6">
      <c r="A9" s="347" t="s">
        <v>2512</v>
      </c>
      <c r="B9" s="342" t="s">
        <v>2513</v>
      </c>
      <c r="C9" s="388"/>
      <c r="D9" s="388"/>
      <c r="E9" s="390"/>
      <c r="F9" s="389" t="str">
        <f t="shared" si="0"/>
        <v>是</v>
      </c>
    </row>
    <row r="10" ht="36" customHeight="1" spans="1:6">
      <c r="A10" s="347" t="s">
        <v>2514</v>
      </c>
      <c r="B10" s="342" t="s">
        <v>2515</v>
      </c>
      <c r="C10" s="388">
        <f>SUM(C11:C15)</f>
        <v>4309</v>
      </c>
      <c r="D10" s="388">
        <f>SUM(D11:D15)</f>
        <v>16000</v>
      </c>
      <c r="E10" s="390">
        <f>IF(C10&gt;0,D10/C10-1,IF(C10&lt;0,-(D10/C10-1),""))</f>
        <v>2.713</v>
      </c>
      <c r="F10" s="389" t="str">
        <f t="shared" si="0"/>
        <v>是</v>
      </c>
    </row>
    <row r="11" ht="36" customHeight="1" spans="1:6">
      <c r="A11" s="347" t="s">
        <v>2516</v>
      </c>
      <c r="B11" s="348" t="s">
        <v>2517</v>
      </c>
      <c r="C11" s="349">
        <v>4665</v>
      </c>
      <c r="D11" s="349">
        <v>17107</v>
      </c>
      <c r="E11" s="391">
        <f>IF(C11&gt;0,D11/C11-1,IF(C11&lt;0,-(D11/C11-1),""))</f>
        <v>2.667</v>
      </c>
      <c r="F11" s="168" t="str">
        <f t="shared" si="0"/>
        <v>是</v>
      </c>
    </row>
    <row r="12" ht="36" customHeight="1" spans="1:6">
      <c r="A12" s="347" t="s">
        <v>2518</v>
      </c>
      <c r="B12" s="348" t="s">
        <v>2519</v>
      </c>
      <c r="C12" s="349">
        <v>0</v>
      </c>
      <c r="D12" s="349"/>
      <c r="E12" s="391" t="str">
        <f t="shared" ref="E11:E14" si="1">IF(C12&gt;0,D12/C12-1,IF(C12&lt;0,-(D12/C12-1),""))</f>
        <v/>
      </c>
      <c r="F12" s="389" t="str">
        <f t="shared" si="0"/>
        <v>否</v>
      </c>
    </row>
    <row r="13" ht="36" customHeight="1" spans="1:6">
      <c r="A13" s="347" t="s">
        <v>2520</v>
      </c>
      <c r="B13" s="348" t="s">
        <v>2521</v>
      </c>
      <c r="C13" s="349">
        <v>0</v>
      </c>
      <c r="D13" s="349"/>
      <c r="E13" s="391" t="str">
        <f t="shared" si="1"/>
        <v/>
      </c>
      <c r="F13" s="389" t="str">
        <f t="shared" si="0"/>
        <v>否</v>
      </c>
    </row>
    <row r="14" ht="36" customHeight="1" spans="1:6">
      <c r="A14" s="347" t="s">
        <v>2522</v>
      </c>
      <c r="B14" s="348" t="s">
        <v>2523</v>
      </c>
      <c r="C14" s="349">
        <v>-356</v>
      </c>
      <c r="D14" s="349">
        <v>-1107</v>
      </c>
      <c r="E14" s="391">
        <f t="shared" si="1"/>
        <v>-2.11</v>
      </c>
      <c r="F14" s="389" t="str">
        <f t="shared" si="0"/>
        <v>是</v>
      </c>
    </row>
    <row r="15" ht="36" customHeight="1" spans="1:6">
      <c r="A15" s="347" t="s">
        <v>2524</v>
      </c>
      <c r="B15" s="346" t="s">
        <v>2525</v>
      </c>
      <c r="C15" s="392"/>
      <c r="D15" s="392"/>
      <c r="E15" s="391" t="str">
        <f t="shared" ref="E15:E37" si="2">IF(C15&gt;0,D15/C15-1,IF(C15&lt;0,-(D15/C15-1),""))</f>
        <v/>
      </c>
      <c r="F15" s="389" t="str">
        <f t="shared" si="0"/>
        <v>否</v>
      </c>
    </row>
    <row r="16" ht="36" customHeight="1" spans="1:6">
      <c r="A16" s="393" t="s">
        <v>2526</v>
      </c>
      <c r="B16" s="207" t="s">
        <v>2527</v>
      </c>
      <c r="C16" s="388"/>
      <c r="D16" s="388"/>
      <c r="E16" s="391" t="str">
        <f t="shared" si="2"/>
        <v/>
      </c>
      <c r="F16" s="389" t="str">
        <f t="shared" si="0"/>
        <v>是</v>
      </c>
    </row>
    <row r="17" ht="36" customHeight="1" spans="1:6">
      <c r="A17" s="393" t="s">
        <v>2528</v>
      </c>
      <c r="B17" s="207" t="s">
        <v>2529</v>
      </c>
      <c r="C17" s="388"/>
      <c r="D17" s="388"/>
      <c r="E17" s="391" t="str">
        <f t="shared" si="2"/>
        <v/>
      </c>
      <c r="F17" s="389" t="str">
        <f t="shared" si="0"/>
        <v>是</v>
      </c>
    </row>
    <row r="18" ht="36" customHeight="1" spans="1:6">
      <c r="A18" s="393" t="s">
        <v>2530</v>
      </c>
      <c r="B18" s="215" t="s">
        <v>2531</v>
      </c>
      <c r="C18" s="392"/>
      <c r="D18" s="392"/>
      <c r="E18" s="391" t="str">
        <f t="shared" si="2"/>
        <v/>
      </c>
      <c r="F18" s="389" t="str">
        <f t="shared" si="0"/>
        <v>否</v>
      </c>
    </row>
    <row r="19" ht="36" customHeight="1" spans="1:6">
      <c r="A19" s="393" t="s">
        <v>2532</v>
      </c>
      <c r="B19" s="215" t="s">
        <v>2533</v>
      </c>
      <c r="C19" s="392"/>
      <c r="D19" s="392"/>
      <c r="E19" s="391" t="str">
        <f t="shared" si="2"/>
        <v/>
      </c>
      <c r="F19" s="389" t="str">
        <f t="shared" si="0"/>
        <v>否</v>
      </c>
    </row>
    <row r="20" ht="36" customHeight="1" spans="1:6">
      <c r="A20" s="393" t="s">
        <v>2534</v>
      </c>
      <c r="B20" s="207" t="s">
        <v>2535</v>
      </c>
      <c r="C20" s="388">
        <v>76</v>
      </c>
      <c r="D20" s="388">
        <v>1076</v>
      </c>
      <c r="E20" s="390">
        <f t="shared" si="2"/>
        <v>13.158</v>
      </c>
      <c r="F20" s="389" t="str">
        <f t="shared" si="0"/>
        <v>是</v>
      </c>
    </row>
    <row r="21" ht="36" customHeight="1" spans="1:6">
      <c r="A21" s="393" t="s">
        <v>2536</v>
      </c>
      <c r="B21" s="207" t="s">
        <v>2537</v>
      </c>
      <c r="C21" s="388"/>
      <c r="D21" s="388"/>
      <c r="E21" s="391" t="str">
        <f t="shared" si="2"/>
        <v/>
      </c>
      <c r="F21" s="389" t="str">
        <f t="shared" si="0"/>
        <v>是</v>
      </c>
    </row>
    <row r="22" ht="36" customHeight="1" spans="1:6">
      <c r="A22" s="393" t="s">
        <v>2538</v>
      </c>
      <c r="B22" s="207" t="s">
        <v>2539</v>
      </c>
      <c r="C22" s="388"/>
      <c r="D22" s="388"/>
      <c r="E22" s="391" t="str">
        <f t="shared" si="2"/>
        <v/>
      </c>
      <c r="F22" s="389" t="str">
        <f t="shared" si="0"/>
        <v>是</v>
      </c>
    </row>
    <row r="23" ht="36" customHeight="1" spans="1:6">
      <c r="A23" s="347" t="s">
        <v>2540</v>
      </c>
      <c r="B23" s="342" t="s">
        <v>2541</v>
      </c>
      <c r="C23" s="388"/>
      <c r="D23" s="388"/>
      <c r="E23" s="391" t="str">
        <f t="shared" si="2"/>
        <v/>
      </c>
      <c r="F23" s="389" t="str">
        <f t="shared" si="0"/>
        <v>是</v>
      </c>
    </row>
    <row r="24" ht="36" customHeight="1" spans="1:6">
      <c r="A24" s="347" t="s">
        <v>2542</v>
      </c>
      <c r="B24" s="342" t="s">
        <v>2543</v>
      </c>
      <c r="C24" s="388"/>
      <c r="D24" s="388"/>
      <c r="E24" s="391" t="str">
        <f t="shared" si="2"/>
        <v/>
      </c>
      <c r="F24" s="389" t="str">
        <f t="shared" si="0"/>
        <v>是</v>
      </c>
    </row>
    <row r="25" ht="36" customHeight="1" spans="1:6">
      <c r="A25" s="347" t="s">
        <v>2544</v>
      </c>
      <c r="B25" s="342" t="s">
        <v>2545</v>
      </c>
      <c r="C25" s="388"/>
      <c r="D25" s="388"/>
      <c r="E25" s="391" t="str">
        <f t="shared" si="2"/>
        <v/>
      </c>
      <c r="F25" s="389" t="str">
        <f t="shared" si="0"/>
        <v>是</v>
      </c>
    </row>
    <row r="26" ht="36" customHeight="1" spans="1:6">
      <c r="A26" s="347" t="s">
        <v>2546</v>
      </c>
      <c r="B26" s="342" t="s">
        <v>2547</v>
      </c>
      <c r="C26" s="388"/>
      <c r="D26" s="388"/>
      <c r="E26" s="391" t="str">
        <f t="shared" si="2"/>
        <v/>
      </c>
      <c r="F26" s="389" t="str">
        <f t="shared" si="0"/>
        <v>是</v>
      </c>
    </row>
    <row r="27" ht="36" customHeight="1" spans="1:6">
      <c r="A27" s="347" t="s">
        <v>2548</v>
      </c>
      <c r="B27" s="342" t="s">
        <v>2549</v>
      </c>
      <c r="C27" s="388">
        <v>19152</v>
      </c>
      <c r="D27" s="388">
        <v>1507</v>
      </c>
      <c r="E27" s="390">
        <f t="shared" si="2"/>
        <v>-0.921</v>
      </c>
      <c r="F27" s="389" t="str">
        <f t="shared" si="0"/>
        <v>是</v>
      </c>
    </row>
    <row r="28" ht="36" customHeight="1" spans="1:6">
      <c r="A28" s="347"/>
      <c r="B28" s="359"/>
      <c r="C28" s="394"/>
      <c r="D28" s="394"/>
      <c r="E28" s="395" t="str">
        <f t="shared" si="2"/>
        <v/>
      </c>
      <c r="F28" s="168" t="str">
        <f t="shared" si="0"/>
        <v>是</v>
      </c>
    </row>
    <row r="29" ht="36" customHeight="1" spans="1:6">
      <c r="A29" s="362"/>
      <c r="B29" s="363" t="s">
        <v>3032</v>
      </c>
      <c r="C29" s="388">
        <f>C4+C5+C6+C7+C8+C9+C10+C16+C17+C20+C21+C22+C23+C24+C25+C26+C27</f>
        <v>23537</v>
      </c>
      <c r="D29" s="388">
        <f>D4+D5+D6+D7+D8+D9+D10+D16+D17+D20+D21+D22+D23+D24+D25+D26+D27</f>
        <v>18583</v>
      </c>
      <c r="E29" s="390">
        <f t="shared" si="2"/>
        <v>-0.21</v>
      </c>
      <c r="F29" s="168" t="s">
        <v>3015</v>
      </c>
    </row>
    <row r="30" ht="36" customHeight="1" spans="1:6">
      <c r="A30" s="396">
        <v>105</v>
      </c>
      <c r="B30" s="397" t="s">
        <v>2551</v>
      </c>
      <c r="C30" s="109"/>
      <c r="D30" s="109"/>
      <c r="E30" s="391" t="str">
        <f t="shared" si="2"/>
        <v/>
      </c>
      <c r="F30" s="168" t="s">
        <v>3015</v>
      </c>
    </row>
    <row r="31" ht="36" customHeight="1" spans="1:6">
      <c r="A31" s="396">
        <v>110</v>
      </c>
      <c r="B31" s="397" t="s">
        <v>2552</v>
      </c>
      <c r="C31" s="109">
        <v>3827</v>
      </c>
      <c r="D31" s="109">
        <v>167</v>
      </c>
      <c r="E31" s="390">
        <f t="shared" si="2"/>
        <v>-0.956</v>
      </c>
      <c r="F31" s="168" t="s">
        <v>3015</v>
      </c>
    </row>
    <row r="32" ht="36" customHeight="1" spans="1:6">
      <c r="A32" s="398">
        <v>11004</v>
      </c>
      <c r="B32" s="399" t="s">
        <v>3033</v>
      </c>
      <c r="C32" s="111"/>
      <c r="D32" s="111"/>
      <c r="E32" s="391" t="str">
        <f t="shared" si="2"/>
        <v/>
      </c>
      <c r="F32" s="168" t="s">
        <v>3034</v>
      </c>
    </row>
    <row r="33" ht="36" customHeight="1" spans="1:6">
      <c r="A33" s="398">
        <v>1100401</v>
      </c>
      <c r="B33" s="399" t="s">
        <v>2554</v>
      </c>
      <c r="C33" s="111"/>
      <c r="D33" s="111"/>
      <c r="E33" s="391" t="str">
        <f t="shared" si="2"/>
        <v/>
      </c>
      <c r="F33" s="168" t="s">
        <v>3034</v>
      </c>
    </row>
    <row r="34" ht="36" customHeight="1" spans="1:6">
      <c r="A34" s="398">
        <v>1100402</v>
      </c>
      <c r="B34" s="399" t="s">
        <v>3035</v>
      </c>
      <c r="C34" s="138"/>
      <c r="D34" s="111"/>
      <c r="E34" s="391" t="str">
        <f t="shared" si="2"/>
        <v/>
      </c>
      <c r="F34" s="168" t="s">
        <v>3034</v>
      </c>
    </row>
    <row r="35" ht="36" customHeight="1" spans="1:6">
      <c r="A35" s="398">
        <v>11008</v>
      </c>
      <c r="B35" s="399" t="s">
        <v>2556</v>
      </c>
      <c r="C35" s="111">
        <v>3827</v>
      </c>
      <c r="D35" s="400">
        <v>167</v>
      </c>
      <c r="E35" s="391">
        <f t="shared" si="2"/>
        <v>-0.956</v>
      </c>
      <c r="F35" s="168" t="s">
        <v>3034</v>
      </c>
    </row>
    <row r="36" ht="36" customHeight="1" spans="1:6">
      <c r="A36" s="401">
        <v>11009</v>
      </c>
      <c r="B36" s="402" t="s">
        <v>2557</v>
      </c>
      <c r="C36" s="403"/>
      <c r="D36" s="403"/>
      <c r="E36" s="391" t="str">
        <f t="shared" si="2"/>
        <v/>
      </c>
      <c r="F36" s="168" t="s">
        <v>3034</v>
      </c>
    </row>
    <row r="37" ht="36" customHeight="1" spans="1:6">
      <c r="A37" s="404"/>
      <c r="B37" s="405" t="s">
        <v>2558</v>
      </c>
      <c r="C37" s="109">
        <f>C29+C30+C31</f>
        <v>27364</v>
      </c>
      <c r="D37" s="109">
        <f>D29+D30+D31</f>
        <v>18750</v>
      </c>
      <c r="E37" s="390">
        <f t="shared" si="2"/>
        <v>-0.315</v>
      </c>
      <c r="F37" s="168" t="s">
        <v>3015</v>
      </c>
    </row>
  </sheetData>
  <autoFilter xmlns:etc="http://www.wps.cn/officeDocument/2017/etCustomData" ref="A3:F37" etc:filterBottomFollowUsedRange="0">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 C31: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7"/>
  <sheetViews>
    <sheetView showGridLines="0" showZeros="0" tabSelected="1" view="pageBreakPreview" zoomScaleNormal="115" workbookViewId="0">
      <pane ySplit="3" topLeftCell="A205" activePane="bottomLeft" state="frozen"/>
      <selection/>
      <selection pane="bottomLeft" activeCell="B205" sqref="B205"/>
    </sheetView>
  </sheetViews>
  <sheetFormatPr defaultColWidth="9" defaultRowHeight="15.6" outlineLevelCol="6"/>
  <cols>
    <col min="1" max="1" width="13.5" style="322" hidden="1" customWidth="1"/>
    <col min="2" max="2" width="50.75" style="322" customWidth="1"/>
    <col min="3" max="4" width="20.6296296296296" style="326" customWidth="1"/>
    <col min="5" max="5" width="20.6296296296296" style="327" customWidth="1"/>
    <col min="6" max="6" width="3.75" style="328" customWidth="1"/>
    <col min="7" max="7" width="9" style="322" customWidth="1"/>
    <col min="8" max="16384" width="9" style="322"/>
  </cols>
  <sheetData>
    <row r="1" s="322" customFormat="1" ht="45" customHeight="1" spans="1:7">
      <c r="A1" s="329"/>
      <c r="B1" s="330" t="s">
        <v>3036</v>
      </c>
      <c r="C1" s="330"/>
      <c r="D1" s="330"/>
      <c r="E1" s="330"/>
      <c r="F1" s="331"/>
      <c r="G1" s="329"/>
    </row>
    <row r="2" s="323" customFormat="1" ht="20.1" customHeight="1" spans="1:7">
      <c r="A2" s="332"/>
      <c r="B2" s="333"/>
      <c r="C2" s="333"/>
      <c r="D2" s="333"/>
      <c r="E2" s="334" t="s">
        <v>134</v>
      </c>
      <c r="F2" s="335"/>
      <c r="G2" s="332"/>
    </row>
    <row r="3" s="324" customFormat="1" ht="45" customHeight="1" spans="1:7">
      <c r="A3" s="336" t="s">
        <v>2</v>
      </c>
      <c r="B3" s="337" t="s">
        <v>135</v>
      </c>
      <c r="C3" s="338" t="s">
        <v>4</v>
      </c>
      <c r="D3" s="338" t="s">
        <v>5</v>
      </c>
      <c r="E3" s="338" t="s">
        <v>129</v>
      </c>
      <c r="F3" s="339" t="s">
        <v>7</v>
      </c>
      <c r="G3" s="340" t="s">
        <v>3037</v>
      </c>
    </row>
    <row r="4" s="322" customFormat="1" ht="36" customHeight="1" spans="1:7">
      <c r="A4" s="341" t="s">
        <v>81</v>
      </c>
      <c r="B4" s="342" t="s">
        <v>2560</v>
      </c>
      <c r="C4" s="343"/>
      <c r="D4" s="343"/>
      <c r="E4" s="344"/>
      <c r="F4" s="345" t="str">
        <f t="shared" ref="F4:F67" si="0">IF(LEN(A4)=3,"是",IF(B4&lt;&gt;"",IF(SUM(C4:D4)&lt;&gt;0,"是","否"),"是"))</f>
        <v>是</v>
      </c>
      <c r="G4" s="329" t="str">
        <f t="shared" ref="G4:G67" si="1">IF(LEN(A4)=3,"类",IF(LEN(A4)=5,"款","项"))</f>
        <v>类</v>
      </c>
    </row>
    <row r="5" s="322" customFormat="1" ht="36" customHeight="1" spans="1:7">
      <c r="A5" s="341" t="s">
        <v>2561</v>
      </c>
      <c r="B5" s="346" t="s">
        <v>2562</v>
      </c>
      <c r="C5" s="343"/>
      <c r="D5" s="343"/>
      <c r="E5" s="344"/>
      <c r="F5" s="345" t="str">
        <f t="shared" si="0"/>
        <v>否</v>
      </c>
      <c r="G5" s="329" t="str">
        <f t="shared" si="1"/>
        <v>款</v>
      </c>
    </row>
    <row r="6" s="322" customFormat="1" ht="36" customHeight="1" spans="1:7">
      <c r="A6" s="347" t="s">
        <v>2563</v>
      </c>
      <c r="B6" s="348" t="s">
        <v>2564</v>
      </c>
      <c r="C6" s="349"/>
      <c r="D6" s="349"/>
      <c r="E6" s="350" t="str">
        <f t="shared" ref="E4:E67" si="2">IF(C6&gt;0,D6/C6-1,IF(C6&lt;0,-(D6/C6-1),""))</f>
        <v/>
      </c>
      <c r="F6" s="345" t="str">
        <f t="shared" si="0"/>
        <v>否</v>
      </c>
      <c r="G6" s="329" t="str">
        <f t="shared" si="1"/>
        <v>项</v>
      </c>
    </row>
    <row r="7" s="322" customFormat="1" ht="36" customHeight="1" spans="1:7">
      <c r="A7" s="347" t="s">
        <v>2565</v>
      </c>
      <c r="B7" s="348" t="s">
        <v>2566</v>
      </c>
      <c r="C7" s="349"/>
      <c r="D7" s="349"/>
      <c r="E7" s="350" t="str">
        <f t="shared" si="2"/>
        <v/>
      </c>
      <c r="F7" s="345" t="str">
        <f t="shared" si="0"/>
        <v>否</v>
      </c>
      <c r="G7" s="329" t="str">
        <f t="shared" si="1"/>
        <v>项</v>
      </c>
    </row>
    <row r="8" s="322" customFormat="1" ht="36" customHeight="1" spans="1:7">
      <c r="A8" s="347" t="s">
        <v>2567</v>
      </c>
      <c r="B8" s="346" t="s">
        <v>2568</v>
      </c>
      <c r="C8" s="351"/>
      <c r="D8" s="351"/>
      <c r="E8" s="352"/>
      <c r="F8" s="345" t="str">
        <f t="shared" si="0"/>
        <v>否</v>
      </c>
      <c r="G8" s="329" t="str">
        <f t="shared" si="1"/>
        <v>项</v>
      </c>
    </row>
    <row r="9" s="322" customFormat="1" ht="36" customHeight="1" spans="1:7">
      <c r="A9" s="347" t="s">
        <v>2569</v>
      </c>
      <c r="B9" s="348" t="s">
        <v>2570</v>
      </c>
      <c r="C9" s="349"/>
      <c r="D9" s="349"/>
      <c r="E9" s="350" t="str">
        <f t="shared" si="2"/>
        <v/>
      </c>
      <c r="F9" s="345" t="str">
        <f t="shared" si="0"/>
        <v>否</v>
      </c>
      <c r="G9" s="329" t="str">
        <f t="shared" si="1"/>
        <v>项</v>
      </c>
    </row>
    <row r="10" s="322" customFormat="1" ht="36" customHeight="1" spans="1:7">
      <c r="A10" s="347" t="s">
        <v>2571</v>
      </c>
      <c r="B10" s="346" t="s">
        <v>2572</v>
      </c>
      <c r="C10" s="351"/>
      <c r="D10" s="351"/>
      <c r="E10" s="352"/>
      <c r="F10" s="345" t="str">
        <f t="shared" si="0"/>
        <v>否</v>
      </c>
      <c r="G10" s="329" t="str">
        <f t="shared" si="1"/>
        <v>项</v>
      </c>
    </row>
    <row r="11" s="322" customFormat="1" ht="36" customHeight="1" spans="1:7">
      <c r="A11" s="341" t="s">
        <v>2573</v>
      </c>
      <c r="B11" s="353" t="s">
        <v>3038</v>
      </c>
      <c r="C11" s="354">
        <f>SUM(C12:C16)</f>
        <v>0</v>
      </c>
      <c r="D11" s="354">
        <f>SUM(D12:D16)</f>
        <v>0</v>
      </c>
      <c r="E11" s="355" t="str">
        <f t="shared" si="2"/>
        <v/>
      </c>
      <c r="F11" s="345" t="str">
        <f t="shared" si="0"/>
        <v>否</v>
      </c>
      <c r="G11" s="329" t="str">
        <f t="shared" si="1"/>
        <v>款</v>
      </c>
    </row>
    <row r="12" s="322" customFormat="1" ht="36" customHeight="1" spans="1:7">
      <c r="A12" s="347" t="s">
        <v>2575</v>
      </c>
      <c r="B12" s="348" t="s">
        <v>2576</v>
      </c>
      <c r="C12" s="349"/>
      <c r="D12" s="349"/>
      <c r="E12" s="350" t="str">
        <f t="shared" si="2"/>
        <v/>
      </c>
      <c r="F12" s="345" t="str">
        <f t="shared" si="0"/>
        <v>否</v>
      </c>
      <c r="G12" s="329" t="str">
        <f t="shared" si="1"/>
        <v>项</v>
      </c>
    </row>
    <row r="13" s="322" customFormat="1" ht="36" customHeight="1" spans="1:7">
      <c r="A13" s="347" t="s">
        <v>2577</v>
      </c>
      <c r="B13" s="348" t="s">
        <v>2578</v>
      </c>
      <c r="C13" s="349"/>
      <c r="D13" s="349"/>
      <c r="E13" s="350" t="str">
        <f t="shared" si="2"/>
        <v/>
      </c>
      <c r="F13" s="345" t="str">
        <f t="shared" si="0"/>
        <v>否</v>
      </c>
      <c r="G13" s="329" t="str">
        <f t="shared" si="1"/>
        <v>项</v>
      </c>
    </row>
    <row r="14" s="322" customFormat="1" ht="36" customHeight="1" spans="1:7">
      <c r="A14" s="347" t="s">
        <v>2579</v>
      </c>
      <c r="B14" s="348" t="s">
        <v>2580</v>
      </c>
      <c r="C14" s="349"/>
      <c r="D14" s="349"/>
      <c r="E14" s="350" t="str">
        <f t="shared" si="2"/>
        <v/>
      </c>
      <c r="F14" s="345" t="str">
        <f t="shared" si="0"/>
        <v>否</v>
      </c>
      <c r="G14" s="329" t="str">
        <f t="shared" si="1"/>
        <v>项</v>
      </c>
    </row>
    <row r="15" s="322" customFormat="1" ht="36" customHeight="1" spans="1:7">
      <c r="A15" s="347" t="s">
        <v>2581</v>
      </c>
      <c r="B15" s="348" t="s">
        <v>2582</v>
      </c>
      <c r="C15" s="349"/>
      <c r="D15" s="349"/>
      <c r="E15" s="350" t="str">
        <f t="shared" si="2"/>
        <v/>
      </c>
      <c r="F15" s="345" t="str">
        <f t="shared" si="0"/>
        <v>否</v>
      </c>
      <c r="G15" s="329" t="str">
        <f t="shared" si="1"/>
        <v>项</v>
      </c>
    </row>
    <row r="16" s="322" customFormat="1" ht="36" customHeight="1" spans="1:7">
      <c r="A16" s="347" t="s">
        <v>2583</v>
      </c>
      <c r="B16" s="348" t="s">
        <v>2584</v>
      </c>
      <c r="C16" s="349"/>
      <c r="D16" s="349"/>
      <c r="E16" s="350" t="str">
        <f t="shared" si="2"/>
        <v/>
      </c>
      <c r="F16" s="345" t="str">
        <f t="shared" si="0"/>
        <v>否</v>
      </c>
      <c r="G16" s="329" t="str">
        <f t="shared" si="1"/>
        <v>项</v>
      </c>
    </row>
    <row r="17" s="322" customFormat="1" ht="36" customHeight="1" spans="1:7">
      <c r="A17" s="341" t="s">
        <v>2585</v>
      </c>
      <c r="B17" s="353" t="s">
        <v>3039</v>
      </c>
      <c r="C17" s="354">
        <f>SUM(C18:C19)</f>
        <v>0</v>
      </c>
      <c r="D17" s="354">
        <f>SUM(D18:D19)</f>
        <v>0</v>
      </c>
      <c r="E17" s="355" t="str">
        <f t="shared" si="2"/>
        <v/>
      </c>
      <c r="F17" s="345" t="str">
        <f t="shared" si="0"/>
        <v>否</v>
      </c>
      <c r="G17" s="329" t="str">
        <f t="shared" si="1"/>
        <v>款</v>
      </c>
    </row>
    <row r="18" s="322" customFormat="1" ht="36" customHeight="1" spans="1:7">
      <c r="A18" s="347" t="s">
        <v>2587</v>
      </c>
      <c r="B18" s="348" t="s">
        <v>2588</v>
      </c>
      <c r="C18" s="349"/>
      <c r="D18" s="349"/>
      <c r="E18" s="350" t="str">
        <f t="shared" si="2"/>
        <v/>
      </c>
      <c r="F18" s="345" t="str">
        <f t="shared" si="0"/>
        <v>否</v>
      </c>
      <c r="G18" s="329" t="str">
        <f t="shared" si="1"/>
        <v>项</v>
      </c>
    </row>
    <row r="19" s="322" customFormat="1" ht="36" customHeight="1" spans="1:7">
      <c r="A19" s="347" t="s">
        <v>2589</v>
      </c>
      <c r="B19" s="348" t="s">
        <v>2590</v>
      </c>
      <c r="C19" s="349"/>
      <c r="D19" s="349"/>
      <c r="E19" s="350" t="str">
        <f t="shared" si="2"/>
        <v/>
      </c>
      <c r="F19" s="345" t="str">
        <f t="shared" si="0"/>
        <v>否</v>
      </c>
      <c r="G19" s="329" t="str">
        <f t="shared" si="1"/>
        <v>项</v>
      </c>
    </row>
    <row r="20" s="322" customFormat="1" ht="36" customHeight="1" spans="1:7">
      <c r="A20" s="341" t="s">
        <v>83</v>
      </c>
      <c r="B20" s="342" t="s">
        <v>2591</v>
      </c>
      <c r="C20" s="343"/>
      <c r="D20" s="343"/>
      <c r="E20" s="344"/>
      <c r="F20" s="345" t="str">
        <f t="shared" si="0"/>
        <v>是</v>
      </c>
      <c r="G20" s="329" t="str">
        <f t="shared" si="1"/>
        <v>类</v>
      </c>
    </row>
    <row r="21" s="322" customFormat="1" ht="36" customHeight="1" spans="1:7">
      <c r="A21" s="341" t="s">
        <v>2592</v>
      </c>
      <c r="B21" s="353" t="s">
        <v>3040</v>
      </c>
      <c r="C21" s="354">
        <f>SUM(C22:C24)</f>
        <v>0</v>
      </c>
      <c r="D21" s="354">
        <f>SUM(D22:D24)</f>
        <v>0</v>
      </c>
      <c r="E21" s="355" t="str">
        <f t="shared" si="2"/>
        <v/>
      </c>
      <c r="F21" s="345" t="str">
        <f t="shared" si="0"/>
        <v>否</v>
      </c>
      <c r="G21" s="329" t="str">
        <f t="shared" si="1"/>
        <v>款</v>
      </c>
    </row>
    <row r="22" s="322" customFormat="1" ht="36" customHeight="1" spans="1:7">
      <c r="A22" s="347" t="s">
        <v>2594</v>
      </c>
      <c r="B22" s="348" t="s">
        <v>2595</v>
      </c>
      <c r="C22" s="349"/>
      <c r="D22" s="349"/>
      <c r="E22" s="350" t="str">
        <f t="shared" si="2"/>
        <v/>
      </c>
      <c r="F22" s="345" t="str">
        <f t="shared" si="0"/>
        <v>否</v>
      </c>
      <c r="G22" s="329" t="str">
        <f t="shared" si="1"/>
        <v>项</v>
      </c>
    </row>
    <row r="23" s="322" customFormat="1" ht="36" customHeight="1" spans="1:7">
      <c r="A23" s="347" t="s">
        <v>2596</v>
      </c>
      <c r="B23" s="348" t="s">
        <v>2597</v>
      </c>
      <c r="C23" s="349"/>
      <c r="D23" s="349"/>
      <c r="E23" s="350" t="str">
        <f t="shared" si="2"/>
        <v/>
      </c>
      <c r="F23" s="345" t="str">
        <f t="shared" si="0"/>
        <v>否</v>
      </c>
      <c r="G23" s="329" t="str">
        <f t="shared" si="1"/>
        <v>项</v>
      </c>
    </row>
    <row r="24" s="322" customFormat="1" ht="36" customHeight="1" spans="1:7">
      <c r="A24" s="347" t="s">
        <v>2598</v>
      </c>
      <c r="B24" s="348" t="s">
        <v>2599</v>
      </c>
      <c r="C24" s="349"/>
      <c r="D24" s="349"/>
      <c r="E24" s="350" t="str">
        <f t="shared" si="2"/>
        <v/>
      </c>
      <c r="F24" s="345" t="str">
        <f t="shared" si="0"/>
        <v>否</v>
      </c>
      <c r="G24" s="329" t="str">
        <f t="shared" si="1"/>
        <v>项</v>
      </c>
    </row>
    <row r="25" s="322" customFormat="1" ht="36" customHeight="1" spans="1:7">
      <c r="A25" s="341" t="s">
        <v>2600</v>
      </c>
      <c r="B25" s="353" t="s">
        <v>3041</v>
      </c>
      <c r="C25" s="354">
        <f>SUM(C26:C28)</f>
        <v>0</v>
      </c>
      <c r="D25" s="354">
        <f>SUM(D26:D28)</f>
        <v>0</v>
      </c>
      <c r="E25" s="355" t="str">
        <f t="shared" si="2"/>
        <v/>
      </c>
      <c r="F25" s="345" t="str">
        <f t="shared" si="0"/>
        <v>否</v>
      </c>
      <c r="G25" s="329" t="str">
        <f t="shared" si="1"/>
        <v>款</v>
      </c>
    </row>
    <row r="26" s="322" customFormat="1" ht="36" customHeight="1" spans="1:7">
      <c r="A26" s="347" t="s">
        <v>2602</v>
      </c>
      <c r="B26" s="348" t="s">
        <v>2595</v>
      </c>
      <c r="C26" s="349"/>
      <c r="D26" s="349"/>
      <c r="E26" s="350" t="str">
        <f t="shared" si="2"/>
        <v/>
      </c>
      <c r="F26" s="345" t="str">
        <f t="shared" si="0"/>
        <v>否</v>
      </c>
      <c r="G26" s="329" t="str">
        <f t="shared" si="1"/>
        <v>项</v>
      </c>
    </row>
    <row r="27" s="322" customFormat="1" ht="36" customHeight="1" spans="1:7">
      <c r="A27" s="347" t="s">
        <v>2603</v>
      </c>
      <c r="B27" s="348" t="s">
        <v>2597</v>
      </c>
      <c r="C27" s="349"/>
      <c r="D27" s="349"/>
      <c r="E27" s="350" t="str">
        <f t="shared" si="2"/>
        <v/>
      </c>
      <c r="F27" s="345" t="str">
        <f t="shared" si="0"/>
        <v>否</v>
      </c>
      <c r="G27" s="329" t="str">
        <f t="shared" si="1"/>
        <v>项</v>
      </c>
    </row>
    <row r="28" s="322" customFormat="1" ht="36" customHeight="1" spans="1:7">
      <c r="A28" s="347" t="s">
        <v>2604</v>
      </c>
      <c r="B28" s="348" t="s">
        <v>2605</v>
      </c>
      <c r="C28" s="349"/>
      <c r="D28" s="349"/>
      <c r="E28" s="350" t="str">
        <f t="shared" si="2"/>
        <v/>
      </c>
      <c r="F28" s="345" t="str">
        <f t="shared" si="0"/>
        <v>否</v>
      </c>
      <c r="G28" s="329" t="str">
        <f t="shared" si="1"/>
        <v>项</v>
      </c>
    </row>
    <row r="29" s="325" customFormat="1" ht="36" customHeight="1" spans="1:7">
      <c r="A29" s="341" t="s">
        <v>2606</v>
      </c>
      <c r="B29" s="353" t="s">
        <v>3042</v>
      </c>
      <c r="C29" s="354">
        <f>SUM(C30:C31)</f>
        <v>0</v>
      </c>
      <c r="D29" s="354">
        <f>SUM(D30:D31)</f>
        <v>0</v>
      </c>
      <c r="E29" s="355" t="str">
        <f t="shared" si="2"/>
        <v/>
      </c>
      <c r="F29" s="345" t="str">
        <f t="shared" si="0"/>
        <v>否</v>
      </c>
      <c r="G29" s="329" t="str">
        <f t="shared" si="1"/>
        <v>款</v>
      </c>
    </row>
    <row r="30" s="322" customFormat="1" ht="36" customHeight="1" spans="1:7">
      <c r="A30" s="347" t="s">
        <v>2608</v>
      </c>
      <c r="B30" s="348" t="s">
        <v>2597</v>
      </c>
      <c r="C30" s="349"/>
      <c r="D30" s="349"/>
      <c r="E30" s="350" t="str">
        <f t="shared" si="2"/>
        <v/>
      </c>
      <c r="F30" s="345" t="str">
        <f t="shared" si="0"/>
        <v>否</v>
      </c>
      <c r="G30" s="329" t="str">
        <f t="shared" si="1"/>
        <v>项</v>
      </c>
    </row>
    <row r="31" s="322" customFormat="1" ht="36" customHeight="1" spans="1:7">
      <c r="A31" s="347" t="s">
        <v>2609</v>
      </c>
      <c r="B31" s="348" t="s">
        <v>2610</v>
      </c>
      <c r="C31" s="349"/>
      <c r="D31" s="349"/>
      <c r="E31" s="350" t="str">
        <f t="shared" si="2"/>
        <v/>
      </c>
      <c r="F31" s="345" t="str">
        <f t="shared" si="0"/>
        <v>否</v>
      </c>
      <c r="G31" s="329" t="str">
        <f t="shared" si="1"/>
        <v>项</v>
      </c>
    </row>
    <row r="32" s="322" customFormat="1" ht="36" customHeight="1" spans="1:7">
      <c r="A32" s="341" t="s">
        <v>87</v>
      </c>
      <c r="B32" s="342" t="s">
        <v>2611</v>
      </c>
      <c r="C32" s="343"/>
      <c r="D32" s="343"/>
      <c r="E32" s="344"/>
      <c r="F32" s="345" t="str">
        <f t="shared" si="0"/>
        <v>是</v>
      </c>
      <c r="G32" s="329" t="str">
        <f t="shared" si="1"/>
        <v>类</v>
      </c>
    </row>
    <row r="33" s="322" customFormat="1" ht="36" customHeight="1" spans="1:7">
      <c r="A33" s="341" t="s">
        <v>2612</v>
      </c>
      <c r="B33" s="353" t="s">
        <v>3043</v>
      </c>
      <c r="C33" s="354">
        <f>SUM(C34:C37)</f>
        <v>0</v>
      </c>
      <c r="D33" s="354">
        <f>SUM(D34:D37)</f>
        <v>0</v>
      </c>
      <c r="E33" s="355" t="str">
        <f t="shared" si="2"/>
        <v/>
      </c>
      <c r="F33" s="345" t="str">
        <f t="shared" si="0"/>
        <v>否</v>
      </c>
      <c r="G33" s="329" t="str">
        <f t="shared" si="1"/>
        <v>款</v>
      </c>
    </row>
    <row r="34" s="322" customFormat="1" ht="36" customHeight="1" spans="1:7">
      <c r="A34" s="347">
        <v>2116001</v>
      </c>
      <c r="B34" s="348" t="s">
        <v>2614</v>
      </c>
      <c r="C34" s="349">
        <f>SUM(C35:C42)</f>
        <v>0</v>
      </c>
      <c r="D34" s="349">
        <f>SUM(D35:D42)</f>
        <v>0</v>
      </c>
      <c r="E34" s="350" t="str">
        <f t="shared" si="2"/>
        <v/>
      </c>
      <c r="F34" s="345" t="str">
        <f t="shared" si="0"/>
        <v>否</v>
      </c>
      <c r="G34" s="329" t="str">
        <f t="shared" si="1"/>
        <v>项</v>
      </c>
    </row>
    <row r="35" s="322" customFormat="1" ht="36" customHeight="1" spans="1:7">
      <c r="A35" s="347">
        <v>2116002</v>
      </c>
      <c r="B35" s="348" t="s">
        <v>2615</v>
      </c>
      <c r="C35" s="349"/>
      <c r="D35" s="349"/>
      <c r="E35" s="350" t="str">
        <f t="shared" si="2"/>
        <v/>
      </c>
      <c r="F35" s="345" t="str">
        <f t="shared" si="0"/>
        <v>否</v>
      </c>
      <c r="G35" s="329" t="str">
        <f t="shared" si="1"/>
        <v>项</v>
      </c>
    </row>
    <row r="36" s="322" customFormat="1" ht="36" customHeight="1" spans="1:7">
      <c r="A36" s="347">
        <v>2116003</v>
      </c>
      <c r="B36" s="348" t="s">
        <v>2616</v>
      </c>
      <c r="C36" s="349"/>
      <c r="D36" s="349"/>
      <c r="E36" s="350" t="str">
        <f t="shared" si="2"/>
        <v/>
      </c>
      <c r="F36" s="345" t="str">
        <f t="shared" si="0"/>
        <v>否</v>
      </c>
      <c r="G36" s="329" t="str">
        <f t="shared" si="1"/>
        <v>项</v>
      </c>
    </row>
    <row r="37" s="325" customFormat="1" ht="36" customHeight="1" spans="1:7">
      <c r="A37" s="347">
        <v>2116099</v>
      </c>
      <c r="B37" s="348" t="s">
        <v>2617</v>
      </c>
      <c r="C37" s="349"/>
      <c r="D37" s="349"/>
      <c r="E37" s="350" t="str">
        <f t="shared" si="2"/>
        <v/>
      </c>
      <c r="F37" s="345" t="str">
        <f t="shared" si="0"/>
        <v>否</v>
      </c>
      <c r="G37" s="329" t="str">
        <f t="shared" si="1"/>
        <v>项</v>
      </c>
    </row>
    <row r="38" s="322" customFormat="1" ht="36" customHeight="1" spans="1:7">
      <c r="A38" s="341">
        <v>21161</v>
      </c>
      <c r="B38" s="353" t="s">
        <v>3044</v>
      </c>
      <c r="C38" s="354">
        <f>SUM(C39:C42)</f>
        <v>0</v>
      </c>
      <c r="D38" s="354">
        <f>SUM(D39:D42)</f>
        <v>0</v>
      </c>
      <c r="E38" s="355" t="str">
        <f t="shared" si="2"/>
        <v/>
      </c>
      <c r="F38" s="345" t="str">
        <f t="shared" si="0"/>
        <v>否</v>
      </c>
      <c r="G38" s="329" t="str">
        <f t="shared" si="1"/>
        <v>款</v>
      </c>
    </row>
    <row r="39" s="322" customFormat="1" ht="36" customHeight="1" spans="1:7">
      <c r="A39" s="347">
        <v>2116101</v>
      </c>
      <c r="B39" s="348" t="s">
        <v>2619</v>
      </c>
      <c r="C39" s="349"/>
      <c r="D39" s="349"/>
      <c r="E39" s="350" t="str">
        <f t="shared" si="2"/>
        <v/>
      </c>
      <c r="F39" s="345" t="str">
        <f t="shared" si="0"/>
        <v>否</v>
      </c>
      <c r="G39" s="329" t="str">
        <f t="shared" si="1"/>
        <v>项</v>
      </c>
    </row>
    <row r="40" s="322" customFormat="1" ht="36" customHeight="1" spans="1:7">
      <c r="A40" s="347">
        <v>2116102</v>
      </c>
      <c r="B40" s="348" t="s">
        <v>2620</v>
      </c>
      <c r="C40" s="349"/>
      <c r="D40" s="349"/>
      <c r="E40" s="350" t="str">
        <f t="shared" si="2"/>
        <v/>
      </c>
      <c r="F40" s="345" t="str">
        <f t="shared" si="0"/>
        <v>否</v>
      </c>
      <c r="G40" s="329" t="str">
        <f t="shared" si="1"/>
        <v>项</v>
      </c>
    </row>
    <row r="41" s="322" customFormat="1" ht="36" customHeight="1" spans="1:7">
      <c r="A41" s="347">
        <v>2116103</v>
      </c>
      <c r="B41" s="348" t="s">
        <v>2621</v>
      </c>
      <c r="C41" s="349"/>
      <c r="D41" s="349"/>
      <c r="E41" s="350" t="str">
        <f t="shared" si="2"/>
        <v/>
      </c>
      <c r="F41" s="345" t="str">
        <f t="shared" si="0"/>
        <v>否</v>
      </c>
      <c r="G41" s="329" t="str">
        <f t="shared" si="1"/>
        <v>项</v>
      </c>
    </row>
    <row r="42" s="322" customFormat="1" ht="36" customHeight="1" spans="1:7">
      <c r="A42" s="347">
        <v>2116104</v>
      </c>
      <c r="B42" s="348" t="s">
        <v>2622</v>
      </c>
      <c r="C42" s="349"/>
      <c r="D42" s="349"/>
      <c r="E42" s="350" t="str">
        <f t="shared" si="2"/>
        <v/>
      </c>
      <c r="F42" s="345" t="str">
        <f t="shared" si="0"/>
        <v>否</v>
      </c>
      <c r="G42" s="329" t="str">
        <f t="shared" si="1"/>
        <v>项</v>
      </c>
    </row>
    <row r="43" s="322" customFormat="1" ht="36" customHeight="1" spans="1:7">
      <c r="A43" s="341" t="s">
        <v>89</v>
      </c>
      <c r="B43" s="342" t="s">
        <v>2623</v>
      </c>
      <c r="C43" s="343">
        <f>C44+C60+C64+C65+C71+C75+C79+C83+C89+C92</f>
        <v>7714</v>
      </c>
      <c r="D43" s="343">
        <f>D44+D60+D64+D65+D71+D75+D79+D83+D89+D92</f>
        <v>9658</v>
      </c>
      <c r="E43" s="355">
        <f t="shared" si="2"/>
        <v>0.252</v>
      </c>
      <c r="F43" s="345" t="str">
        <f t="shared" si="0"/>
        <v>是</v>
      </c>
      <c r="G43" s="329" t="str">
        <f t="shared" si="1"/>
        <v>类</v>
      </c>
    </row>
    <row r="44" s="322" customFormat="1" ht="36" customHeight="1" spans="1:7">
      <c r="A44" s="341" t="s">
        <v>2624</v>
      </c>
      <c r="B44" s="342" t="s">
        <v>3045</v>
      </c>
      <c r="C44" s="343">
        <f>SUM(C45:C59)</f>
        <v>7714</v>
      </c>
      <c r="D44" s="343">
        <f>SUM(D45:D59)</f>
        <v>9082</v>
      </c>
      <c r="E44" s="355">
        <f t="shared" si="2"/>
        <v>0.177</v>
      </c>
      <c r="F44" s="345" t="str">
        <f t="shared" si="0"/>
        <v>是</v>
      </c>
      <c r="G44" s="329" t="str">
        <f t="shared" si="1"/>
        <v>款</v>
      </c>
    </row>
    <row r="45" s="322" customFormat="1" ht="36" customHeight="1" spans="1:7">
      <c r="A45" s="347" t="s">
        <v>2626</v>
      </c>
      <c r="B45" s="348" t="s">
        <v>2627</v>
      </c>
      <c r="C45" s="349">
        <v>4592</v>
      </c>
      <c r="D45" s="349">
        <v>8081</v>
      </c>
      <c r="E45" s="350">
        <f t="shared" si="2"/>
        <v>0.76</v>
      </c>
      <c r="F45" s="345" t="str">
        <f t="shared" si="0"/>
        <v>是</v>
      </c>
      <c r="G45" s="329" t="str">
        <f t="shared" si="1"/>
        <v>项</v>
      </c>
    </row>
    <row r="46" s="322" customFormat="1" ht="36" customHeight="1" spans="1:7">
      <c r="A46" s="347" t="s">
        <v>2628</v>
      </c>
      <c r="B46" s="348" t="s">
        <v>2629</v>
      </c>
      <c r="C46" s="349">
        <v>425</v>
      </c>
      <c r="D46" s="349"/>
      <c r="E46" s="350">
        <f t="shared" si="2"/>
        <v>-1</v>
      </c>
      <c r="F46" s="345" t="str">
        <f t="shared" si="0"/>
        <v>是</v>
      </c>
      <c r="G46" s="329" t="str">
        <f t="shared" si="1"/>
        <v>项</v>
      </c>
    </row>
    <row r="47" s="322" customFormat="1" ht="36" customHeight="1" spans="1:7">
      <c r="A47" s="347" t="s">
        <v>2630</v>
      </c>
      <c r="B47" s="348" t="s">
        <v>2631</v>
      </c>
      <c r="C47" s="349"/>
      <c r="D47" s="349"/>
      <c r="E47" s="350" t="str">
        <f t="shared" si="2"/>
        <v/>
      </c>
      <c r="F47" s="345" t="str">
        <f t="shared" si="0"/>
        <v>否</v>
      </c>
      <c r="G47" s="329" t="str">
        <f t="shared" si="1"/>
        <v>项</v>
      </c>
    </row>
    <row r="48" s="322" customFormat="1" ht="36" customHeight="1" spans="1:7">
      <c r="A48" s="347" t="s">
        <v>2632</v>
      </c>
      <c r="B48" s="348" t="s">
        <v>2633</v>
      </c>
      <c r="C48" s="349"/>
      <c r="D48" s="349"/>
      <c r="E48" s="350" t="str">
        <f t="shared" si="2"/>
        <v/>
      </c>
      <c r="F48" s="345" t="str">
        <f t="shared" si="0"/>
        <v>否</v>
      </c>
      <c r="G48" s="329" t="str">
        <f t="shared" si="1"/>
        <v>项</v>
      </c>
    </row>
    <row r="49" s="322" customFormat="1" ht="36" customHeight="1" spans="1:7">
      <c r="A49" s="347" t="s">
        <v>2634</v>
      </c>
      <c r="B49" s="348" t="s">
        <v>2635</v>
      </c>
      <c r="C49" s="349">
        <v>753</v>
      </c>
      <c r="D49" s="349"/>
      <c r="E49" s="350">
        <f t="shared" si="2"/>
        <v>-1</v>
      </c>
      <c r="F49" s="345" t="str">
        <f t="shared" si="0"/>
        <v>是</v>
      </c>
      <c r="G49" s="329" t="str">
        <f t="shared" si="1"/>
        <v>项</v>
      </c>
    </row>
    <row r="50" s="322" customFormat="1" ht="36" customHeight="1" spans="1:7">
      <c r="A50" s="347" t="s">
        <v>2636</v>
      </c>
      <c r="B50" s="348" t="s">
        <v>2637</v>
      </c>
      <c r="C50" s="349">
        <v>149</v>
      </c>
      <c r="D50" s="349"/>
      <c r="E50" s="350">
        <f t="shared" si="2"/>
        <v>-1</v>
      </c>
      <c r="F50" s="345" t="str">
        <f t="shared" si="0"/>
        <v>是</v>
      </c>
      <c r="G50" s="329" t="str">
        <f t="shared" si="1"/>
        <v>项</v>
      </c>
    </row>
    <row r="51" s="322" customFormat="1" ht="36" customHeight="1" spans="1:7">
      <c r="A51" s="347" t="s">
        <v>2638</v>
      </c>
      <c r="B51" s="348" t="s">
        <v>2639</v>
      </c>
      <c r="C51" s="349"/>
      <c r="D51" s="349"/>
      <c r="E51" s="350" t="str">
        <f t="shared" si="2"/>
        <v/>
      </c>
      <c r="F51" s="345" t="str">
        <f t="shared" si="0"/>
        <v>否</v>
      </c>
      <c r="G51" s="329" t="str">
        <f t="shared" si="1"/>
        <v>项</v>
      </c>
    </row>
    <row r="52" s="322" customFormat="1" ht="36" customHeight="1" spans="1:7">
      <c r="A52" s="347" t="s">
        <v>2640</v>
      </c>
      <c r="B52" s="348" t="s">
        <v>2641</v>
      </c>
      <c r="C52" s="349"/>
      <c r="D52" s="349"/>
      <c r="E52" s="350" t="str">
        <f t="shared" si="2"/>
        <v/>
      </c>
      <c r="F52" s="345" t="str">
        <f t="shared" si="0"/>
        <v>否</v>
      </c>
      <c r="G52" s="329" t="str">
        <f t="shared" si="1"/>
        <v>项</v>
      </c>
    </row>
    <row r="53" s="322" customFormat="1" ht="36" customHeight="1" spans="1:7">
      <c r="A53" s="347" t="s">
        <v>2642</v>
      </c>
      <c r="B53" s="348" t="s">
        <v>2643</v>
      </c>
      <c r="C53" s="349">
        <v>1550</v>
      </c>
      <c r="D53" s="349"/>
      <c r="E53" s="350">
        <f t="shared" si="2"/>
        <v>-1</v>
      </c>
      <c r="F53" s="345" t="str">
        <f t="shared" si="0"/>
        <v>是</v>
      </c>
      <c r="G53" s="329" t="str">
        <f t="shared" si="1"/>
        <v>项</v>
      </c>
    </row>
    <row r="54" s="322" customFormat="1" ht="36" customHeight="1" spans="1:7">
      <c r="A54" s="347" t="s">
        <v>2644</v>
      </c>
      <c r="B54" s="348" t="s">
        <v>2645</v>
      </c>
      <c r="C54" s="349"/>
      <c r="D54" s="349"/>
      <c r="E54" s="350" t="str">
        <f t="shared" si="2"/>
        <v/>
      </c>
      <c r="F54" s="345" t="str">
        <f t="shared" si="0"/>
        <v>否</v>
      </c>
      <c r="G54" s="329" t="str">
        <f t="shared" si="1"/>
        <v>项</v>
      </c>
    </row>
    <row r="55" s="322" customFormat="1" ht="36" customHeight="1" spans="1:7">
      <c r="A55" s="347" t="s">
        <v>2646</v>
      </c>
      <c r="B55" s="348" t="s">
        <v>2647</v>
      </c>
      <c r="C55" s="349"/>
      <c r="D55" s="349"/>
      <c r="E55" s="350" t="str">
        <f t="shared" si="2"/>
        <v/>
      </c>
      <c r="F55" s="345" t="str">
        <f t="shared" si="0"/>
        <v>否</v>
      </c>
      <c r="G55" s="329" t="str">
        <f t="shared" si="1"/>
        <v>项</v>
      </c>
    </row>
    <row r="56" s="322" customFormat="1" ht="36" customHeight="1" spans="1:7">
      <c r="A56" s="347"/>
      <c r="B56" s="348" t="s">
        <v>2648</v>
      </c>
      <c r="C56" s="349">
        <v>245</v>
      </c>
      <c r="D56" s="349">
        <v>1001</v>
      </c>
      <c r="E56" s="350"/>
      <c r="F56" s="345"/>
      <c r="G56" s="329"/>
    </row>
    <row r="57" s="322" customFormat="1" ht="36" customHeight="1" spans="1:7">
      <c r="A57" s="347"/>
      <c r="B57" s="348" t="s">
        <v>2649</v>
      </c>
      <c r="C57" s="349"/>
      <c r="D57" s="349"/>
      <c r="E57" s="350"/>
      <c r="F57" s="345"/>
      <c r="G57" s="329"/>
    </row>
    <row r="58" s="322" customFormat="1" ht="36" customHeight="1" spans="1:7">
      <c r="A58" s="347"/>
      <c r="B58" s="348" t="s">
        <v>2650</v>
      </c>
      <c r="C58" s="349"/>
      <c r="D58" s="349"/>
      <c r="E58" s="350"/>
      <c r="F58" s="345"/>
      <c r="G58" s="329"/>
    </row>
    <row r="59" s="322" customFormat="1" ht="36" customHeight="1" spans="1:7">
      <c r="A59" s="347" t="s">
        <v>2651</v>
      </c>
      <c r="B59" s="346" t="s">
        <v>2652</v>
      </c>
      <c r="C59" s="351"/>
      <c r="D59" s="351"/>
      <c r="E59" s="352"/>
      <c r="F59" s="345" t="str">
        <f t="shared" ref="F59:F70" si="3">IF(LEN(A59)=3,"是",IF(B59&lt;&gt;"",IF(SUM(C59:D59)&lt;&gt;0,"是","否"),"是"))</f>
        <v>否</v>
      </c>
      <c r="G59" s="329" t="str">
        <f t="shared" ref="G59:G70" si="4">IF(LEN(A59)=3,"类",IF(LEN(A59)=5,"款","项"))</f>
        <v>项</v>
      </c>
    </row>
    <row r="60" s="322" customFormat="1" ht="36" customHeight="1" spans="1:7">
      <c r="A60" s="341" t="s">
        <v>2653</v>
      </c>
      <c r="B60" s="353" t="s">
        <v>3046</v>
      </c>
      <c r="C60" s="354">
        <f>SUM(C61:C63)</f>
        <v>0</v>
      </c>
      <c r="D60" s="354">
        <f>SUM(D61:D63)</f>
        <v>0</v>
      </c>
      <c r="E60" s="355" t="str">
        <f t="shared" ref="E60:E70" si="5">IF(C60&gt;0,D60/C60-1,IF(C60&lt;0,-(D60/C60-1),""))</f>
        <v/>
      </c>
      <c r="F60" s="345" t="str">
        <f t="shared" si="3"/>
        <v>否</v>
      </c>
      <c r="G60" s="329" t="str">
        <f t="shared" si="4"/>
        <v>款</v>
      </c>
    </row>
    <row r="61" s="322" customFormat="1" ht="36" customHeight="1" spans="1:7">
      <c r="A61" s="347" t="s">
        <v>2655</v>
      </c>
      <c r="B61" s="348" t="s">
        <v>2627</v>
      </c>
      <c r="C61" s="349"/>
      <c r="D61" s="349"/>
      <c r="E61" s="350" t="str">
        <f t="shared" si="5"/>
        <v/>
      </c>
      <c r="F61" s="345" t="str">
        <f t="shared" si="3"/>
        <v>否</v>
      </c>
      <c r="G61" s="329" t="str">
        <f t="shared" si="4"/>
        <v>项</v>
      </c>
    </row>
    <row r="62" s="322" customFormat="1" ht="36" customHeight="1" spans="1:7">
      <c r="A62" s="347" t="s">
        <v>2656</v>
      </c>
      <c r="B62" s="348" t="s">
        <v>2629</v>
      </c>
      <c r="C62" s="349"/>
      <c r="D62" s="349"/>
      <c r="E62" s="350" t="str">
        <f t="shared" si="5"/>
        <v/>
      </c>
      <c r="F62" s="345" t="str">
        <f t="shared" si="3"/>
        <v>否</v>
      </c>
      <c r="G62" s="329" t="str">
        <f t="shared" si="4"/>
        <v>项</v>
      </c>
    </row>
    <row r="63" s="322" customFormat="1" ht="36" customHeight="1" spans="1:7">
      <c r="A63" s="347" t="s">
        <v>2657</v>
      </c>
      <c r="B63" s="348" t="s">
        <v>2658</v>
      </c>
      <c r="C63" s="349"/>
      <c r="D63" s="349"/>
      <c r="E63" s="350" t="str">
        <f t="shared" si="5"/>
        <v/>
      </c>
      <c r="F63" s="345" t="str">
        <f t="shared" si="3"/>
        <v>否</v>
      </c>
      <c r="G63" s="329" t="str">
        <f t="shared" si="4"/>
        <v>项</v>
      </c>
    </row>
    <row r="64" s="322" customFormat="1" ht="36" customHeight="1" spans="1:7">
      <c r="A64" s="341" t="s">
        <v>2659</v>
      </c>
      <c r="B64" s="353" t="s">
        <v>3047</v>
      </c>
      <c r="C64" s="354"/>
      <c r="D64" s="354"/>
      <c r="E64" s="355" t="str">
        <f t="shared" si="5"/>
        <v/>
      </c>
      <c r="F64" s="345" t="str">
        <f t="shared" si="3"/>
        <v>否</v>
      </c>
      <c r="G64" s="329" t="str">
        <f t="shared" si="4"/>
        <v>款</v>
      </c>
    </row>
    <row r="65" s="322" customFormat="1" ht="36" customHeight="1" spans="1:7">
      <c r="A65" s="341" t="s">
        <v>2661</v>
      </c>
      <c r="B65" s="353" t="s">
        <v>3048</v>
      </c>
      <c r="C65" s="354">
        <f>SUM(C66:C70)</f>
        <v>0</v>
      </c>
      <c r="D65" s="354">
        <f>SUM(D66:D70)</f>
        <v>576</v>
      </c>
      <c r="E65" s="355" t="str">
        <f t="shared" si="5"/>
        <v/>
      </c>
      <c r="F65" s="345" t="str">
        <f t="shared" si="3"/>
        <v>是</v>
      </c>
      <c r="G65" s="329" t="str">
        <f t="shared" si="4"/>
        <v>款</v>
      </c>
    </row>
    <row r="66" s="322" customFormat="1" ht="36" customHeight="1" spans="1:7">
      <c r="A66" s="347" t="s">
        <v>2663</v>
      </c>
      <c r="B66" s="348" t="s">
        <v>2664</v>
      </c>
      <c r="C66" s="349"/>
      <c r="D66" s="349">
        <v>576</v>
      </c>
      <c r="E66" s="350" t="str">
        <f t="shared" si="5"/>
        <v/>
      </c>
      <c r="F66" s="345" t="str">
        <f t="shared" si="3"/>
        <v>是</v>
      </c>
      <c r="G66" s="329" t="str">
        <f t="shared" si="4"/>
        <v>项</v>
      </c>
    </row>
    <row r="67" s="322" customFormat="1" ht="36" customHeight="1" spans="1:7">
      <c r="A67" s="347" t="s">
        <v>2665</v>
      </c>
      <c r="B67" s="348" t="s">
        <v>2666</v>
      </c>
      <c r="C67" s="349"/>
      <c r="D67" s="349"/>
      <c r="E67" s="350" t="str">
        <f t="shared" si="5"/>
        <v/>
      </c>
      <c r="F67" s="345" t="str">
        <f t="shared" si="3"/>
        <v>否</v>
      </c>
      <c r="G67" s="329" t="str">
        <f t="shared" si="4"/>
        <v>项</v>
      </c>
    </row>
    <row r="68" s="322" customFormat="1" ht="36" customHeight="1" spans="1:7">
      <c r="A68" s="347" t="s">
        <v>2667</v>
      </c>
      <c r="B68" s="348" t="s">
        <v>2668</v>
      </c>
      <c r="C68" s="349"/>
      <c r="D68" s="349"/>
      <c r="E68" s="350" t="str">
        <f t="shared" si="5"/>
        <v/>
      </c>
      <c r="F68" s="345" t="str">
        <f t="shared" si="3"/>
        <v>否</v>
      </c>
      <c r="G68" s="329" t="str">
        <f t="shared" si="4"/>
        <v>项</v>
      </c>
    </row>
    <row r="69" s="322" customFormat="1" ht="36" customHeight="1" spans="1:7">
      <c r="A69" s="347" t="s">
        <v>2669</v>
      </c>
      <c r="B69" s="348" t="s">
        <v>2670</v>
      </c>
      <c r="C69" s="349"/>
      <c r="D69" s="349"/>
      <c r="E69" s="350" t="str">
        <f t="shared" si="5"/>
        <v/>
      </c>
      <c r="F69" s="345" t="str">
        <f t="shared" si="3"/>
        <v>否</v>
      </c>
      <c r="G69" s="329" t="str">
        <f t="shared" si="4"/>
        <v>项</v>
      </c>
    </row>
    <row r="70" s="322" customFormat="1" ht="36" customHeight="1" spans="1:7">
      <c r="A70" s="347" t="s">
        <v>2671</v>
      </c>
      <c r="B70" s="348" t="s">
        <v>2672</v>
      </c>
      <c r="C70" s="349"/>
      <c r="D70" s="349"/>
      <c r="E70" s="350" t="str">
        <f t="shared" si="5"/>
        <v/>
      </c>
      <c r="F70" s="345" t="str">
        <f t="shared" si="3"/>
        <v>否</v>
      </c>
      <c r="G70" s="329" t="str">
        <f t="shared" si="4"/>
        <v>项</v>
      </c>
    </row>
    <row r="71" s="322" customFormat="1" ht="36" customHeight="1" spans="1:7">
      <c r="A71" s="341" t="s">
        <v>2673</v>
      </c>
      <c r="B71" s="353" t="s">
        <v>3049</v>
      </c>
      <c r="C71" s="354">
        <f>SUM(C72:C74)</f>
        <v>0</v>
      </c>
      <c r="D71" s="354">
        <f>SUM(D72:D74)</f>
        <v>0</v>
      </c>
      <c r="E71" s="355" t="str">
        <f t="shared" ref="E71:E134" si="6">IF(C71&gt;0,D71/C71-1,IF(C71&lt;0,-(D71/C71-1),""))</f>
        <v/>
      </c>
      <c r="F71" s="345" t="str">
        <f t="shared" ref="F71:F134" si="7">IF(LEN(A71)=3,"是",IF(B71&lt;&gt;"",IF(SUM(C71:D71)&lt;&gt;0,"是","否"),"是"))</f>
        <v>否</v>
      </c>
      <c r="G71" s="329" t="str">
        <f t="shared" ref="G71:G134" si="8">IF(LEN(A71)=3,"类",IF(LEN(A71)=5,"款","项"))</f>
        <v>款</v>
      </c>
    </row>
    <row r="72" s="322" customFormat="1" ht="36" customHeight="1" spans="1:7">
      <c r="A72" s="347" t="s">
        <v>2675</v>
      </c>
      <c r="B72" s="348" t="s">
        <v>2676</v>
      </c>
      <c r="C72" s="349"/>
      <c r="D72" s="349"/>
      <c r="E72" s="350" t="str">
        <f t="shared" si="6"/>
        <v/>
      </c>
      <c r="F72" s="345" t="str">
        <f t="shared" si="7"/>
        <v>否</v>
      </c>
      <c r="G72" s="329" t="str">
        <f t="shared" si="8"/>
        <v>项</v>
      </c>
    </row>
    <row r="73" s="322" customFormat="1" ht="36" customHeight="1" spans="1:7">
      <c r="A73" s="347" t="s">
        <v>2677</v>
      </c>
      <c r="B73" s="348" t="s">
        <v>2678</v>
      </c>
      <c r="C73" s="349"/>
      <c r="D73" s="349"/>
      <c r="E73" s="350" t="str">
        <f t="shared" si="6"/>
        <v/>
      </c>
      <c r="F73" s="345" t="str">
        <f t="shared" si="7"/>
        <v>否</v>
      </c>
      <c r="G73" s="329" t="str">
        <f t="shared" si="8"/>
        <v>项</v>
      </c>
    </row>
    <row r="74" s="322" customFormat="1" ht="36" customHeight="1" spans="1:7">
      <c r="A74" s="347" t="s">
        <v>2679</v>
      </c>
      <c r="B74" s="348" t="s">
        <v>2680</v>
      </c>
      <c r="C74" s="349"/>
      <c r="D74" s="349"/>
      <c r="E74" s="350" t="str">
        <f t="shared" si="6"/>
        <v/>
      </c>
      <c r="F74" s="345" t="str">
        <f t="shared" si="7"/>
        <v>否</v>
      </c>
      <c r="G74" s="329" t="str">
        <f t="shared" si="8"/>
        <v>项</v>
      </c>
    </row>
    <row r="75" s="322" customFormat="1" ht="36" customHeight="1" spans="1:7">
      <c r="A75" s="341" t="s">
        <v>2681</v>
      </c>
      <c r="B75" s="353" t="s">
        <v>3050</v>
      </c>
      <c r="C75" s="354">
        <f>SUM(C76:C78)</f>
        <v>0</v>
      </c>
      <c r="D75" s="354">
        <f>SUM(D76:D78)</f>
        <v>0</v>
      </c>
      <c r="E75" s="355" t="str">
        <f t="shared" si="6"/>
        <v/>
      </c>
      <c r="F75" s="345" t="str">
        <f t="shared" si="7"/>
        <v>否</v>
      </c>
      <c r="G75" s="329" t="str">
        <f t="shared" si="8"/>
        <v>款</v>
      </c>
    </row>
    <row r="76" s="322" customFormat="1" ht="36" customHeight="1" spans="1:7">
      <c r="A76" s="347" t="s">
        <v>2683</v>
      </c>
      <c r="B76" s="348" t="s">
        <v>2627</v>
      </c>
      <c r="C76" s="349"/>
      <c r="D76" s="349"/>
      <c r="E76" s="350" t="str">
        <f t="shared" si="6"/>
        <v/>
      </c>
      <c r="F76" s="345" t="str">
        <f t="shared" si="7"/>
        <v>否</v>
      </c>
      <c r="G76" s="329" t="str">
        <f t="shared" si="8"/>
        <v>项</v>
      </c>
    </row>
    <row r="77" s="322" customFormat="1" ht="36" customHeight="1" spans="1:7">
      <c r="A77" s="347" t="s">
        <v>2684</v>
      </c>
      <c r="B77" s="348" t="s">
        <v>2629</v>
      </c>
      <c r="C77" s="349"/>
      <c r="D77" s="349"/>
      <c r="E77" s="350" t="str">
        <f t="shared" si="6"/>
        <v/>
      </c>
      <c r="F77" s="345" t="str">
        <f t="shared" si="7"/>
        <v>否</v>
      </c>
      <c r="G77" s="329" t="str">
        <f t="shared" si="8"/>
        <v>项</v>
      </c>
    </row>
    <row r="78" s="322" customFormat="1" ht="36" customHeight="1" spans="1:7">
      <c r="A78" s="347" t="s">
        <v>2685</v>
      </c>
      <c r="B78" s="348" t="s">
        <v>2686</v>
      </c>
      <c r="C78" s="349"/>
      <c r="D78" s="349"/>
      <c r="E78" s="350" t="str">
        <f t="shared" si="6"/>
        <v/>
      </c>
      <c r="F78" s="345" t="str">
        <f t="shared" si="7"/>
        <v>否</v>
      </c>
      <c r="G78" s="329" t="str">
        <f t="shared" si="8"/>
        <v>项</v>
      </c>
    </row>
    <row r="79" s="322" customFormat="1" ht="36" customHeight="1" spans="1:7">
      <c r="A79" s="341" t="s">
        <v>2687</v>
      </c>
      <c r="B79" s="353" t="s">
        <v>3051</v>
      </c>
      <c r="C79" s="354">
        <f>SUM(C80:C82)</f>
        <v>0</v>
      </c>
      <c r="D79" s="354">
        <f>SUM(D80:D82)</f>
        <v>0</v>
      </c>
      <c r="E79" s="355" t="str">
        <f t="shared" si="6"/>
        <v/>
      </c>
      <c r="F79" s="345" t="str">
        <f t="shared" si="7"/>
        <v>否</v>
      </c>
      <c r="G79" s="329" t="str">
        <f t="shared" si="8"/>
        <v>款</v>
      </c>
    </row>
    <row r="80" s="322" customFormat="1" ht="36" customHeight="1" spans="1:7">
      <c r="A80" s="347" t="s">
        <v>2689</v>
      </c>
      <c r="B80" s="348" t="s">
        <v>2627</v>
      </c>
      <c r="C80" s="349"/>
      <c r="D80" s="349"/>
      <c r="E80" s="350" t="str">
        <f t="shared" si="6"/>
        <v/>
      </c>
      <c r="F80" s="345" t="str">
        <f t="shared" si="7"/>
        <v>否</v>
      </c>
      <c r="G80" s="329" t="str">
        <f t="shared" si="8"/>
        <v>项</v>
      </c>
    </row>
    <row r="81" s="322" customFormat="1" ht="36" customHeight="1" spans="1:7">
      <c r="A81" s="347" t="s">
        <v>2690</v>
      </c>
      <c r="B81" s="348" t="s">
        <v>2629</v>
      </c>
      <c r="C81" s="349"/>
      <c r="D81" s="349"/>
      <c r="E81" s="350" t="str">
        <f t="shared" si="6"/>
        <v/>
      </c>
      <c r="F81" s="345" t="str">
        <f t="shared" si="7"/>
        <v>否</v>
      </c>
      <c r="G81" s="329" t="str">
        <f t="shared" si="8"/>
        <v>项</v>
      </c>
    </row>
    <row r="82" s="322" customFormat="1" ht="36" customHeight="1" spans="1:7">
      <c r="A82" s="347" t="s">
        <v>2691</v>
      </c>
      <c r="B82" s="348" t="s">
        <v>2692</v>
      </c>
      <c r="C82" s="349"/>
      <c r="D82" s="349"/>
      <c r="E82" s="350" t="str">
        <f t="shared" si="6"/>
        <v/>
      </c>
      <c r="F82" s="345" t="str">
        <f t="shared" si="7"/>
        <v>否</v>
      </c>
      <c r="G82" s="329" t="str">
        <f t="shared" si="8"/>
        <v>项</v>
      </c>
    </row>
    <row r="83" s="322" customFormat="1" ht="36" customHeight="1" spans="1:7">
      <c r="A83" s="341" t="s">
        <v>2693</v>
      </c>
      <c r="B83" s="353" t="s">
        <v>3052</v>
      </c>
      <c r="C83" s="354">
        <f>SUM(C84:C88)</f>
        <v>0</v>
      </c>
      <c r="D83" s="354">
        <f>SUM(D84:D88)</f>
        <v>0</v>
      </c>
      <c r="E83" s="355" t="str">
        <f t="shared" si="6"/>
        <v/>
      </c>
      <c r="F83" s="345" t="str">
        <f t="shared" si="7"/>
        <v>否</v>
      </c>
      <c r="G83" s="329" t="str">
        <f t="shared" si="8"/>
        <v>款</v>
      </c>
    </row>
    <row r="84" s="322" customFormat="1" ht="36" customHeight="1" spans="1:7">
      <c r="A84" s="347" t="s">
        <v>2695</v>
      </c>
      <c r="B84" s="348" t="s">
        <v>2664</v>
      </c>
      <c r="C84" s="349"/>
      <c r="D84" s="349"/>
      <c r="E84" s="350" t="str">
        <f t="shared" si="6"/>
        <v/>
      </c>
      <c r="F84" s="345" t="str">
        <f t="shared" si="7"/>
        <v>否</v>
      </c>
      <c r="G84" s="329" t="str">
        <f t="shared" si="8"/>
        <v>项</v>
      </c>
    </row>
    <row r="85" s="322" customFormat="1" ht="36" customHeight="1" spans="1:7">
      <c r="A85" s="347" t="s">
        <v>2696</v>
      </c>
      <c r="B85" s="348" t="s">
        <v>2666</v>
      </c>
      <c r="C85" s="349"/>
      <c r="D85" s="349"/>
      <c r="E85" s="350" t="str">
        <f t="shared" si="6"/>
        <v/>
      </c>
      <c r="F85" s="345" t="str">
        <f t="shared" si="7"/>
        <v>否</v>
      </c>
      <c r="G85" s="329" t="str">
        <f t="shared" si="8"/>
        <v>项</v>
      </c>
    </row>
    <row r="86" s="322" customFormat="1" ht="36" customHeight="1" spans="1:7">
      <c r="A86" s="347" t="s">
        <v>2697</v>
      </c>
      <c r="B86" s="348" t="s">
        <v>2668</v>
      </c>
      <c r="C86" s="349"/>
      <c r="D86" s="349"/>
      <c r="E86" s="350" t="str">
        <f t="shared" si="6"/>
        <v/>
      </c>
      <c r="F86" s="345" t="str">
        <f t="shared" si="7"/>
        <v>否</v>
      </c>
      <c r="G86" s="329" t="str">
        <f t="shared" si="8"/>
        <v>项</v>
      </c>
    </row>
    <row r="87" s="322" customFormat="1" ht="36" customHeight="1" spans="1:7">
      <c r="A87" s="347" t="s">
        <v>2698</v>
      </c>
      <c r="B87" s="348" t="s">
        <v>2670</v>
      </c>
      <c r="C87" s="349"/>
      <c r="D87" s="349"/>
      <c r="E87" s="350" t="str">
        <f t="shared" si="6"/>
        <v/>
      </c>
      <c r="F87" s="345" t="str">
        <f t="shared" si="7"/>
        <v>否</v>
      </c>
      <c r="G87" s="329" t="str">
        <f t="shared" si="8"/>
        <v>项</v>
      </c>
    </row>
    <row r="88" s="322" customFormat="1" ht="36" customHeight="1" spans="1:7">
      <c r="A88" s="347" t="s">
        <v>2699</v>
      </c>
      <c r="B88" s="348" t="s">
        <v>2700</v>
      </c>
      <c r="C88" s="349"/>
      <c r="D88" s="349"/>
      <c r="E88" s="350" t="str">
        <f t="shared" si="6"/>
        <v/>
      </c>
      <c r="F88" s="345" t="str">
        <f t="shared" si="7"/>
        <v>否</v>
      </c>
      <c r="G88" s="329" t="str">
        <f t="shared" si="8"/>
        <v>项</v>
      </c>
    </row>
    <row r="89" s="322" customFormat="1" ht="36" customHeight="1" spans="1:7">
      <c r="A89" s="341" t="s">
        <v>2701</v>
      </c>
      <c r="B89" s="353" t="s">
        <v>3053</v>
      </c>
      <c r="C89" s="354">
        <f>SUM(C90:C91)</f>
        <v>0</v>
      </c>
      <c r="D89" s="354">
        <f>SUM(D90:D91)</f>
        <v>0</v>
      </c>
      <c r="E89" s="355" t="str">
        <f t="shared" si="6"/>
        <v/>
      </c>
      <c r="F89" s="345" t="str">
        <f t="shared" si="7"/>
        <v>否</v>
      </c>
      <c r="G89" s="329" t="str">
        <f t="shared" si="8"/>
        <v>款</v>
      </c>
    </row>
    <row r="90" s="322" customFormat="1" ht="36" customHeight="1" spans="1:7">
      <c r="A90" s="347" t="s">
        <v>2703</v>
      </c>
      <c r="B90" s="348" t="s">
        <v>2676</v>
      </c>
      <c r="C90" s="349"/>
      <c r="D90" s="349"/>
      <c r="E90" s="350" t="str">
        <f t="shared" si="6"/>
        <v/>
      </c>
      <c r="F90" s="345" t="str">
        <f t="shared" si="7"/>
        <v>否</v>
      </c>
      <c r="G90" s="329" t="str">
        <f t="shared" si="8"/>
        <v>项</v>
      </c>
    </row>
    <row r="91" s="322" customFormat="1" ht="36" customHeight="1" spans="1:7">
      <c r="A91" s="347" t="s">
        <v>2704</v>
      </c>
      <c r="B91" s="348" t="s">
        <v>2705</v>
      </c>
      <c r="C91" s="349"/>
      <c r="D91" s="349"/>
      <c r="E91" s="350" t="str">
        <f t="shared" si="6"/>
        <v/>
      </c>
      <c r="F91" s="345" t="str">
        <f t="shared" si="7"/>
        <v>否</v>
      </c>
      <c r="G91" s="329" t="str">
        <f t="shared" si="8"/>
        <v>项</v>
      </c>
    </row>
    <row r="92" s="322" customFormat="1" ht="36" customHeight="1" spans="1:7">
      <c r="A92" s="341" t="s">
        <v>2706</v>
      </c>
      <c r="B92" s="353" t="s">
        <v>3054</v>
      </c>
      <c r="C92" s="354">
        <f>SUM(C93:C100)</f>
        <v>0</v>
      </c>
      <c r="D92" s="354">
        <f>SUM(D93:D100)</f>
        <v>0</v>
      </c>
      <c r="E92" s="355" t="str">
        <f t="shared" si="6"/>
        <v/>
      </c>
      <c r="F92" s="345" t="str">
        <f t="shared" si="7"/>
        <v>否</v>
      </c>
      <c r="G92" s="329" t="str">
        <f t="shared" si="8"/>
        <v>款</v>
      </c>
    </row>
    <row r="93" s="322" customFormat="1" ht="36" customHeight="1" spans="1:7">
      <c r="A93" s="347" t="s">
        <v>2708</v>
      </c>
      <c r="B93" s="348" t="s">
        <v>2627</v>
      </c>
      <c r="C93" s="349"/>
      <c r="D93" s="349"/>
      <c r="E93" s="350" t="str">
        <f t="shared" si="6"/>
        <v/>
      </c>
      <c r="F93" s="345" t="str">
        <f t="shared" si="7"/>
        <v>否</v>
      </c>
      <c r="G93" s="329" t="str">
        <f t="shared" si="8"/>
        <v>项</v>
      </c>
    </row>
    <row r="94" s="322" customFormat="1" ht="36" customHeight="1" spans="1:7">
      <c r="A94" s="347" t="s">
        <v>2709</v>
      </c>
      <c r="B94" s="348" t="s">
        <v>2629</v>
      </c>
      <c r="C94" s="349"/>
      <c r="D94" s="349"/>
      <c r="E94" s="350" t="str">
        <f t="shared" si="6"/>
        <v/>
      </c>
      <c r="F94" s="345" t="str">
        <f t="shared" si="7"/>
        <v>否</v>
      </c>
      <c r="G94" s="329" t="str">
        <f t="shared" si="8"/>
        <v>项</v>
      </c>
    </row>
    <row r="95" s="322" customFormat="1" ht="36" customHeight="1" spans="1:7">
      <c r="A95" s="347" t="s">
        <v>2710</v>
      </c>
      <c r="B95" s="348" t="s">
        <v>2631</v>
      </c>
      <c r="C95" s="349"/>
      <c r="D95" s="349"/>
      <c r="E95" s="350" t="str">
        <f t="shared" si="6"/>
        <v/>
      </c>
      <c r="F95" s="345" t="str">
        <f t="shared" si="7"/>
        <v>否</v>
      </c>
      <c r="G95" s="329" t="str">
        <f t="shared" si="8"/>
        <v>项</v>
      </c>
    </row>
    <row r="96" s="322" customFormat="1" ht="36" customHeight="1" spans="1:7">
      <c r="A96" s="347" t="s">
        <v>2711</v>
      </c>
      <c r="B96" s="348" t="s">
        <v>2633</v>
      </c>
      <c r="C96" s="349"/>
      <c r="D96" s="349"/>
      <c r="E96" s="350" t="str">
        <f t="shared" si="6"/>
        <v/>
      </c>
      <c r="F96" s="345" t="str">
        <f t="shared" si="7"/>
        <v>否</v>
      </c>
      <c r="G96" s="329" t="str">
        <f t="shared" si="8"/>
        <v>项</v>
      </c>
    </row>
    <row r="97" s="322" customFormat="1" ht="36" customHeight="1" spans="1:7">
      <c r="A97" s="347" t="s">
        <v>2712</v>
      </c>
      <c r="B97" s="348" t="s">
        <v>2639</v>
      </c>
      <c r="C97" s="349"/>
      <c r="D97" s="349"/>
      <c r="E97" s="350" t="str">
        <f t="shared" si="6"/>
        <v/>
      </c>
      <c r="F97" s="345" t="str">
        <f t="shared" si="7"/>
        <v>否</v>
      </c>
      <c r="G97" s="329" t="str">
        <f t="shared" si="8"/>
        <v>项</v>
      </c>
    </row>
    <row r="98" s="322" customFormat="1" ht="36" customHeight="1" spans="1:7">
      <c r="A98" s="347" t="s">
        <v>2713</v>
      </c>
      <c r="B98" s="348" t="s">
        <v>2643</v>
      </c>
      <c r="C98" s="349"/>
      <c r="D98" s="349"/>
      <c r="E98" s="350" t="str">
        <f t="shared" si="6"/>
        <v/>
      </c>
      <c r="F98" s="345" t="str">
        <f t="shared" si="7"/>
        <v>否</v>
      </c>
      <c r="G98" s="329" t="str">
        <f t="shared" si="8"/>
        <v>项</v>
      </c>
    </row>
    <row r="99" s="322" customFormat="1" ht="36" customHeight="1" spans="1:7">
      <c r="A99" s="347" t="s">
        <v>2714</v>
      </c>
      <c r="B99" s="348" t="s">
        <v>2645</v>
      </c>
      <c r="C99" s="349"/>
      <c r="D99" s="349"/>
      <c r="E99" s="350" t="str">
        <f t="shared" si="6"/>
        <v/>
      </c>
      <c r="F99" s="345" t="str">
        <f t="shared" si="7"/>
        <v>否</v>
      </c>
      <c r="G99" s="329" t="str">
        <f t="shared" si="8"/>
        <v>项</v>
      </c>
    </row>
    <row r="100" s="322" customFormat="1" ht="36" customHeight="1" spans="1:7">
      <c r="A100" s="347" t="s">
        <v>2715</v>
      </c>
      <c r="B100" s="348" t="s">
        <v>2716</v>
      </c>
      <c r="C100" s="349"/>
      <c r="D100" s="349"/>
      <c r="E100" s="350" t="str">
        <f t="shared" si="6"/>
        <v/>
      </c>
      <c r="F100" s="345" t="str">
        <f t="shared" si="7"/>
        <v>否</v>
      </c>
      <c r="G100" s="329" t="str">
        <f t="shared" si="8"/>
        <v>项</v>
      </c>
    </row>
    <row r="101" s="322" customFormat="1" ht="36" customHeight="1" spans="1:7">
      <c r="A101" s="341" t="s">
        <v>91</v>
      </c>
      <c r="B101" s="342" t="s">
        <v>2717</v>
      </c>
      <c r="C101" s="343"/>
      <c r="D101" s="343"/>
      <c r="E101" s="344"/>
      <c r="F101" s="345" t="str">
        <f t="shared" si="7"/>
        <v>是</v>
      </c>
      <c r="G101" s="329" t="str">
        <f t="shared" si="8"/>
        <v>类</v>
      </c>
    </row>
    <row r="102" s="322" customFormat="1" ht="36" customHeight="1" spans="1:7">
      <c r="A102" s="341" t="s">
        <v>2718</v>
      </c>
      <c r="B102" s="342" t="s">
        <v>3055</v>
      </c>
      <c r="C102" s="343"/>
      <c r="D102" s="343"/>
      <c r="E102" s="344"/>
      <c r="F102" s="345" t="str">
        <f t="shared" si="7"/>
        <v>否</v>
      </c>
      <c r="G102" s="329" t="str">
        <f t="shared" si="8"/>
        <v>款</v>
      </c>
    </row>
    <row r="103" s="322" customFormat="1" ht="36" customHeight="1" spans="1:7">
      <c r="A103" s="347" t="s">
        <v>2720</v>
      </c>
      <c r="B103" s="348" t="s">
        <v>2597</v>
      </c>
      <c r="C103" s="349"/>
      <c r="D103" s="349"/>
      <c r="E103" s="350" t="str">
        <f t="shared" si="6"/>
        <v/>
      </c>
      <c r="F103" s="345" t="str">
        <f t="shared" si="7"/>
        <v>否</v>
      </c>
      <c r="G103" s="329" t="str">
        <f t="shared" si="8"/>
        <v>项</v>
      </c>
    </row>
    <row r="104" s="322" customFormat="1" ht="36" customHeight="1" spans="1:7">
      <c r="A104" s="347" t="s">
        <v>2721</v>
      </c>
      <c r="B104" s="348" t="s">
        <v>2722</v>
      </c>
      <c r="C104" s="349"/>
      <c r="D104" s="349"/>
      <c r="E104" s="350" t="str">
        <f t="shared" si="6"/>
        <v/>
      </c>
      <c r="F104" s="345" t="str">
        <f t="shared" si="7"/>
        <v>否</v>
      </c>
      <c r="G104" s="329" t="str">
        <f t="shared" si="8"/>
        <v>项</v>
      </c>
    </row>
    <row r="105" s="322" customFormat="1" ht="36" customHeight="1" spans="1:7">
      <c r="A105" s="347" t="s">
        <v>2723</v>
      </c>
      <c r="B105" s="348" t="s">
        <v>2724</v>
      </c>
      <c r="C105" s="349"/>
      <c r="D105" s="349"/>
      <c r="E105" s="350" t="str">
        <f t="shared" si="6"/>
        <v/>
      </c>
      <c r="F105" s="345" t="str">
        <f t="shared" si="7"/>
        <v>否</v>
      </c>
      <c r="G105" s="329" t="str">
        <f t="shared" si="8"/>
        <v>项</v>
      </c>
    </row>
    <row r="106" s="322" customFormat="1" ht="36" customHeight="1" spans="1:7">
      <c r="A106" s="347" t="s">
        <v>2725</v>
      </c>
      <c r="B106" s="346" t="s">
        <v>2726</v>
      </c>
      <c r="C106" s="351"/>
      <c r="D106" s="351"/>
      <c r="E106" s="352"/>
      <c r="F106" s="345" t="str">
        <f t="shared" si="7"/>
        <v>否</v>
      </c>
      <c r="G106" s="329" t="str">
        <f t="shared" si="8"/>
        <v>项</v>
      </c>
    </row>
    <row r="107" s="322" customFormat="1" ht="36" customHeight="1" spans="1:7">
      <c r="A107" s="341" t="s">
        <v>2727</v>
      </c>
      <c r="B107" s="353" t="s">
        <v>3056</v>
      </c>
      <c r="C107" s="354">
        <f>SUM(C108:C111)</f>
        <v>0</v>
      </c>
      <c r="D107" s="354">
        <f>SUM(D108:D111)</f>
        <v>0</v>
      </c>
      <c r="E107" s="355" t="str">
        <f t="shared" si="6"/>
        <v/>
      </c>
      <c r="F107" s="345" t="str">
        <f t="shared" si="7"/>
        <v>否</v>
      </c>
      <c r="G107" s="329" t="str">
        <f t="shared" si="8"/>
        <v>款</v>
      </c>
    </row>
    <row r="108" s="322" customFormat="1" ht="36" customHeight="1" spans="1:7">
      <c r="A108" s="347" t="s">
        <v>2729</v>
      </c>
      <c r="B108" s="348" t="s">
        <v>2597</v>
      </c>
      <c r="C108" s="349"/>
      <c r="D108" s="349"/>
      <c r="E108" s="350" t="str">
        <f t="shared" si="6"/>
        <v/>
      </c>
      <c r="F108" s="345" t="str">
        <f t="shared" si="7"/>
        <v>否</v>
      </c>
      <c r="G108" s="329" t="str">
        <f t="shared" si="8"/>
        <v>项</v>
      </c>
    </row>
    <row r="109" s="322" customFormat="1" ht="36" customHeight="1" spans="1:7">
      <c r="A109" s="347" t="s">
        <v>2730</v>
      </c>
      <c r="B109" s="348" t="s">
        <v>2722</v>
      </c>
      <c r="C109" s="349"/>
      <c r="D109" s="349"/>
      <c r="E109" s="350" t="str">
        <f t="shared" si="6"/>
        <v/>
      </c>
      <c r="F109" s="345" t="str">
        <f t="shared" si="7"/>
        <v>否</v>
      </c>
      <c r="G109" s="329" t="str">
        <f t="shared" si="8"/>
        <v>项</v>
      </c>
    </row>
    <row r="110" s="322" customFormat="1" ht="36" customHeight="1" spans="1:7">
      <c r="A110" s="347" t="s">
        <v>2731</v>
      </c>
      <c r="B110" s="348" t="s">
        <v>2732</v>
      </c>
      <c r="C110" s="349"/>
      <c r="D110" s="349"/>
      <c r="E110" s="350" t="str">
        <f t="shared" si="6"/>
        <v/>
      </c>
      <c r="F110" s="345" t="str">
        <f t="shared" si="7"/>
        <v>否</v>
      </c>
      <c r="G110" s="329" t="str">
        <f t="shared" si="8"/>
        <v>项</v>
      </c>
    </row>
    <row r="111" s="322" customFormat="1" ht="36" customHeight="1" spans="1:7">
      <c r="A111" s="347" t="s">
        <v>2733</v>
      </c>
      <c r="B111" s="348" t="s">
        <v>2734</v>
      </c>
      <c r="C111" s="349"/>
      <c r="D111" s="349"/>
      <c r="E111" s="350" t="str">
        <f t="shared" si="6"/>
        <v/>
      </c>
      <c r="F111" s="345" t="str">
        <f t="shared" si="7"/>
        <v>否</v>
      </c>
      <c r="G111" s="329" t="str">
        <f t="shared" si="8"/>
        <v>项</v>
      </c>
    </row>
    <row r="112" s="322" customFormat="1" ht="36" customHeight="1" spans="1:7">
      <c r="A112" s="341" t="s">
        <v>2735</v>
      </c>
      <c r="B112" s="342" t="s">
        <v>3057</v>
      </c>
      <c r="C112" s="343"/>
      <c r="D112" s="343"/>
      <c r="E112" s="344"/>
      <c r="F112" s="345" t="str">
        <f t="shared" si="7"/>
        <v>否</v>
      </c>
      <c r="G112" s="329" t="str">
        <f t="shared" si="8"/>
        <v>款</v>
      </c>
    </row>
    <row r="113" s="322" customFormat="1" ht="36" customHeight="1" spans="1:7">
      <c r="A113" s="347" t="s">
        <v>2737</v>
      </c>
      <c r="B113" s="348" t="s">
        <v>2738</v>
      </c>
      <c r="C113" s="349"/>
      <c r="D113" s="349"/>
      <c r="E113" s="350" t="str">
        <f t="shared" si="6"/>
        <v/>
      </c>
      <c r="F113" s="345" t="str">
        <f t="shared" si="7"/>
        <v>否</v>
      </c>
      <c r="G113" s="329" t="str">
        <f t="shared" si="8"/>
        <v>项</v>
      </c>
    </row>
    <row r="114" s="322" customFormat="1" ht="36" customHeight="1" spans="1:7">
      <c r="A114" s="347" t="s">
        <v>2739</v>
      </c>
      <c r="B114" s="348" t="s">
        <v>2740</v>
      </c>
      <c r="C114" s="349"/>
      <c r="D114" s="349"/>
      <c r="E114" s="350" t="str">
        <f t="shared" si="6"/>
        <v/>
      </c>
      <c r="F114" s="345" t="str">
        <f t="shared" si="7"/>
        <v>否</v>
      </c>
      <c r="G114" s="329" t="str">
        <f t="shared" si="8"/>
        <v>项</v>
      </c>
    </row>
    <row r="115" s="322" customFormat="1" ht="36" customHeight="1" spans="1:7">
      <c r="A115" s="347" t="s">
        <v>2741</v>
      </c>
      <c r="B115" s="348" t="s">
        <v>2742</v>
      </c>
      <c r="C115" s="349"/>
      <c r="D115" s="349"/>
      <c r="E115" s="350" t="str">
        <f t="shared" si="6"/>
        <v/>
      </c>
      <c r="F115" s="345" t="str">
        <f t="shared" si="7"/>
        <v>否</v>
      </c>
      <c r="G115" s="329" t="str">
        <f t="shared" si="8"/>
        <v>项</v>
      </c>
    </row>
    <row r="116" s="322" customFormat="1" ht="36" customHeight="1" spans="1:7">
      <c r="A116" s="347" t="s">
        <v>2743</v>
      </c>
      <c r="B116" s="346" t="s">
        <v>2744</v>
      </c>
      <c r="C116" s="351"/>
      <c r="D116" s="351"/>
      <c r="E116" s="352"/>
      <c r="F116" s="345" t="str">
        <f t="shared" si="7"/>
        <v>否</v>
      </c>
      <c r="G116" s="329" t="str">
        <f t="shared" si="8"/>
        <v>项</v>
      </c>
    </row>
    <row r="117" s="322" customFormat="1" ht="36" customHeight="1" spans="1:7">
      <c r="A117" s="356">
        <v>21370</v>
      </c>
      <c r="B117" s="353" t="s">
        <v>3058</v>
      </c>
      <c r="C117" s="354">
        <f>SUM(C118:C119)</f>
        <v>0</v>
      </c>
      <c r="D117" s="354">
        <f>SUM(D118:D119)</f>
        <v>0</v>
      </c>
      <c r="E117" s="355" t="str">
        <f t="shared" si="6"/>
        <v/>
      </c>
      <c r="F117" s="345" t="str">
        <f t="shared" si="7"/>
        <v>否</v>
      </c>
      <c r="G117" s="329" t="str">
        <f t="shared" si="8"/>
        <v>款</v>
      </c>
    </row>
    <row r="118" s="322" customFormat="1" ht="36" customHeight="1" spans="1:7">
      <c r="A118" s="357">
        <v>2137001</v>
      </c>
      <c r="B118" s="348" t="s">
        <v>2597</v>
      </c>
      <c r="C118" s="349"/>
      <c r="D118" s="349"/>
      <c r="E118" s="350" t="str">
        <f t="shared" si="6"/>
        <v/>
      </c>
      <c r="F118" s="345" t="str">
        <f t="shared" si="7"/>
        <v>否</v>
      </c>
      <c r="G118" s="329" t="str">
        <f t="shared" si="8"/>
        <v>项</v>
      </c>
    </row>
    <row r="119" s="322" customFormat="1" ht="36" customHeight="1" spans="1:7">
      <c r="A119" s="357">
        <v>2137099</v>
      </c>
      <c r="B119" s="348" t="s">
        <v>2746</v>
      </c>
      <c r="C119" s="349"/>
      <c r="D119" s="349"/>
      <c r="E119" s="350" t="str">
        <f t="shared" si="6"/>
        <v/>
      </c>
      <c r="F119" s="345" t="str">
        <f t="shared" si="7"/>
        <v>否</v>
      </c>
      <c r="G119" s="329" t="str">
        <f t="shared" si="8"/>
        <v>项</v>
      </c>
    </row>
    <row r="120" s="322" customFormat="1" ht="36" customHeight="1" spans="1:7">
      <c r="A120" s="356">
        <v>21371</v>
      </c>
      <c r="B120" s="353" t="s">
        <v>3059</v>
      </c>
      <c r="C120" s="354">
        <f>SUM(C121:C124)</f>
        <v>0</v>
      </c>
      <c r="D120" s="354">
        <f>SUM(D121:D124)</f>
        <v>0</v>
      </c>
      <c r="E120" s="355" t="str">
        <f t="shared" si="6"/>
        <v/>
      </c>
      <c r="F120" s="345" t="str">
        <f t="shared" si="7"/>
        <v>否</v>
      </c>
      <c r="G120" s="329" t="str">
        <f t="shared" si="8"/>
        <v>款</v>
      </c>
    </row>
    <row r="121" s="322" customFormat="1" ht="36" customHeight="1" spans="1:7">
      <c r="A121" s="357">
        <v>2137101</v>
      </c>
      <c r="B121" s="348" t="s">
        <v>2738</v>
      </c>
      <c r="C121" s="349"/>
      <c r="D121" s="349"/>
      <c r="E121" s="350" t="str">
        <f t="shared" si="6"/>
        <v/>
      </c>
      <c r="F121" s="345" t="str">
        <f t="shared" si="7"/>
        <v>否</v>
      </c>
      <c r="G121" s="329" t="str">
        <f t="shared" si="8"/>
        <v>项</v>
      </c>
    </row>
    <row r="122" s="322" customFormat="1" ht="36" customHeight="1" spans="1:7">
      <c r="A122" s="357">
        <v>2137102</v>
      </c>
      <c r="B122" s="348" t="s">
        <v>2748</v>
      </c>
      <c r="C122" s="349"/>
      <c r="D122" s="349"/>
      <c r="E122" s="350" t="str">
        <f t="shared" si="6"/>
        <v/>
      </c>
      <c r="F122" s="345" t="str">
        <f t="shared" si="7"/>
        <v>否</v>
      </c>
      <c r="G122" s="329" t="str">
        <f t="shared" si="8"/>
        <v>项</v>
      </c>
    </row>
    <row r="123" s="322" customFormat="1" ht="36" customHeight="1" spans="1:7">
      <c r="A123" s="357">
        <v>2137103</v>
      </c>
      <c r="B123" s="348" t="s">
        <v>2742</v>
      </c>
      <c r="C123" s="349"/>
      <c r="D123" s="349"/>
      <c r="E123" s="350" t="str">
        <f t="shared" si="6"/>
        <v/>
      </c>
      <c r="F123" s="345" t="str">
        <f t="shared" si="7"/>
        <v>否</v>
      </c>
      <c r="G123" s="329" t="str">
        <f t="shared" si="8"/>
        <v>项</v>
      </c>
    </row>
    <row r="124" s="322" customFormat="1" ht="36" customHeight="1" spans="1:7">
      <c r="A124" s="357">
        <v>2137199</v>
      </c>
      <c r="B124" s="348" t="s">
        <v>2749</v>
      </c>
      <c r="C124" s="349"/>
      <c r="D124" s="349"/>
      <c r="E124" s="350" t="str">
        <f t="shared" si="6"/>
        <v/>
      </c>
      <c r="F124" s="345" t="str">
        <f t="shared" si="7"/>
        <v>否</v>
      </c>
      <c r="G124" s="329" t="str">
        <f t="shared" si="8"/>
        <v>项</v>
      </c>
    </row>
    <row r="125" s="322" customFormat="1" ht="36" customHeight="1" spans="1:7">
      <c r="A125" s="341" t="s">
        <v>93</v>
      </c>
      <c r="B125" s="342" t="s">
        <v>2750</v>
      </c>
      <c r="C125" s="343"/>
      <c r="D125" s="343"/>
      <c r="E125" s="344"/>
      <c r="F125" s="345" t="str">
        <f t="shared" si="7"/>
        <v>是</v>
      </c>
      <c r="G125" s="329" t="str">
        <f t="shared" si="8"/>
        <v>类</v>
      </c>
    </row>
    <row r="126" s="322" customFormat="1" ht="36" customHeight="1" spans="1:7">
      <c r="A126" s="341" t="s">
        <v>2751</v>
      </c>
      <c r="B126" s="353" t="s">
        <v>3060</v>
      </c>
      <c r="C126" s="354">
        <f>SUM(C127:C130)</f>
        <v>0</v>
      </c>
      <c r="D126" s="354">
        <f>SUM(D127:D130)</f>
        <v>0</v>
      </c>
      <c r="E126" s="355" t="str">
        <f t="shared" si="6"/>
        <v/>
      </c>
      <c r="F126" s="345" t="str">
        <f t="shared" si="7"/>
        <v>否</v>
      </c>
      <c r="G126" s="329" t="str">
        <f t="shared" si="8"/>
        <v>款</v>
      </c>
    </row>
    <row r="127" s="322" customFormat="1" ht="36" customHeight="1" spans="1:7">
      <c r="A127" s="347" t="s">
        <v>2753</v>
      </c>
      <c r="B127" s="348" t="s">
        <v>2754</v>
      </c>
      <c r="C127" s="349"/>
      <c r="D127" s="349"/>
      <c r="E127" s="350" t="str">
        <f t="shared" si="6"/>
        <v/>
      </c>
      <c r="F127" s="345" t="str">
        <f t="shared" si="7"/>
        <v>否</v>
      </c>
      <c r="G127" s="329" t="str">
        <f t="shared" si="8"/>
        <v>项</v>
      </c>
    </row>
    <row r="128" s="322" customFormat="1" ht="36" customHeight="1" spans="1:7">
      <c r="A128" s="347" t="s">
        <v>2755</v>
      </c>
      <c r="B128" s="348" t="s">
        <v>2756</v>
      </c>
      <c r="C128" s="349"/>
      <c r="D128" s="349"/>
      <c r="E128" s="350" t="str">
        <f t="shared" si="6"/>
        <v/>
      </c>
      <c r="F128" s="345" t="str">
        <f t="shared" si="7"/>
        <v>否</v>
      </c>
      <c r="G128" s="329" t="str">
        <f t="shared" si="8"/>
        <v>项</v>
      </c>
    </row>
    <row r="129" s="322" customFormat="1" ht="36" customHeight="1" spans="1:7">
      <c r="A129" s="347" t="s">
        <v>2757</v>
      </c>
      <c r="B129" s="348" t="s">
        <v>2758</v>
      </c>
      <c r="C129" s="349"/>
      <c r="D129" s="349"/>
      <c r="E129" s="350" t="str">
        <f t="shared" si="6"/>
        <v/>
      </c>
      <c r="F129" s="345" t="str">
        <f t="shared" si="7"/>
        <v>否</v>
      </c>
      <c r="G129" s="329" t="str">
        <f t="shared" si="8"/>
        <v>项</v>
      </c>
    </row>
    <row r="130" s="322" customFormat="1" ht="36" customHeight="1" spans="1:7">
      <c r="A130" s="347" t="s">
        <v>2759</v>
      </c>
      <c r="B130" s="348" t="s">
        <v>2760</v>
      </c>
      <c r="C130" s="349"/>
      <c r="D130" s="349"/>
      <c r="E130" s="350" t="str">
        <f t="shared" si="6"/>
        <v/>
      </c>
      <c r="F130" s="345" t="str">
        <f t="shared" si="7"/>
        <v>否</v>
      </c>
      <c r="G130" s="329" t="str">
        <f t="shared" si="8"/>
        <v>项</v>
      </c>
    </row>
    <row r="131" s="322" customFormat="1" ht="36" customHeight="1" spans="1:7">
      <c r="A131" s="341" t="s">
        <v>2761</v>
      </c>
      <c r="B131" s="342" t="s">
        <v>3061</v>
      </c>
      <c r="C131" s="343"/>
      <c r="D131" s="343"/>
      <c r="E131" s="344"/>
      <c r="F131" s="345" t="str">
        <f t="shared" si="7"/>
        <v>否</v>
      </c>
      <c r="G131" s="329" t="str">
        <f t="shared" si="8"/>
        <v>款</v>
      </c>
    </row>
    <row r="132" s="322" customFormat="1" ht="36" customHeight="1" spans="1:7">
      <c r="A132" s="347" t="s">
        <v>2763</v>
      </c>
      <c r="B132" s="348" t="s">
        <v>2758</v>
      </c>
      <c r="C132" s="349"/>
      <c r="D132" s="349"/>
      <c r="E132" s="350" t="str">
        <f t="shared" si="6"/>
        <v/>
      </c>
      <c r="F132" s="345" t="str">
        <f t="shared" si="7"/>
        <v>否</v>
      </c>
      <c r="G132" s="329" t="str">
        <f t="shared" si="8"/>
        <v>项</v>
      </c>
    </row>
    <row r="133" s="322" customFormat="1" ht="36" customHeight="1" spans="1:7">
      <c r="A133" s="347" t="s">
        <v>2764</v>
      </c>
      <c r="B133" s="348" t="s">
        <v>2765</v>
      </c>
      <c r="C133" s="349"/>
      <c r="D133" s="349"/>
      <c r="E133" s="350" t="str">
        <f t="shared" si="6"/>
        <v/>
      </c>
      <c r="F133" s="345" t="str">
        <f t="shared" si="7"/>
        <v>否</v>
      </c>
      <c r="G133" s="329" t="str">
        <f t="shared" si="8"/>
        <v>项</v>
      </c>
    </row>
    <row r="134" s="322" customFormat="1" ht="36" customHeight="1" spans="1:7">
      <c r="A134" s="347" t="s">
        <v>2766</v>
      </c>
      <c r="B134" s="348" t="s">
        <v>2767</v>
      </c>
      <c r="C134" s="349"/>
      <c r="D134" s="349"/>
      <c r="E134" s="350" t="str">
        <f t="shared" si="6"/>
        <v/>
      </c>
      <c r="F134" s="345" t="str">
        <f t="shared" si="7"/>
        <v>否</v>
      </c>
      <c r="G134" s="329" t="str">
        <f t="shared" si="8"/>
        <v>项</v>
      </c>
    </row>
    <row r="135" s="322" customFormat="1" ht="36" customHeight="1" spans="1:7">
      <c r="A135" s="347" t="s">
        <v>2768</v>
      </c>
      <c r="B135" s="346" t="s">
        <v>2769</v>
      </c>
      <c r="C135" s="351"/>
      <c r="D135" s="351"/>
      <c r="E135" s="352"/>
      <c r="F135" s="345" t="str">
        <f t="shared" ref="F135:F198" si="9">IF(LEN(A135)=3,"是",IF(B135&lt;&gt;"",IF(SUM(C135:D135)&lt;&gt;0,"是","否"),"是"))</f>
        <v>否</v>
      </c>
      <c r="G135" s="329" t="str">
        <f t="shared" ref="G135:G198" si="10">IF(LEN(A135)=3,"类",IF(LEN(A135)=5,"款","项"))</f>
        <v>项</v>
      </c>
    </row>
    <row r="136" s="322" customFormat="1" ht="36" customHeight="1" spans="1:7">
      <c r="A136" s="341" t="s">
        <v>2770</v>
      </c>
      <c r="B136" s="342" t="s">
        <v>3062</v>
      </c>
      <c r="C136" s="343"/>
      <c r="D136" s="343"/>
      <c r="E136" s="344"/>
      <c r="F136" s="345" t="str">
        <f t="shared" si="9"/>
        <v>否</v>
      </c>
      <c r="G136" s="329" t="str">
        <f t="shared" si="10"/>
        <v>款</v>
      </c>
    </row>
    <row r="137" s="322" customFormat="1" ht="36" customHeight="1" spans="1:7">
      <c r="A137" s="347" t="s">
        <v>2772</v>
      </c>
      <c r="B137" s="348" t="s">
        <v>2773</v>
      </c>
      <c r="C137" s="349"/>
      <c r="D137" s="349"/>
      <c r="E137" s="350" t="str">
        <f t="shared" ref="E135:E198" si="11">IF(C137&gt;0,D137/C137-1,IF(C137&lt;0,-(D137/C137-1),""))</f>
        <v/>
      </c>
      <c r="F137" s="345" t="str">
        <f t="shared" si="9"/>
        <v>否</v>
      </c>
      <c r="G137" s="329" t="str">
        <f t="shared" si="10"/>
        <v>项</v>
      </c>
    </row>
    <row r="138" s="322" customFormat="1" ht="36" customHeight="1" spans="1:7">
      <c r="A138" s="347" t="s">
        <v>2774</v>
      </c>
      <c r="B138" s="346" t="s">
        <v>2775</v>
      </c>
      <c r="C138" s="351"/>
      <c r="D138" s="351"/>
      <c r="E138" s="352"/>
      <c r="F138" s="345" t="str">
        <f t="shared" si="9"/>
        <v>否</v>
      </c>
      <c r="G138" s="329" t="str">
        <f t="shared" si="10"/>
        <v>项</v>
      </c>
    </row>
    <row r="139" s="322" customFormat="1" ht="36" customHeight="1" spans="1:7">
      <c r="A139" s="347" t="s">
        <v>2776</v>
      </c>
      <c r="B139" s="346" t="s">
        <v>2777</v>
      </c>
      <c r="C139" s="351"/>
      <c r="D139" s="351"/>
      <c r="E139" s="352"/>
      <c r="F139" s="345" t="str">
        <f t="shared" si="9"/>
        <v>否</v>
      </c>
      <c r="G139" s="329" t="str">
        <f t="shared" si="10"/>
        <v>项</v>
      </c>
    </row>
    <row r="140" s="322" customFormat="1" ht="36" customHeight="1" spans="1:7">
      <c r="A140" s="347" t="s">
        <v>2778</v>
      </c>
      <c r="B140" s="348" t="s">
        <v>2779</v>
      </c>
      <c r="C140" s="349"/>
      <c r="D140" s="349"/>
      <c r="E140" s="350" t="str">
        <f t="shared" si="11"/>
        <v/>
      </c>
      <c r="F140" s="345" t="str">
        <f t="shared" si="9"/>
        <v>否</v>
      </c>
      <c r="G140" s="329" t="str">
        <f t="shared" si="10"/>
        <v>项</v>
      </c>
    </row>
    <row r="141" s="322" customFormat="1" ht="36" customHeight="1" spans="1:7">
      <c r="A141" s="341" t="s">
        <v>2780</v>
      </c>
      <c r="B141" s="353" t="s">
        <v>3063</v>
      </c>
      <c r="C141" s="354">
        <f>SUM(C142:C149)</f>
        <v>0</v>
      </c>
      <c r="D141" s="354">
        <f>SUM(D142:D149)</f>
        <v>0</v>
      </c>
      <c r="E141" s="355" t="str">
        <f t="shared" si="11"/>
        <v/>
      </c>
      <c r="F141" s="345" t="str">
        <f t="shared" si="9"/>
        <v>否</v>
      </c>
      <c r="G141" s="329" t="str">
        <f t="shared" si="10"/>
        <v>款</v>
      </c>
    </row>
    <row r="142" s="322" customFormat="1" ht="36" customHeight="1" spans="1:7">
      <c r="A142" s="347" t="s">
        <v>2782</v>
      </c>
      <c r="B142" s="348" t="s">
        <v>2783</v>
      </c>
      <c r="C142" s="349"/>
      <c r="D142" s="349"/>
      <c r="E142" s="350" t="str">
        <f t="shared" si="11"/>
        <v/>
      </c>
      <c r="F142" s="345" t="str">
        <f t="shared" si="9"/>
        <v>否</v>
      </c>
      <c r="G142" s="329" t="str">
        <f t="shared" si="10"/>
        <v>项</v>
      </c>
    </row>
    <row r="143" s="322" customFormat="1" ht="36" customHeight="1" spans="1:7">
      <c r="A143" s="347" t="s">
        <v>2784</v>
      </c>
      <c r="B143" s="348" t="s">
        <v>2785</v>
      </c>
      <c r="C143" s="349"/>
      <c r="D143" s="349"/>
      <c r="E143" s="350" t="str">
        <f t="shared" si="11"/>
        <v/>
      </c>
      <c r="F143" s="345" t="str">
        <f t="shared" si="9"/>
        <v>否</v>
      </c>
      <c r="G143" s="329" t="str">
        <f t="shared" si="10"/>
        <v>项</v>
      </c>
    </row>
    <row r="144" s="322" customFormat="1" ht="36" customHeight="1" spans="1:7">
      <c r="A144" s="347" t="s">
        <v>2786</v>
      </c>
      <c r="B144" s="348" t="s">
        <v>2787</v>
      </c>
      <c r="C144" s="349"/>
      <c r="D144" s="349"/>
      <c r="E144" s="350" t="str">
        <f t="shared" si="11"/>
        <v/>
      </c>
      <c r="F144" s="345" t="str">
        <f t="shared" si="9"/>
        <v>否</v>
      </c>
      <c r="G144" s="329" t="str">
        <f t="shared" si="10"/>
        <v>项</v>
      </c>
    </row>
    <row r="145" s="322" customFormat="1" ht="36" customHeight="1" spans="1:7">
      <c r="A145" s="347" t="s">
        <v>2788</v>
      </c>
      <c r="B145" s="348" t="s">
        <v>2789</v>
      </c>
      <c r="C145" s="349"/>
      <c r="D145" s="349"/>
      <c r="E145" s="350" t="str">
        <f t="shared" si="11"/>
        <v/>
      </c>
      <c r="F145" s="345" t="str">
        <f t="shared" si="9"/>
        <v>否</v>
      </c>
      <c r="G145" s="329" t="str">
        <f t="shared" si="10"/>
        <v>项</v>
      </c>
    </row>
    <row r="146" s="322" customFormat="1" ht="36" customHeight="1" spans="1:7">
      <c r="A146" s="347" t="s">
        <v>2790</v>
      </c>
      <c r="B146" s="348" t="s">
        <v>2791</v>
      </c>
      <c r="C146" s="349"/>
      <c r="D146" s="349"/>
      <c r="E146" s="350" t="str">
        <f t="shared" si="11"/>
        <v/>
      </c>
      <c r="F146" s="345" t="str">
        <f t="shared" si="9"/>
        <v>否</v>
      </c>
      <c r="G146" s="329" t="str">
        <f t="shared" si="10"/>
        <v>项</v>
      </c>
    </row>
    <row r="147" s="322" customFormat="1" ht="36" customHeight="1" spans="1:7">
      <c r="A147" s="347" t="s">
        <v>2792</v>
      </c>
      <c r="B147" s="348" t="s">
        <v>2793</v>
      </c>
      <c r="C147" s="349"/>
      <c r="D147" s="349"/>
      <c r="E147" s="350" t="str">
        <f t="shared" si="11"/>
        <v/>
      </c>
      <c r="F147" s="345" t="str">
        <f t="shared" si="9"/>
        <v>否</v>
      </c>
      <c r="G147" s="329" t="str">
        <f t="shared" si="10"/>
        <v>项</v>
      </c>
    </row>
    <row r="148" s="322" customFormat="1" ht="36" customHeight="1" spans="1:7">
      <c r="A148" s="347" t="s">
        <v>2794</v>
      </c>
      <c r="B148" s="348" t="s">
        <v>2795</v>
      </c>
      <c r="C148" s="349"/>
      <c r="D148" s="349"/>
      <c r="E148" s="350" t="str">
        <f t="shared" si="11"/>
        <v/>
      </c>
      <c r="F148" s="345" t="str">
        <f t="shared" si="9"/>
        <v>否</v>
      </c>
      <c r="G148" s="329" t="str">
        <f t="shared" si="10"/>
        <v>项</v>
      </c>
    </row>
    <row r="149" s="322" customFormat="1" ht="36" customHeight="1" spans="1:7">
      <c r="A149" s="347" t="s">
        <v>2796</v>
      </c>
      <c r="B149" s="348" t="s">
        <v>2797</v>
      </c>
      <c r="C149" s="349"/>
      <c r="D149" s="349"/>
      <c r="E149" s="350" t="str">
        <f t="shared" si="11"/>
        <v/>
      </c>
      <c r="F149" s="345" t="str">
        <f t="shared" si="9"/>
        <v>否</v>
      </c>
      <c r="G149" s="329" t="str">
        <f t="shared" si="10"/>
        <v>项</v>
      </c>
    </row>
    <row r="150" s="322" customFormat="1" ht="36" customHeight="1" spans="1:7">
      <c r="A150" s="341" t="s">
        <v>2798</v>
      </c>
      <c r="B150" s="353" t="s">
        <v>3064</v>
      </c>
      <c r="C150" s="354">
        <f>SUM(C151:C156)</f>
        <v>0</v>
      </c>
      <c r="D150" s="354">
        <f>SUM(D151:D156)</f>
        <v>0</v>
      </c>
      <c r="E150" s="355" t="str">
        <f t="shared" si="11"/>
        <v/>
      </c>
      <c r="F150" s="345" t="str">
        <f t="shared" si="9"/>
        <v>否</v>
      </c>
      <c r="G150" s="329" t="str">
        <f t="shared" si="10"/>
        <v>款</v>
      </c>
    </row>
    <row r="151" s="322" customFormat="1" ht="36" customHeight="1" spans="1:7">
      <c r="A151" s="347" t="s">
        <v>2800</v>
      </c>
      <c r="B151" s="348" t="s">
        <v>2801</v>
      </c>
      <c r="C151" s="349"/>
      <c r="D151" s="349"/>
      <c r="E151" s="350" t="str">
        <f t="shared" si="11"/>
        <v/>
      </c>
      <c r="F151" s="345" t="str">
        <f t="shared" si="9"/>
        <v>否</v>
      </c>
      <c r="G151" s="329" t="str">
        <f t="shared" si="10"/>
        <v>项</v>
      </c>
    </row>
    <row r="152" s="322" customFormat="1" ht="36" customHeight="1" spans="1:7">
      <c r="A152" s="347" t="s">
        <v>2802</v>
      </c>
      <c r="B152" s="348" t="s">
        <v>2803</v>
      </c>
      <c r="C152" s="349"/>
      <c r="D152" s="349"/>
      <c r="E152" s="350" t="str">
        <f t="shared" si="11"/>
        <v/>
      </c>
      <c r="F152" s="345" t="str">
        <f t="shared" si="9"/>
        <v>否</v>
      </c>
      <c r="G152" s="329" t="str">
        <f t="shared" si="10"/>
        <v>项</v>
      </c>
    </row>
    <row r="153" s="322" customFormat="1" ht="36" customHeight="1" spans="1:7">
      <c r="A153" s="347" t="s">
        <v>2804</v>
      </c>
      <c r="B153" s="348" t="s">
        <v>2805</v>
      </c>
      <c r="C153" s="349"/>
      <c r="D153" s="349"/>
      <c r="E153" s="350" t="str">
        <f t="shared" si="11"/>
        <v/>
      </c>
      <c r="F153" s="345" t="str">
        <f t="shared" si="9"/>
        <v>否</v>
      </c>
      <c r="G153" s="329" t="str">
        <f t="shared" si="10"/>
        <v>项</v>
      </c>
    </row>
    <row r="154" s="322" customFormat="1" ht="36" customHeight="1" spans="1:7">
      <c r="A154" s="347" t="s">
        <v>2806</v>
      </c>
      <c r="B154" s="348" t="s">
        <v>2807</v>
      </c>
      <c r="C154" s="349"/>
      <c r="D154" s="349"/>
      <c r="E154" s="350" t="str">
        <f t="shared" si="11"/>
        <v/>
      </c>
      <c r="F154" s="345" t="str">
        <f t="shared" si="9"/>
        <v>否</v>
      </c>
      <c r="G154" s="329" t="str">
        <f t="shared" si="10"/>
        <v>项</v>
      </c>
    </row>
    <row r="155" s="322" customFormat="1" ht="36" customHeight="1" spans="1:7">
      <c r="A155" s="347" t="s">
        <v>2808</v>
      </c>
      <c r="B155" s="348" t="s">
        <v>2809</v>
      </c>
      <c r="C155" s="349"/>
      <c r="D155" s="349"/>
      <c r="E155" s="350" t="str">
        <f t="shared" si="11"/>
        <v/>
      </c>
      <c r="F155" s="345" t="str">
        <f t="shared" si="9"/>
        <v>否</v>
      </c>
      <c r="G155" s="329" t="str">
        <f t="shared" si="10"/>
        <v>项</v>
      </c>
    </row>
    <row r="156" s="322" customFormat="1" ht="36" customHeight="1" spans="1:7">
      <c r="A156" s="347" t="s">
        <v>2810</v>
      </c>
      <c r="B156" s="348" t="s">
        <v>2811</v>
      </c>
      <c r="C156" s="349"/>
      <c r="D156" s="349"/>
      <c r="E156" s="350" t="str">
        <f t="shared" si="11"/>
        <v/>
      </c>
      <c r="F156" s="345" t="str">
        <f t="shared" si="9"/>
        <v>否</v>
      </c>
      <c r="G156" s="329" t="str">
        <f t="shared" si="10"/>
        <v>项</v>
      </c>
    </row>
    <row r="157" s="322" customFormat="1" ht="36" customHeight="1" spans="1:7">
      <c r="A157" s="341" t="s">
        <v>2812</v>
      </c>
      <c r="B157" s="342" t="s">
        <v>3065</v>
      </c>
      <c r="C157" s="343"/>
      <c r="D157" s="343"/>
      <c r="E157" s="344"/>
      <c r="F157" s="345" t="str">
        <f t="shared" si="9"/>
        <v>否</v>
      </c>
      <c r="G157" s="329" t="str">
        <f t="shared" si="10"/>
        <v>款</v>
      </c>
    </row>
    <row r="158" s="322" customFormat="1" ht="36" customHeight="1" spans="1:7">
      <c r="A158" s="347" t="s">
        <v>2814</v>
      </c>
      <c r="B158" s="346" t="s">
        <v>2815</v>
      </c>
      <c r="C158" s="351"/>
      <c r="D158" s="351"/>
      <c r="E158" s="352"/>
      <c r="F158" s="345" t="str">
        <f t="shared" si="9"/>
        <v>否</v>
      </c>
      <c r="G158" s="329" t="str">
        <f t="shared" si="10"/>
        <v>项</v>
      </c>
    </row>
    <row r="159" s="322" customFormat="1" ht="36" customHeight="1" spans="1:7">
      <c r="A159" s="347" t="s">
        <v>2816</v>
      </c>
      <c r="B159" s="348" t="s">
        <v>2817</v>
      </c>
      <c r="C159" s="349"/>
      <c r="D159" s="349"/>
      <c r="E159" s="350" t="str">
        <f t="shared" si="11"/>
        <v/>
      </c>
      <c r="F159" s="345" t="str">
        <f t="shared" si="9"/>
        <v>否</v>
      </c>
      <c r="G159" s="329" t="str">
        <f t="shared" si="10"/>
        <v>项</v>
      </c>
    </row>
    <row r="160" s="322" customFormat="1" ht="36" customHeight="1" spans="1:7">
      <c r="A160" s="347" t="s">
        <v>2818</v>
      </c>
      <c r="B160" s="346" t="s">
        <v>2819</v>
      </c>
      <c r="C160" s="351"/>
      <c r="D160" s="351"/>
      <c r="E160" s="352"/>
      <c r="F160" s="345" t="str">
        <f t="shared" si="9"/>
        <v>否</v>
      </c>
      <c r="G160" s="329" t="str">
        <f t="shared" si="10"/>
        <v>项</v>
      </c>
    </row>
    <row r="161" s="322" customFormat="1" ht="36" customHeight="1" spans="1:7">
      <c r="A161" s="347" t="s">
        <v>2820</v>
      </c>
      <c r="B161" s="346" t="s">
        <v>2821</v>
      </c>
      <c r="C161" s="351"/>
      <c r="D161" s="351"/>
      <c r="E161" s="352"/>
      <c r="F161" s="345" t="str">
        <f t="shared" si="9"/>
        <v>否</v>
      </c>
      <c r="G161" s="329" t="str">
        <f t="shared" si="10"/>
        <v>项</v>
      </c>
    </row>
    <row r="162" s="322" customFormat="1" ht="36" customHeight="1" spans="1:7">
      <c r="A162" s="347" t="s">
        <v>2822</v>
      </c>
      <c r="B162" s="348" t="s">
        <v>2823</v>
      </c>
      <c r="C162" s="349"/>
      <c r="D162" s="349"/>
      <c r="E162" s="350" t="str">
        <f t="shared" si="11"/>
        <v/>
      </c>
      <c r="F162" s="345" t="str">
        <f t="shared" si="9"/>
        <v>否</v>
      </c>
      <c r="G162" s="329" t="str">
        <f t="shared" si="10"/>
        <v>项</v>
      </c>
    </row>
    <row r="163" s="322" customFormat="1" ht="36" customHeight="1" spans="1:7">
      <c r="A163" s="347" t="s">
        <v>2824</v>
      </c>
      <c r="B163" s="348" t="s">
        <v>2825</v>
      </c>
      <c r="C163" s="349"/>
      <c r="D163" s="349"/>
      <c r="E163" s="350" t="str">
        <f t="shared" si="11"/>
        <v/>
      </c>
      <c r="F163" s="345" t="str">
        <f t="shared" si="9"/>
        <v>否</v>
      </c>
      <c r="G163" s="329" t="str">
        <f t="shared" si="10"/>
        <v>项</v>
      </c>
    </row>
    <row r="164" s="322" customFormat="1" ht="36" customHeight="1" spans="1:7">
      <c r="A164" s="347" t="s">
        <v>2826</v>
      </c>
      <c r="B164" s="348" t="s">
        <v>2827</v>
      </c>
      <c r="C164" s="349"/>
      <c r="D164" s="349"/>
      <c r="E164" s="350" t="str">
        <f t="shared" si="11"/>
        <v/>
      </c>
      <c r="F164" s="345" t="str">
        <f t="shared" si="9"/>
        <v>否</v>
      </c>
      <c r="G164" s="329" t="str">
        <f t="shared" si="10"/>
        <v>项</v>
      </c>
    </row>
    <row r="165" s="322" customFormat="1" ht="36" customHeight="1" spans="1:7">
      <c r="A165" s="347" t="s">
        <v>2828</v>
      </c>
      <c r="B165" s="348" t="s">
        <v>2829</v>
      </c>
      <c r="C165" s="349"/>
      <c r="D165" s="349"/>
      <c r="E165" s="350" t="str">
        <f t="shared" si="11"/>
        <v/>
      </c>
      <c r="F165" s="345" t="str">
        <f t="shared" si="9"/>
        <v>否</v>
      </c>
      <c r="G165" s="329" t="str">
        <f t="shared" si="10"/>
        <v>项</v>
      </c>
    </row>
    <row r="166" s="322" customFormat="1" ht="36" customHeight="1" spans="1:7">
      <c r="A166" s="341" t="s">
        <v>2830</v>
      </c>
      <c r="B166" s="353" t="s">
        <v>3066</v>
      </c>
      <c r="C166" s="354">
        <f>SUM(C167:C168)</f>
        <v>0</v>
      </c>
      <c r="D166" s="354">
        <f>SUM(D167:D168)</f>
        <v>0</v>
      </c>
      <c r="E166" s="355" t="str">
        <f t="shared" si="11"/>
        <v/>
      </c>
      <c r="F166" s="345" t="str">
        <f t="shared" si="9"/>
        <v>否</v>
      </c>
      <c r="G166" s="329" t="str">
        <f t="shared" si="10"/>
        <v>款</v>
      </c>
    </row>
    <row r="167" s="322" customFormat="1" ht="36" customHeight="1" spans="1:7">
      <c r="A167" s="347" t="s">
        <v>2832</v>
      </c>
      <c r="B167" s="348" t="s">
        <v>2754</v>
      </c>
      <c r="C167" s="349"/>
      <c r="D167" s="349"/>
      <c r="E167" s="350" t="str">
        <f t="shared" si="11"/>
        <v/>
      </c>
      <c r="F167" s="345" t="str">
        <f t="shared" si="9"/>
        <v>否</v>
      </c>
      <c r="G167" s="329" t="str">
        <f t="shared" si="10"/>
        <v>项</v>
      </c>
    </row>
    <row r="168" s="322" customFormat="1" ht="36" customHeight="1" spans="1:7">
      <c r="A168" s="347" t="s">
        <v>2833</v>
      </c>
      <c r="B168" s="348" t="s">
        <v>2834</v>
      </c>
      <c r="C168" s="349"/>
      <c r="D168" s="349"/>
      <c r="E168" s="350" t="str">
        <f t="shared" si="11"/>
        <v/>
      </c>
      <c r="F168" s="345" t="str">
        <f t="shared" si="9"/>
        <v>否</v>
      </c>
      <c r="G168" s="329" t="str">
        <f t="shared" si="10"/>
        <v>项</v>
      </c>
    </row>
    <row r="169" s="322" customFormat="1" ht="36" customHeight="1" spans="1:7">
      <c r="A169" s="341" t="s">
        <v>2835</v>
      </c>
      <c r="B169" s="353" t="s">
        <v>3067</v>
      </c>
      <c r="C169" s="354">
        <f>SUM(C170:C171)</f>
        <v>0</v>
      </c>
      <c r="D169" s="354">
        <f>SUM(D170:D171)</f>
        <v>0</v>
      </c>
      <c r="E169" s="355" t="str">
        <f t="shared" si="11"/>
        <v/>
      </c>
      <c r="F169" s="345" t="str">
        <f t="shared" si="9"/>
        <v>否</v>
      </c>
      <c r="G169" s="329" t="str">
        <f t="shared" si="10"/>
        <v>款</v>
      </c>
    </row>
    <row r="170" s="322" customFormat="1" ht="36" customHeight="1" spans="1:7">
      <c r="A170" s="347" t="s">
        <v>2837</v>
      </c>
      <c r="B170" s="348" t="s">
        <v>2754</v>
      </c>
      <c r="C170" s="349"/>
      <c r="D170" s="349"/>
      <c r="E170" s="350" t="str">
        <f t="shared" si="11"/>
        <v/>
      </c>
      <c r="F170" s="345" t="str">
        <f t="shared" si="9"/>
        <v>否</v>
      </c>
      <c r="G170" s="329" t="str">
        <f t="shared" si="10"/>
        <v>项</v>
      </c>
    </row>
    <row r="171" s="322" customFormat="1" ht="36" customHeight="1" spans="1:7">
      <c r="A171" s="347" t="s">
        <v>2838</v>
      </c>
      <c r="B171" s="348" t="s">
        <v>2839</v>
      </c>
      <c r="C171" s="349"/>
      <c r="D171" s="349"/>
      <c r="E171" s="350" t="str">
        <f t="shared" si="11"/>
        <v/>
      </c>
      <c r="F171" s="345" t="str">
        <f t="shared" si="9"/>
        <v>否</v>
      </c>
      <c r="G171" s="329" t="str">
        <f t="shared" si="10"/>
        <v>项</v>
      </c>
    </row>
    <row r="172" s="322" customFormat="1" ht="36" customHeight="1" spans="1:7">
      <c r="A172" s="341" t="s">
        <v>2840</v>
      </c>
      <c r="B172" s="353" t="s">
        <v>3068</v>
      </c>
      <c r="C172" s="354"/>
      <c r="D172" s="354"/>
      <c r="E172" s="355" t="str">
        <f t="shared" si="11"/>
        <v/>
      </c>
      <c r="F172" s="345" t="str">
        <f t="shared" si="9"/>
        <v>否</v>
      </c>
      <c r="G172" s="329" t="str">
        <f t="shared" si="10"/>
        <v>款</v>
      </c>
    </row>
    <row r="173" s="322" customFormat="1" ht="36" customHeight="1" spans="1:7">
      <c r="A173" s="341" t="s">
        <v>2842</v>
      </c>
      <c r="B173" s="353" t="s">
        <v>3069</v>
      </c>
      <c r="C173" s="354">
        <f>SUM(C174:C176)</f>
        <v>0</v>
      </c>
      <c r="D173" s="354">
        <f>SUM(D174:D176)</f>
        <v>0</v>
      </c>
      <c r="E173" s="355" t="str">
        <f t="shared" si="11"/>
        <v/>
      </c>
      <c r="F173" s="345" t="str">
        <f t="shared" si="9"/>
        <v>否</v>
      </c>
      <c r="G173" s="329" t="str">
        <f t="shared" si="10"/>
        <v>款</v>
      </c>
    </row>
    <row r="174" s="322" customFormat="1" ht="36" customHeight="1" spans="1:7">
      <c r="A174" s="347" t="s">
        <v>2844</v>
      </c>
      <c r="B174" s="348" t="s">
        <v>2773</v>
      </c>
      <c r="C174" s="349"/>
      <c r="D174" s="349"/>
      <c r="E174" s="350" t="str">
        <f t="shared" si="11"/>
        <v/>
      </c>
      <c r="F174" s="345" t="str">
        <f t="shared" si="9"/>
        <v>否</v>
      </c>
      <c r="G174" s="329" t="str">
        <f t="shared" si="10"/>
        <v>项</v>
      </c>
    </row>
    <row r="175" s="322" customFormat="1" ht="36" customHeight="1" spans="1:7">
      <c r="A175" s="347" t="s">
        <v>2845</v>
      </c>
      <c r="B175" s="348" t="s">
        <v>2777</v>
      </c>
      <c r="C175" s="349"/>
      <c r="D175" s="349"/>
      <c r="E175" s="350" t="str">
        <f t="shared" si="11"/>
        <v/>
      </c>
      <c r="F175" s="345" t="str">
        <f t="shared" si="9"/>
        <v>否</v>
      </c>
      <c r="G175" s="329" t="str">
        <f t="shared" si="10"/>
        <v>项</v>
      </c>
    </row>
    <row r="176" s="322" customFormat="1" ht="36" customHeight="1" spans="1:7">
      <c r="A176" s="347" t="s">
        <v>2846</v>
      </c>
      <c r="B176" s="348" t="s">
        <v>2847</v>
      </c>
      <c r="C176" s="349"/>
      <c r="D176" s="349"/>
      <c r="E176" s="350" t="str">
        <f t="shared" si="11"/>
        <v/>
      </c>
      <c r="F176" s="345" t="str">
        <f t="shared" si="9"/>
        <v>否</v>
      </c>
      <c r="G176" s="329" t="str">
        <f t="shared" si="10"/>
        <v>项</v>
      </c>
    </row>
    <row r="177" s="322" customFormat="1" ht="36" customHeight="1" spans="1:7">
      <c r="A177" s="341" t="s">
        <v>95</v>
      </c>
      <c r="B177" s="342" t="s">
        <v>2848</v>
      </c>
      <c r="C177" s="343"/>
      <c r="D177" s="343"/>
      <c r="E177" s="344"/>
      <c r="F177" s="345" t="str">
        <f t="shared" si="9"/>
        <v>是</v>
      </c>
      <c r="G177" s="329" t="str">
        <f t="shared" si="10"/>
        <v>类</v>
      </c>
    </row>
    <row r="178" s="322" customFormat="1" ht="36" customHeight="1" spans="1:7">
      <c r="A178" s="341" t="s">
        <v>2849</v>
      </c>
      <c r="B178" s="342" t="s">
        <v>3070</v>
      </c>
      <c r="C178" s="343"/>
      <c r="D178" s="343"/>
      <c r="E178" s="344"/>
      <c r="F178" s="345" t="str">
        <f t="shared" si="9"/>
        <v>否</v>
      </c>
      <c r="G178" s="329" t="str">
        <f t="shared" si="10"/>
        <v>款</v>
      </c>
    </row>
    <row r="179" s="322" customFormat="1" ht="36" customHeight="1" spans="1:7">
      <c r="A179" s="347" t="s">
        <v>2851</v>
      </c>
      <c r="B179" s="346" t="s">
        <v>2852</v>
      </c>
      <c r="C179" s="351"/>
      <c r="D179" s="351"/>
      <c r="E179" s="352"/>
      <c r="F179" s="345" t="str">
        <f t="shared" si="9"/>
        <v>否</v>
      </c>
      <c r="G179" s="329" t="str">
        <f t="shared" si="10"/>
        <v>项</v>
      </c>
    </row>
    <row r="180" s="322" customFormat="1" ht="36" customHeight="1" spans="1:7">
      <c r="A180" s="347" t="s">
        <v>2853</v>
      </c>
      <c r="B180" s="348" t="s">
        <v>2854</v>
      </c>
      <c r="C180" s="349"/>
      <c r="D180" s="349"/>
      <c r="E180" s="350" t="str">
        <f t="shared" si="11"/>
        <v/>
      </c>
      <c r="F180" s="345" t="str">
        <f t="shared" si="9"/>
        <v>否</v>
      </c>
      <c r="G180" s="329" t="str">
        <f t="shared" si="10"/>
        <v>项</v>
      </c>
    </row>
    <row r="181" s="322" customFormat="1" ht="36" customHeight="1" spans="1:7">
      <c r="A181" s="341" t="s">
        <v>117</v>
      </c>
      <c r="B181" s="342" t="s">
        <v>2855</v>
      </c>
      <c r="C181" s="343"/>
      <c r="D181" s="343"/>
      <c r="E181" s="344"/>
      <c r="F181" s="345" t="str">
        <f t="shared" si="9"/>
        <v>是</v>
      </c>
      <c r="G181" s="329" t="str">
        <f t="shared" si="10"/>
        <v>类</v>
      </c>
    </row>
    <row r="182" s="322" customFormat="1" ht="36" customHeight="1" spans="1:7">
      <c r="A182" s="341" t="s">
        <v>2856</v>
      </c>
      <c r="B182" s="342" t="s">
        <v>3071</v>
      </c>
      <c r="C182" s="343"/>
      <c r="D182" s="343"/>
      <c r="E182" s="344"/>
      <c r="F182" s="345" t="str">
        <f t="shared" si="9"/>
        <v>否</v>
      </c>
      <c r="G182" s="329" t="str">
        <f t="shared" si="10"/>
        <v>款</v>
      </c>
    </row>
    <row r="183" s="322" customFormat="1" ht="36" customHeight="1" spans="1:7">
      <c r="A183" s="347" t="s">
        <v>2858</v>
      </c>
      <c r="B183" s="346" t="s">
        <v>2859</v>
      </c>
      <c r="C183" s="351"/>
      <c r="D183" s="351"/>
      <c r="E183" s="352"/>
      <c r="F183" s="345" t="str">
        <f t="shared" si="9"/>
        <v>否</v>
      </c>
      <c r="G183" s="329" t="str">
        <f t="shared" si="10"/>
        <v>项</v>
      </c>
    </row>
    <row r="184" s="322" customFormat="1" ht="36" customHeight="1" spans="1:7">
      <c r="A184" s="347" t="s">
        <v>2860</v>
      </c>
      <c r="B184" s="346" t="s">
        <v>2861</v>
      </c>
      <c r="C184" s="351"/>
      <c r="D184" s="351"/>
      <c r="E184" s="352"/>
      <c r="F184" s="345" t="str">
        <f t="shared" si="9"/>
        <v>否</v>
      </c>
      <c r="G184" s="329" t="str">
        <f t="shared" si="10"/>
        <v>项</v>
      </c>
    </row>
    <row r="185" s="322" customFormat="1" ht="36" customHeight="1" spans="1:7">
      <c r="A185" s="347" t="s">
        <v>2862</v>
      </c>
      <c r="B185" s="348" t="s">
        <v>2863</v>
      </c>
      <c r="C185" s="349"/>
      <c r="D185" s="349"/>
      <c r="E185" s="350" t="str">
        <f t="shared" si="11"/>
        <v/>
      </c>
      <c r="F185" s="345" t="str">
        <f t="shared" si="9"/>
        <v>否</v>
      </c>
      <c r="G185" s="329" t="str">
        <f t="shared" si="10"/>
        <v>项</v>
      </c>
    </row>
    <row r="186" s="322" customFormat="1" ht="36" customHeight="1" spans="1:7">
      <c r="A186" s="341" t="s">
        <v>2864</v>
      </c>
      <c r="B186" s="342" t="s">
        <v>3072</v>
      </c>
      <c r="C186" s="343"/>
      <c r="D186" s="343"/>
      <c r="E186" s="344"/>
      <c r="F186" s="345" t="str">
        <f t="shared" si="9"/>
        <v>否</v>
      </c>
      <c r="G186" s="329" t="str">
        <f t="shared" si="10"/>
        <v>款</v>
      </c>
    </row>
    <row r="187" s="322" customFormat="1" ht="36" customHeight="1" spans="1:7">
      <c r="A187" s="347" t="s">
        <v>2866</v>
      </c>
      <c r="B187" s="348" t="s">
        <v>2867</v>
      </c>
      <c r="C187" s="349"/>
      <c r="D187" s="349"/>
      <c r="E187" s="350" t="str">
        <f t="shared" si="11"/>
        <v/>
      </c>
      <c r="F187" s="345" t="str">
        <f t="shared" si="9"/>
        <v>否</v>
      </c>
      <c r="G187" s="329" t="str">
        <f t="shared" si="10"/>
        <v>项</v>
      </c>
    </row>
    <row r="188" s="322" customFormat="1" ht="36" customHeight="1" spans="1:7">
      <c r="A188" s="347" t="s">
        <v>2868</v>
      </c>
      <c r="B188" s="348" t="s">
        <v>2869</v>
      </c>
      <c r="C188" s="349"/>
      <c r="D188" s="349"/>
      <c r="E188" s="350" t="str">
        <f t="shared" si="11"/>
        <v/>
      </c>
      <c r="F188" s="345" t="str">
        <f t="shared" si="9"/>
        <v>否</v>
      </c>
      <c r="G188" s="329" t="str">
        <f t="shared" si="10"/>
        <v>项</v>
      </c>
    </row>
    <row r="189" s="322" customFormat="1" ht="36" customHeight="1" spans="1:7">
      <c r="A189" s="347" t="s">
        <v>2870</v>
      </c>
      <c r="B189" s="346" t="s">
        <v>2871</v>
      </c>
      <c r="C189" s="351"/>
      <c r="D189" s="351"/>
      <c r="E189" s="352"/>
      <c r="F189" s="345" t="str">
        <f t="shared" si="9"/>
        <v>否</v>
      </c>
      <c r="G189" s="329" t="str">
        <f t="shared" si="10"/>
        <v>项</v>
      </c>
    </row>
    <row r="190" s="322" customFormat="1" ht="36" customHeight="1" spans="1:7">
      <c r="A190" s="347" t="s">
        <v>2872</v>
      </c>
      <c r="B190" s="346" t="s">
        <v>2873</v>
      </c>
      <c r="C190" s="351"/>
      <c r="D190" s="351"/>
      <c r="E190" s="352"/>
      <c r="F190" s="345" t="str">
        <f t="shared" si="9"/>
        <v>否</v>
      </c>
      <c r="G190" s="329" t="str">
        <f t="shared" si="10"/>
        <v>项</v>
      </c>
    </row>
    <row r="191" s="322" customFormat="1" ht="36" customHeight="1" spans="1:7">
      <c r="A191" s="347" t="s">
        <v>2874</v>
      </c>
      <c r="B191" s="348" t="s">
        <v>2875</v>
      </c>
      <c r="C191" s="349"/>
      <c r="D191" s="349"/>
      <c r="E191" s="350" t="str">
        <f t="shared" si="11"/>
        <v/>
      </c>
      <c r="F191" s="345" t="str">
        <f t="shared" si="9"/>
        <v>否</v>
      </c>
      <c r="G191" s="329" t="str">
        <f t="shared" si="10"/>
        <v>项</v>
      </c>
    </row>
    <row r="192" s="322" customFormat="1" ht="36" customHeight="1" spans="1:7">
      <c r="A192" s="347" t="s">
        <v>2876</v>
      </c>
      <c r="B192" s="348" t="s">
        <v>2877</v>
      </c>
      <c r="C192" s="349"/>
      <c r="D192" s="349"/>
      <c r="E192" s="350" t="str">
        <f t="shared" si="11"/>
        <v/>
      </c>
      <c r="F192" s="345" t="str">
        <f t="shared" si="9"/>
        <v>否</v>
      </c>
      <c r="G192" s="329" t="str">
        <f t="shared" si="10"/>
        <v>项</v>
      </c>
    </row>
    <row r="193" s="322" customFormat="1" ht="36" customHeight="1" spans="1:7">
      <c r="A193" s="347" t="s">
        <v>2878</v>
      </c>
      <c r="B193" s="346" t="s">
        <v>2879</v>
      </c>
      <c r="C193" s="351"/>
      <c r="D193" s="351"/>
      <c r="E193" s="352"/>
      <c r="F193" s="345" t="str">
        <f t="shared" si="9"/>
        <v>否</v>
      </c>
      <c r="G193" s="329" t="str">
        <f t="shared" si="10"/>
        <v>项</v>
      </c>
    </row>
    <row r="194" s="322" customFormat="1" ht="36" customHeight="1" spans="1:7">
      <c r="A194" s="347" t="s">
        <v>2880</v>
      </c>
      <c r="B194" s="348" t="s">
        <v>2881</v>
      </c>
      <c r="C194" s="349"/>
      <c r="D194" s="349"/>
      <c r="E194" s="350" t="str">
        <f t="shared" si="11"/>
        <v/>
      </c>
      <c r="F194" s="345" t="str">
        <f t="shared" si="9"/>
        <v>否</v>
      </c>
      <c r="G194" s="329" t="str">
        <f t="shared" si="10"/>
        <v>项</v>
      </c>
    </row>
    <row r="195" s="322" customFormat="1" ht="36" customHeight="1" spans="1:7">
      <c r="A195" s="341" t="s">
        <v>2882</v>
      </c>
      <c r="B195" s="342" t="s">
        <v>3073</v>
      </c>
      <c r="C195" s="343"/>
      <c r="D195" s="343"/>
      <c r="E195" s="344"/>
      <c r="F195" s="345" t="str">
        <f t="shared" si="9"/>
        <v>否</v>
      </c>
      <c r="G195" s="329" t="str">
        <f t="shared" si="10"/>
        <v>款</v>
      </c>
    </row>
    <row r="196" s="322" customFormat="1" ht="36" customHeight="1" spans="1:7">
      <c r="A196" s="357">
        <v>2296001</v>
      </c>
      <c r="B196" s="348" t="s">
        <v>2884</v>
      </c>
      <c r="C196" s="349"/>
      <c r="D196" s="349"/>
      <c r="E196" s="350" t="str">
        <f t="shared" si="11"/>
        <v/>
      </c>
      <c r="F196" s="345" t="str">
        <f t="shared" si="9"/>
        <v>否</v>
      </c>
      <c r="G196" s="329" t="str">
        <f t="shared" si="10"/>
        <v>项</v>
      </c>
    </row>
    <row r="197" s="322" customFormat="1" ht="36" customHeight="1" spans="1:7">
      <c r="A197" s="347" t="s">
        <v>2885</v>
      </c>
      <c r="B197" s="346" t="s">
        <v>2886</v>
      </c>
      <c r="C197" s="351"/>
      <c r="D197" s="351"/>
      <c r="E197" s="352"/>
      <c r="F197" s="345" t="str">
        <f t="shared" si="9"/>
        <v>否</v>
      </c>
      <c r="G197" s="329" t="str">
        <f t="shared" si="10"/>
        <v>项</v>
      </c>
    </row>
    <row r="198" s="322" customFormat="1" ht="36" customHeight="1" spans="1:7">
      <c r="A198" s="347" t="s">
        <v>2887</v>
      </c>
      <c r="B198" s="346" t="s">
        <v>2888</v>
      </c>
      <c r="C198" s="351"/>
      <c r="D198" s="351"/>
      <c r="E198" s="352"/>
      <c r="F198" s="345" t="str">
        <f t="shared" si="9"/>
        <v>否</v>
      </c>
      <c r="G198" s="329" t="str">
        <f t="shared" si="10"/>
        <v>项</v>
      </c>
    </row>
    <row r="199" s="322" customFormat="1" ht="36" customHeight="1" spans="1:7">
      <c r="A199" s="347" t="s">
        <v>2889</v>
      </c>
      <c r="B199" s="348" t="s">
        <v>2890</v>
      </c>
      <c r="C199" s="349"/>
      <c r="D199" s="349"/>
      <c r="E199" s="350" t="str">
        <f t="shared" ref="E199:E264" si="12">IF(C199&gt;0,D199/C199-1,IF(C199&lt;0,-(D199/C199-1),""))</f>
        <v/>
      </c>
      <c r="F199" s="345" t="str">
        <f t="shared" ref="F199:F262" si="13">IF(LEN(A199)=3,"是",IF(B199&lt;&gt;"",IF(SUM(C199:D199)&lt;&gt;0,"是","否"),"是"))</f>
        <v>否</v>
      </c>
      <c r="G199" s="329" t="str">
        <f t="shared" ref="G199:G262" si="14">IF(LEN(A199)=3,"类",IF(LEN(A199)=5,"款","项"))</f>
        <v>项</v>
      </c>
    </row>
    <row r="200" s="322" customFormat="1" ht="36" customHeight="1" spans="1:7">
      <c r="A200" s="347" t="s">
        <v>2891</v>
      </c>
      <c r="B200" s="348" t="s">
        <v>2892</v>
      </c>
      <c r="C200" s="349"/>
      <c r="D200" s="349"/>
      <c r="E200" s="350" t="str">
        <f t="shared" si="12"/>
        <v/>
      </c>
      <c r="F200" s="345" t="str">
        <f t="shared" si="13"/>
        <v>否</v>
      </c>
      <c r="G200" s="329" t="str">
        <f t="shared" si="14"/>
        <v>项</v>
      </c>
    </row>
    <row r="201" s="322" customFormat="1" ht="36" customHeight="1" spans="1:7">
      <c r="A201" s="347" t="s">
        <v>2893</v>
      </c>
      <c r="B201" s="346" t="s">
        <v>2894</v>
      </c>
      <c r="C201" s="351"/>
      <c r="D201" s="351"/>
      <c r="E201" s="352"/>
      <c r="F201" s="345" t="str">
        <f t="shared" si="13"/>
        <v>否</v>
      </c>
      <c r="G201" s="329" t="str">
        <f t="shared" si="14"/>
        <v>项</v>
      </c>
    </row>
    <row r="202" s="322" customFormat="1" ht="36" customHeight="1" spans="1:7">
      <c r="A202" s="347" t="s">
        <v>2895</v>
      </c>
      <c r="B202" s="348" t="s">
        <v>2896</v>
      </c>
      <c r="C202" s="349"/>
      <c r="D202" s="349"/>
      <c r="E202" s="350" t="str">
        <f t="shared" si="12"/>
        <v/>
      </c>
      <c r="F202" s="345" t="str">
        <f t="shared" si="13"/>
        <v>否</v>
      </c>
      <c r="G202" s="329" t="str">
        <f t="shared" si="14"/>
        <v>项</v>
      </c>
    </row>
    <row r="203" s="322" customFormat="1" ht="36" customHeight="1" spans="1:7">
      <c r="A203" s="347" t="s">
        <v>2897</v>
      </c>
      <c r="B203" s="348" t="s">
        <v>2898</v>
      </c>
      <c r="C203" s="349"/>
      <c r="D203" s="349"/>
      <c r="E203" s="350" t="str">
        <f t="shared" si="12"/>
        <v/>
      </c>
      <c r="F203" s="345" t="str">
        <f t="shared" si="13"/>
        <v>否</v>
      </c>
      <c r="G203" s="329" t="str">
        <f t="shared" si="14"/>
        <v>项</v>
      </c>
    </row>
    <row r="204" s="322" customFormat="1" ht="36" customHeight="1" spans="1:7">
      <c r="A204" s="347" t="s">
        <v>2899</v>
      </c>
      <c r="B204" s="348" t="s">
        <v>2900</v>
      </c>
      <c r="C204" s="349"/>
      <c r="D204" s="349"/>
      <c r="E204" s="350" t="str">
        <f t="shared" si="12"/>
        <v/>
      </c>
      <c r="F204" s="345" t="str">
        <f t="shared" si="13"/>
        <v>否</v>
      </c>
      <c r="G204" s="329" t="str">
        <f t="shared" si="14"/>
        <v>项</v>
      </c>
    </row>
    <row r="205" s="322" customFormat="1" ht="36" customHeight="1" spans="1:7">
      <c r="A205" s="347" t="s">
        <v>2901</v>
      </c>
      <c r="B205" s="358" t="s">
        <v>2902</v>
      </c>
      <c r="C205" s="349"/>
      <c r="D205" s="349"/>
      <c r="E205" s="350" t="str">
        <f t="shared" si="12"/>
        <v/>
      </c>
      <c r="F205" s="345" t="str">
        <f t="shared" si="13"/>
        <v>否</v>
      </c>
      <c r="G205" s="329" t="str">
        <f t="shared" si="14"/>
        <v>项</v>
      </c>
    </row>
    <row r="206" s="322" customFormat="1" ht="36" customHeight="1" spans="1:7">
      <c r="A206" s="347" t="s">
        <v>2903</v>
      </c>
      <c r="B206" s="346" t="s">
        <v>2904</v>
      </c>
      <c r="C206" s="351"/>
      <c r="D206" s="351"/>
      <c r="E206" s="350" t="str">
        <f t="shared" si="12"/>
        <v/>
      </c>
      <c r="F206" s="345" t="str">
        <f t="shared" si="13"/>
        <v>否</v>
      </c>
      <c r="G206" s="329" t="str">
        <f t="shared" si="14"/>
        <v>项</v>
      </c>
    </row>
    <row r="207" s="322" customFormat="1" ht="36" customHeight="1" spans="1:7">
      <c r="A207" s="341" t="s">
        <v>113</v>
      </c>
      <c r="B207" s="342" t="s">
        <v>2905</v>
      </c>
      <c r="C207" s="343">
        <f>SUM(C208:C223)</f>
        <v>2152</v>
      </c>
      <c r="D207" s="343">
        <f>SUM(D208:D223)</f>
        <v>1507</v>
      </c>
      <c r="E207" s="355">
        <f t="shared" si="12"/>
        <v>-0.3</v>
      </c>
      <c r="F207" s="345" t="str">
        <f t="shared" si="13"/>
        <v>是</v>
      </c>
      <c r="G207" s="329" t="str">
        <f t="shared" si="14"/>
        <v>类</v>
      </c>
    </row>
    <row r="208" s="322" customFormat="1" ht="36" customHeight="1" spans="1:7">
      <c r="A208" s="347" t="s">
        <v>2906</v>
      </c>
      <c r="B208" s="348" t="s">
        <v>2907</v>
      </c>
      <c r="C208" s="349"/>
      <c r="D208" s="349"/>
      <c r="E208" s="350" t="str">
        <f t="shared" si="12"/>
        <v/>
      </c>
      <c r="F208" s="345" t="str">
        <f t="shared" si="13"/>
        <v>否</v>
      </c>
      <c r="G208" s="329" t="str">
        <f t="shared" si="14"/>
        <v>项</v>
      </c>
    </row>
    <row r="209" s="322" customFormat="1" ht="36" customHeight="1" spans="1:7">
      <c r="A209" s="347" t="s">
        <v>2908</v>
      </c>
      <c r="B209" s="348" t="s">
        <v>2909</v>
      </c>
      <c r="C209" s="349"/>
      <c r="D209" s="349"/>
      <c r="E209" s="350" t="str">
        <f t="shared" si="12"/>
        <v/>
      </c>
      <c r="F209" s="345" t="str">
        <f t="shared" si="13"/>
        <v>否</v>
      </c>
      <c r="G209" s="329" t="str">
        <f t="shared" si="14"/>
        <v>项</v>
      </c>
    </row>
    <row r="210" s="322" customFormat="1" ht="36" customHeight="1" spans="1:7">
      <c r="A210" s="347" t="s">
        <v>2910</v>
      </c>
      <c r="B210" s="348" t="s">
        <v>2911</v>
      </c>
      <c r="C210" s="349"/>
      <c r="D210" s="349"/>
      <c r="E210" s="350" t="str">
        <f t="shared" si="12"/>
        <v/>
      </c>
      <c r="F210" s="345" t="str">
        <f t="shared" si="13"/>
        <v>否</v>
      </c>
      <c r="G210" s="329" t="str">
        <f t="shared" si="14"/>
        <v>项</v>
      </c>
    </row>
    <row r="211" s="322" customFormat="1" ht="36" customHeight="1" spans="1:7">
      <c r="A211" s="347" t="s">
        <v>2912</v>
      </c>
      <c r="B211" s="348" t="s">
        <v>2913</v>
      </c>
      <c r="C211" s="349"/>
      <c r="D211" s="349"/>
      <c r="E211" s="350" t="str">
        <f t="shared" si="12"/>
        <v/>
      </c>
      <c r="F211" s="345" t="str">
        <f t="shared" si="13"/>
        <v>否</v>
      </c>
      <c r="G211" s="329" t="str">
        <f t="shared" si="14"/>
        <v>项</v>
      </c>
    </row>
    <row r="212" s="322" customFormat="1" ht="36" customHeight="1" spans="1:7">
      <c r="A212" s="347" t="s">
        <v>2914</v>
      </c>
      <c r="B212" s="348" t="s">
        <v>2915</v>
      </c>
      <c r="C212" s="349"/>
      <c r="D212" s="349"/>
      <c r="E212" s="350" t="str">
        <f t="shared" si="12"/>
        <v/>
      </c>
      <c r="F212" s="345" t="str">
        <f t="shared" si="13"/>
        <v>否</v>
      </c>
      <c r="G212" s="329" t="str">
        <f t="shared" si="14"/>
        <v>项</v>
      </c>
    </row>
    <row r="213" s="322" customFormat="1" ht="36" customHeight="1" spans="1:7">
      <c r="A213" s="347" t="s">
        <v>2916</v>
      </c>
      <c r="B213" s="348" t="s">
        <v>2917</v>
      </c>
      <c r="C213" s="349"/>
      <c r="D213" s="349"/>
      <c r="E213" s="350" t="str">
        <f t="shared" si="12"/>
        <v/>
      </c>
      <c r="F213" s="345" t="str">
        <f t="shared" si="13"/>
        <v>否</v>
      </c>
      <c r="G213" s="329" t="str">
        <f t="shared" si="14"/>
        <v>项</v>
      </c>
    </row>
    <row r="214" s="322" customFormat="1" ht="36" customHeight="1" spans="1:7">
      <c r="A214" s="347" t="s">
        <v>2918</v>
      </c>
      <c r="B214" s="348" t="s">
        <v>2919</v>
      </c>
      <c r="C214" s="349"/>
      <c r="D214" s="349"/>
      <c r="E214" s="350" t="str">
        <f t="shared" si="12"/>
        <v/>
      </c>
      <c r="F214" s="345" t="str">
        <f t="shared" si="13"/>
        <v>否</v>
      </c>
      <c r="G214" s="329" t="str">
        <f t="shared" si="14"/>
        <v>项</v>
      </c>
    </row>
    <row r="215" s="322" customFormat="1" ht="36" customHeight="1" spans="1:7">
      <c r="A215" s="347" t="s">
        <v>2920</v>
      </c>
      <c r="B215" s="348" t="s">
        <v>2921</v>
      </c>
      <c r="C215" s="349"/>
      <c r="D215" s="349"/>
      <c r="E215" s="350" t="str">
        <f t="shared" si="12"/>
        <v/>
      </c>
      <c r="F215" s="345" t="str">
        <f t="shared" si="13"/>
        <v>否</v>
      </c>
      <c r="G215" s="329" t="str">
        <f t="shared" si="14"/>
        <v>项</v>
      </c>
    </row>
    <row r="216" s="322" customFormat="1" ht="36" customHeight="1" spans="1:7">
      <c r="A216" s="347" t="s">
        <v>2922</v>
      </c>
      <c r="B216" s="348" t="s">
        <v>2923</v>
      </c>
      <c r="C216" s="349"/>
      <c r="D216" s="349"/>
      <c r="E216" s="350" t="str">
        <f t="shared" si="12"/>
        <v/>
      </c>
      <c r="F216" s="345" t="str">
        <f t="shared" si="13"/>
        <v>否</v>
      </c>
      <c r="G216" s="329" t="str">
        <f t="shared" si="14"/>
        <v>项</v>
      </c>
    </row>
    <row r="217" s="322" customFormat="1" ht="36" customHeight="1" spans="1:7">
      <c r="A217" s="347" t="s">
        <v>2924</v>
      </c>
      <c r="B217" s="348" t="s">
        <v>2925</v>
      </c>
      <c r="C217" s="349"/>
      <c r="D217" s="349"/>
      <c r="E217" s="350" t="str">
        <f t="shared" si="12"/>
        <v/>
      </c>
      <c r="F217" s="345" t="str">
        <f t="shared" si="13"/>
        <v>否</v>
      </c>
      <c r="G217" s="329" t="str">
        <f t="shared" si="14"/>
        <v>项</v>
      </c>
    </row>
    <row r="218" s="322" customFormat="1" ht="36" customHeight="1" spans="1:7">
      <c r="A218" s="347" t="s">
        <v>2926</v>
      </c>
      <c r="B218" s="348" t="s">
        <v>2927</v>
      </c>
      <c r="C218" s="349"/>
      <c r="D218" s="349"/>
      <c r="E218" s="350" t="str">
        <f t="shared" si="12"/>
        <v/>
      </c>
      <c r="F218" s="345" t="str">
        <f t="shared" si="13"/>
        <v>否</v>
      </c>
      <c r="G218" s="329" t="str">
        <f t="shared" si="14"/>
        <v>项</v>
      </c>
    </row>
    <row r="219" s="322" customFormat="1" ht="36" customHeight="1" spans="1:7">
      <c r="A219" s="347" t="s">
        <v>2928</v>
      </c>
      <c r="B219" s="348" t="s">
        <v>2929</v>
      </c>
      <c r="C219" s="349"/>
      <c r="D219" s="349"/>
      <c r="E219" s="350" t="str">
        <f t="shared" si="12"/>
        <v/>
      </c>
      <c r="F219" s="345" t="str">
        <f t="shared" si="13"/>
        <v>否</v>
      </c>
      <c r="G219" s="329" t="str">
        <f t="shared" si="14"/>
        <v>项</v>
      </c>
    </row>
    <row r="220" s="322" customFormat="1" ht="36" customHeight="1" spans="1:7">
      <c r="A220" s="347" t="s">
        <v>2930</v>
      </c>
      <c r="B220" s="348" t="s">
        <v>2931</v>
      </c>
      <c r="C220" s="349"/>
      <c r="D220" s="349"/>
      <c r="E220" s="350" t="str">
        <f t="shared" si="12"/>
        <v/>
      </c>
      <c r="F220" s="345" t="str">
        <f t="shared" si="13"/>
        <v>否</v>
      </c>
      <c r="G220" s="329" t="str">
        <f t="shared" si="14"/>
        <v>项</v>
      </c>
    </row>
    <row r="221" s="322" customFormat="1" ht="36" customHeight="1" spans="1:7">
      <c r="A221" s="347" t="s">
        <v>2932</v>
      </c>
      <c r="B221" s="348" t="s">
        <v>2933</v>
      </c>
      <c r="C221" s="349">
        <v>972</v>
      </c>
      <c r="D221" s="349">
        <v>327</v>
      </c>
      <c r="E221" s="350">
        <f t="shared" si="12"/>
        <v>-0.664</v>
      </c>
      <c r="F221" s="345" t="str">
        <f t="shared" si="13"/>
        <v>是</v>
      </c>
      <c r="G221" s="329" t="str">
        <f t="shared" si="14"/>
        <v>项</v>
      </c>
    </row>
    <row r="222" s="322" customFormat="1" ht="36" customHeight="1" spans="1:7">
      <c r="A222" s="347" t="s">
        <v>2934</v>
      </c>
      <c r="B222" s="346" t="s">
        <v>2935</v>
      </c>
      <c r="C222" s="351">
        <v>1180</v>
      </c>
      <c r="D222" s="351">
        <v>1180</v>
      </c>
      <c r="E222" s="352"/>
      <c r="F222" s="345" t="str">
        <f t="shared" si="13"/>
        <v>是</v>
      </c>
      <c r="G222" s="329" t="str">
        <f t="shared" si="14"/>
        <v>项</v>
      </c>
    </row>
    <row r="223" s="322" customFormat="1" ht="36" customHeight="1" spans="1:7">
      <c r="A223" s="347" t="s">
        <v>2936</v>
      </c>
      <c r="B223" s="346" t="s">
        <v>2937</v>
      </c>
      <c r="C223" s="351"/>
      <c r="D223" s="351"/>
      <c r="E223" s="352"/>
      <c r="F223" s="345" t="str">
        <f t="shared" si="13"/>
        <v>否</v>
      </c>
      <c r="G223" s="329" t="str">
        <f t="shared" si="14"/>
        <v>项</v>
      </c>
    </row>
    <row r="224" s="322" customFormat="1" ht="36" customHeight="1" spans="1:7">
      <c r="A224" s="341" t="s">
        <v>115</v>
      </c>
      <c r="B224" s="342" t="s">
        <v>2938</v>
      </c>
      <c r="C224" s="343"/>
      <c r="D224" s="343"/>
      <c r="E224" s="344"/>
      <c r="F224" s="345" t="str">
        <f t="shared" si="13"/>
        <v>是</v>
      </c>
      <c r="G224" s="329" t="str">
        <f t="shared" si="14"/>
        <v>类</v>
      </c>
    </row>
    <row r="225" s="322" customFormat="1" ht="36" customHeight="1" spans="1:7">
      <c r="A225" s="356">
        <v>23304</v>
      </c>
      <c r="B225" s="342" t="s">
        <v>3074</v>
      </c>
      <c r="C225" s="343"/>
      <c r="D225" s="343"/>
      <c r="E225" s="344"/>
      <c r="F225" s="345" t="str">
        <f t="shared" si="13"/>
        <v>否</v>
      </c>
      <c r="G225" s="329" t="str">
        <f t="shared" si="14"/>
        <v>款</v>
      </c>
    </row>
    <row r="226" s="322" customFormat="1" ht="36" customHeight="1" spans="1:7">
      <c r="A226" s="347" t="s">
        <v>2940</v>
      </c>
      <c r="B226" s="348" t="s">
        <v>2941</v>
      </c>
      <c r="C226" s="349"/>
      <c r="D226" s="349"/>
      <c r="E226" s="350" t="str">
        <f t="shared" si="12"/>
        <v/>
      </c>
      <c r="F226" s="345" t="str">
        <f t="shared" si="13"/>
        <v>否</v>
      </c>
      <c r="G226" s="329" t="str">
        <f t="shared" si="14"/>
        <v>项</v>
      </c>
    </row>
    <row r="227" s="322" customFormat="1" ht="36" customHeight="1" spans="1:7">
      <c r="A227" s="347" t="s">
        <v>2942</v>
      </c>
      <c r="B227" s="348" t="s">
        <v>2943</v>
      </c>
      <c r="C227" s="349"/>
      <c r="D227" s="349"/>
      <c r="E227" s="350" t="str">
        <f t="shared" si="12"/>
        <v/>
      </c>
      <c r="F227" s="345" t="str">
        <f t="shared" si="13"/>
        <v>否</v>
      </c>
      <c r="G227" s="329" t="str">
        <f t="shared" si="14"/>
        <v>项</v>
      </c>
    </row>
    <row r="228" s="322" customFormat="1" ht="36" customHeight="1" spans="1:7">
      <c r="A228" s="347" t="s">
        <v>2944</v>
      </c>
      <c r="B228" s="348" t="s">
        <v>2945</v>
      </c>
      <c r="C228" s="349"/>
      <c r="D228" s="349"/>
      <c r="E228" s="350" t="str">
        <f t="shared" si="12"/>
        <v/>
      </c>
      <c r="F228" s="345" t="str">
        <f t="shared" si="13"/>
        <v>否</v>
      </c>
      <c r="G228" s="329" t="str">
        <f t="shared" si="14"/>
        <v>项</v>
      </c>
    </row>
    <row r="229" s="322" customFormat="1" ht="36" customHeight="1" spans="1:7">
      <c r="A229" s="347" t="s">
        <v>2946</v>
      </c>
      <c r="B229" s="348" t="s">
        <v>2947</v>
      </c>
      <c r="C229" s="349"/>
      <c r="D229" s="349"/>
      <c r="E229" s="350" t="str">
        <f t="shared" si="12"/>
        <v/>
      </c>
      <c r="F229" s="345" t="str">
        <f t="shared" si="13"/>
        <v>否</v>
      </c>
      <c r="G229" s="329" t="str">
        <f t="shared" si="14"/>
        <v>项</v>
      </c>
    </row>
    <row r="230" s="322" customFormat="1" ht="36" customHeight="1" spans="1:7">
      <c r="A230" s="347" t="s">
        <v>2948</v>
      </c>
      <c r="B230" s="348" t="s">
        <v>2949</v>
      </c>
      <c r="C230" s="349"/>
      <c r="D230" s="349"/>
      <c r="E230" s="350" t="str">
        <f t="shared" si="12"/>
        <v/>
      </c>
      <c r="F230" s="345" t="str">
        <f t="shared" si="13"/>
        <v>否</v>
      </c>
      <c r="G230" s="329" t="str">
        <f t="shared" si="14"/>
        <v>项</v>
      </c>
    </row>
    <row r="231" s="322" customFormat="1" ht="36" customHeight="1" spans="1:7">
      <c r="A231" s="347" t="s">
        <v>2950</v>
      </c>
      <c r="B231" s="348" t="s">
        <v>2951</v>
      </c>
      <c r="C231" s="349"/>
      <c r="D231" s="349"/>
      <c r="E231" s="350" t="str">
        <f t="shared" si="12"/>
        <v/>
      </c>
      <c r="F231" s="345" t="str">
        <f t="shared" si="13"/>
        <v>否</v>
      </c>
      <c r="G231" s="329" t="str">
        <f t="shared" si="14"/>
        <v>项</v>
      </c>
    </row>
    <row r="232" s="322" customFormat="1" ht="36" customHeight="1" spans="1:7">
      <c r="A232" s="347" t="s">
        <v>2952</v>
      </c>
      <c r="B232" s="348" t="s">
        <v>2953</v>
      </c>
      <c r="C232" s="349"/>
      <c r="D232" s="349"/>
      <c r="E232" s="350" t="str">
        <f t="shared" si="12"/>
        <v/>
      </c>
      <c r="F232" s="345" t="str">
        <f t="shared" si="13"/>
        <v>否</v>
      </c>
      <c r="G232" s="329" t="str">
        <f t="shared" si="14"/>
        <v>项</v>
      </c>
    </row>
    <row r="233" s="322" customFormat="1" ht="36" customHeight="1" spans="1:7">
      <c r="A233" s="347" t="s">
        <v>2954</v>
      </c>
      <c r="B233" s="348" t="s">
        <v>2955</v>
      </c>
      <c r="C233" s="349"/>
      <c r="D233" s="349"/>
      <c r="E233" s="350" t="str">
        <f t="shared" si="12"/>
        <v/>
      </c>
      <c r="F233" s="345" t="str">
        <f t="shared" si="13"/>
        <v>否</v>
      </c>
      <c r="G233" s="329" t="str">
        <f t="shared" si="14"/>
        <v>项</v>
      </c>
    </row>
    <row r="234" s="322" customFormat="1" ht="36" customHeight="1" spans="1:7">
      <c r="A234" s="347" t="s">
        <v>2956</v>
      </c>
      <c r="B234" s="348" t="s">
        <v>2957</v>
      </c>
      <c r="C234" s="349"/>
      <c r="D234" s="349"/>
      <c r="E234" s="350" t="str">
        <f t="shared" si="12"/>
        <v/>
      </c>
      <c r="F234" s="345" t="str">
        <f t="shared" si="13"/>
        <v>否</v>
      </c>
      <c r="G234" s="329" t="str">
        <f t="shared" si="14"/>
        <v>项</v>
      </c>
    </row>
    <row r="235" s="322" customFormat="1" ht="36" customHeight="1" spans="1:7">
      <c r="A235" s="347" t="s">
        <v>2958</v>
      </c>
      <c r="B235" s="348" t="s">
        <v>2959</v>
      </c>
      <c r="C235" s="349"/>
      <c r="D235" s="349"/>
      <c r="E235" s="350" t="str">
        <f t="shared" si="12"/>
        <v/>
      </c>
      <c r="F235" s="345" t="str">
        <f t="shared" si="13"/>
        <v>否</v>
      </c>
      <c r="G235" s="329" t="str">
        <f t="shared" si="14"/>
        <v>项</v>
      </c>
    </row>
    <row r="236" s="322" customFormat="1" ht="36" customHeight="1" spans="1:7">
      <c r="A236" s="347" t="s">
        <v>2960</v>
      </c>
      <c r="B236" s="348" t="s">
        <v>2961</v>
      </c>
      <c r="C236" s="349"/>
      <c r="D236" s="349"/>
      <c r="E236" s="350" t="str">
        <f t="shared" si="12"/>
        <v/>
      </c>
      <c r="F236" s="345" t="str">
        <f t="shared" si="13"/>
        <v>否</v>
      </c>
      <c r="G236" s="329" t="str">
        <f t="shared" si="14"/>
        <v>项</v>
      </c>
    </row>
    <row r="237" s="322" customFormat="1" ht="36" customHeight="1" spans="1:7">
      <c r="A237" s="347" t="s">
        <v>2962</v>
      </c>
      <c r="B237" s="348" t="s">
        <v>2963</v>
      </c>
      <c r="C237" s="349"/>
      <c r="D237" s="349"/>
      <c r="E237" s="350" t="str">
        <f t="shared" si="12"/>
        <v/>
      </c>
      <c r="F237" s="345" t="str">
        <f t="shared" si="13"/>
        <v>否</v>
      </c>
      <c r="G237" s="329" t="str">
        <f t="shared" si="14"/>
        <v>项</v>
      </c>
    </row>
    <row r="238" s="322" customFormat="1" ht="36" customHeight="1" spans="1:7">
      <c r="A238" s="347" t="s">
        <v>2964</v>
      </c>
      <c r="B238" s="348" t="s">
        <v>2965</v>
      </c>
      <c r="C238" s="349"/>
      <c r="D238" s="349"/>
      <c r="E238" s="350" t="str">
        <f t="shared" si="12"/>
        <v/>
      </c>
      <c r="F238" s="345" t="str">
        <f t="shared" si="13"/>
        <v>否</v>
      </c>
      <c r="G238" s="329" t="str">
        <f t="shared" si="14"/>
        <v>项</v>
      </c>
    </row>
    <row r="239" s="322" customFormat="1" ht="36" customHeight="1" spans="1:7">
      <c r="A239" s="347" t="s">
        <v>2966</v>
      </c>
      <c r="B239" s="348" t="s">
        <v>2967</v>
      </c>
      <c r="C239" s="349"/>
      <c r="D239" s="349"/>
      <c r="E239" s="350" t="str">
        <f t="shared" si="12"/>
        <v/>
      </c>
      <c r="F239" s="345" t="str">
        <f t="shared" si="13"/>
        <v>否</v>
      </c>
      <c r="G239" s="329" t="str">
        <f t="shared" si="14"/>
        <v>项</v>
      </c>
    </row>
    <row r="240" s="322" customFormat="1" ht="36" customHeight="1" spans="1:7">
      <c r="A240" s="347" t="s">
        <v>2968</v>
      </c>
      <c r="B240" s="346" t="s">
        <v>2969</v>
      </c>
      <c r="C240" s="351"/>
      <c r="D240" s="351"/>
      <c r="E240" s="352"/>
      <c r="F240" s="345" t="str">
        <f t="shared" si="13"/>
        <v>否</v>
      </c>
      <c r="G240" s="329" t="str">
        <f t="shared" si="14"/>
        <v>项</v>
      </c>
    </row>
    <row r="241" s="322" customFormat="1" ht="36" customHeight="1" spans="1:7">
      <c r="A241" s="347" t="s">
        <v>2970</v>
      </c>
      <c r="B241" s="346" t="s">
        <v>2971</v>
      </c>
      <c r="C241" s="351"/>
      <c r="D241" s="351"/>
      <c r="E241" s="352"/>
      <c r="F241" s="345" t="str">
        <f t="shared" si="13"/>
        <v>否</v>
      </c>
      <c r="G241" s="329" t="str">
        <f t="shared" si="14"/>
        <v>项</v>
      </c>
    </row>
    <row r="242" s="322" customFormat="1" ht="36" customHeight="1" spans="1:7">
      <c r="A242" s="356" t="s">
        <v>2972</v>
      </c>
      <c r="B242" s="342" t="s">
        <v>2973</v>
      </c>
      <c r="C242" s="343"/>
      <c r="D242" s="343"/>
      <c r="E242" s="344"/>
      <c r="F242" s="345" t="str">
        <f t="shared" si="13"/>
        <v>是</v>
      </c>
      <c r="G242" s="329" t="str">
        <f t="shared" si="14"/>
        <v>类</v>
      </c>
    </row>
    <row r="243" s="322" customFormat="1" ht="36" customHeight="1" spans="1:7">
      <c r="A243" s="356" t="s">
        <v>2974</v>
      </c>
      <c r="B243" s="353" t="s">
        <v>3075</v>
      </c>
      <c r="C243" s="354">
        <f>SUM(C244:C255)</f>
        <v>0</v>
      </c>
      <c r="D243" s="354">
        <f>SUM(D244:D255)</f>
        <v>0</v>
      </c>
      <c r="E243" s="355" t="str">
        <f t="shared" si="12"/>
        <v/>
      </c>
      <c r="F243" s="345" t="str">
        <f t="shared" si="13"/>
        <v>否</v>
      </c>
      <c r="G243" s="329" t="str">
        <f t="shared" si="14"/>
        <v>款</v>
      </c>
    </row>
    <row r="244" s="322" customFormat="1" ht="36" customHeight="1" spans="1:7">
      <c r="A244" s="357" t="s">
        <v>2976</v>
      </c>
      <c r="B244" s="348" t="s">
        <v>2977</v>
      </c>
      <c r="C244" s="349"/>
      <c r="D244" s="349"/>
      <c r="E244" s="350" t="str">
        <f t="shared" si="12"/>
        <v/>
      </c>
      <c r="F244" s="345" t="str">
        <f t="shared" si="13"/>
        <v>否</v>
      </c>
      <c r="G244" s="329" t="str">
        <f t="shared" si="14"/>
        <v>项</v>
      </c>
    </row>
    <row r="245" s="322" customFormat="1" ht="36" customHeight="1" spans="1:7">
      <c r="A245" s="357" t="s">
        <v>2978</v>
      </c>
      <c r="B245" s="348" t="s">
        <v>2979</v>
      </c>
      <c r="C245" s="349"/>
      <c r="D245" s="349"/>
      <c r="E245" s="350" t="str">
        <f t="shared" si="12"/>
        <v/>
      </c>
      <c r="F245" s="345" t="str">
        <f t="shared" si="13"/>
        <v>否</v>
      </c>
      <c r="G245" s="329" t="str">
        <f t="shared" si="14"/>
        <v>项</v>
      </c>
    </row>
    <row r="246" s="322" customFormat="1" ht="36" customHeight="1" spans="1:7">
      <c r="A246" s="357" t="s">
        <v>2980</v>
      </c>
      <c r="B246" s="348" t="s">
        <v>2981</v>
      </c>
      <c r="C246" s="349"/>
      <c r="D246" s="349"/>
      <c r="E246" s="350" t="str">
        <f t="shared" si="12"/>
        <v/>
      </c>
      <c r="F246" s="345" t="str">
        <f t="shared" si="13"/>
        <v>否</v>
      </c>
      <c r="G246" s="329" t="str">
        <f t="shared" si="14"/>
        <v>项</v>
      </c>
    </row>
    <row r="247" s="322" customFormat="1" ht="36" customHeight="1" spans="1:7">
      <c r="A247" s="357" t="s">
        <v>2982</v>
      </c>
      <c r="B247" s="348" t="s">
        <v>2983</v>
      </c>
      <c r="C247" s="349"/>
      <c r="D247" s="349"/>
      <c r="E247" s="350" t="str">
        <f t="shared" si="12"/>
        <v/>
      </c>
      <c r="F247" s="345" t="str">
        <f t="shared" si="13"/>
        <v>否</v>
      </c>
      <c r="G247" s="329" t="str">
        <f t="shared" si="14"/>
        <v>项</v>
      </c>
    </row>
    <row r="248" s="322" customFormat="1" ht="36" customHeight="1" spans="1:7">
      <c r="A248" s="357" t="s">
        <v>2984</v>
      </c>
      <c r="B248" s="348" t="s">
        <v>2985</v>
      </c>
      <c r="C248" s="349"/>
      <c r="D248" s="349"/>
      <c r="E248" s="350" t="str">
        <f t="shared" si="12"/>
        <v/>
      </c>
      <c r="F248" s="345" t="str">
        <f t="shared" si="13"/>
        <v>否</v>
      </c>
      <c r="G248" s="329" t="str">
        <f t="shared" si="14"/>
        <v>项</v>
      </c>
    </row>
    <row r="249" s="322" customFormat="1" ht="36" customHeight="1" spans="1:7">
      <c r="A249" s="357" t="s">
        <v>2986</v>
      </c>
      <c r="B249" s="348" t="s">
        <v>2987</v>
      </c>
      <c r="C249" s="349"/>
      <c r="D249" s="349"/>
      <c r="E249" s="350" t="str">
        <f t="shared" si="12"/>
        <v/>
      </c>
      <c r="F249" s="345" t="str">
        <f t="shared" si="13"/>
        <v>否</v>
      </c>
      <c r="G249" s="329" t="str">
        <f t="shared" si="14"/>
        <v>项</v>
      </c>
    </row>
    <row r="250" s="322" customFormat="1" ht="36" customHeight="1" spans="1:7">
      <c r="A250" s="357" t="s">
        <v>2988</v>
      </c>
      <c r="B250" s="348" t="s">
        <v>2989</v>
      </c>
      <c r="C250" s="349"/>
      <c r="D250" s="349"/>
      <c r="E250" s="350" t="str">
        <f t="shared" si="12"/>
        <v/>
      </c>
      <c r="F250" s="345" t="str">
        <f t="shared" si="13"/>
        <v>否</v>
      </c>
      <c r="G250" s="329" t="str">
        <f t="shared" si="14"/>
        <v>项</v>
      </c>
    </row>
    <row r="251" s="322" customFormat="1" ht="36" customHeight="1" spans="1:7">
      <c r="A251" s="357" t="s">
        <v>2990</v>
      </c>
      <c r="B251" s="348" t="s">
        <v>2991</v>
      </c>
      <c r="C251" s="349"/>
      <c r="D251" s="349"/>
      <c r="E251" s="350" t="str">
        <f t="shared" si="12"/>
        <v/>
      </c>
      <c r="F251" s="345" t="str">
        <f t="shared" si="13"/>
        <v>否</v>
      </c>
      <c r="G251" s="329" t="str">
        <f t="shared" si="14"/>
        <v>项</v>
      </c>
    </row>
    <row r="252" s="322" customFormat="1" ht="36" customHeight="1" spans="1:7">
      <c r="A252" s="357" t="s">
        <v>2992</v>
      </c>
      <c r="B252" s="348" t="s">
        <v>2993</v>
      </c>
      <c r="C252" s="349"/>
      <c r="D252" s="349"/>
      <c r="E252" s="350" t="str">
        <f t="shared" si="12"/>
        <v/>
      </c>
      <c r="F252" s="345" t="str">
        <f t="shared" si="13"/>
        <v>否</v>
      </c>
      <c r="G252" s="329" t="str">
        <f t="shared" si="14"/>
        <v>项</v>
      </c>
    </row>
    <row r="253" s="322" customFormat="1" ht="36" customHeight="1" spans="1:7">
      <c r="A253" s="357" t="s">
        <v>2994</v>
      </c>
      <c r="B253" s="348" t="s">
        <v>2995</v>
      </c>
      <c r="C253" s="349"/>
      <c r="D253" s="349"/>
      <c r="E253" s="350" t="str">
        <f t="shared" si="12"/>
        <v/>
      </c>
      <c r="F253" s="345" t="str">
        <f t="shared" si="13"/>
        <v>否</v>
      </c>
      <c r="G253" s="329" t="str">
        <f t="shared" si="14"/>
        <v>项</v>
      </c>
    </row>
    <row r="254" s="322" customFormat="1" ht="36" customHeight="1" spans="1:7">
      <c r="A254" s="357" t="s">
        <v>2996</v>
      </c>
      <c r="B254" s="348" t="s">
        <v>2997</v>
      </c>
      <c r="C254" s="349"/>
      <c r="D254" s="349"/>
      <c r="E254" s="350" t="str">
        <f t="shared" si="12"/>
        <v/>
      </c>
      <c r="F254" s="345" t="str">
        <f t="shared" si="13"/>
        <v>否</v>
      </c>
      <c r="G254" s="329" t="str">
        <f t="shared" si="14"/>
        <v>项</v>
      </c>
    </row>
    <row r="255" s="322" customFormat="1" ht="36" customHeight="1" spans="1:7">
      <c r="A255" s="357" t="s">
        <v>2998</v>
      </c>
      <c r="B255" s="348" t="s">
        <v>2999</v>
      </c>
      <c r="C255" s="349"/>
      <c r="D255" s="349"/>
      <c r="E255" s="350" t="str">
        <f t="shared" si="12"/>
        <v/>
      </c>
      <c r="F255" s="345" t="str">
        <f t="shared" si="13"/>
        <v>否</v>
      </c>
      <c r="G255" s="329" t="str">
        <f t="shared" si="14"/>
        <v>项</v>
      </c>
    </row>
    <row r="256" s="322" customFormat="1" ht="36" customHeight="1" spans="1:7">
      <c r="A256" s="356" t="s">
        <v>3000</v>
      </c>
      <c r="B256" s="353" t="s">
        <v>3076</v>
      </c>
      <c r="C256" s="354">
        <f>SUM(C257:C262)</f>
        <v>0</v>
      </c>
      <c r="D256" s="354">
        <f>SUM(D257:D262)</f>
        <v>0</v>
      </c>
      <c r="E256" s="355" t="str">
        <f t="shared" si="12"/>
        <v/>
      </c>
      <c r="F256" s="345" t="str">
        <f t="shared" si="13"/>
        <v>否</v>
      </c>
      <c r="G256" s="329" t="str">
        <f t="shared" si="14"/>
        <v>款</v>
      </c>
    </row>
    <row r="257" s="322" customFormat="1" ht="36" customHeight="1" spans="1:7">
      <c r="A257" s="357" t="s">
        <v>3002</v>
      </c>
      <c r="B257" s="348" t="s">
        <v>3003</v>
      </c>
      <c r="C257" s="349"/>
      <c r="D257" s="349"/>
      <c r="E257" s="350" t="str">
        <f t="shared" si="12"/>
        <v/>
      </c>
      <c r="F257" s="345" t="str">
        <f t="shared" si="13"/>
        <v>否</v>
      </c>
      <c r="G257" s="329" t="str">
        <f t="shared" si="14"/>
        <v>项</v>
      </c>
    </row>
    <row r="258" s="322" customFormat="1" ht="36" customHeight="1" spans="1:7">
      <c r="A258" s="357" t="s">
        <v>3004</v>
      </c>
      <c r="B258" s="348" t="s">
        <v>3005</v>
      </c>
      <c r="C258" s="349"/>
      <c r="D258" s="349"/>
      <c r="E258" s="350" t="str">
        <f t="shared" si="12"/>
        <v/>
      </c>
      <c r="F258" s="345" t="str">
        <f t="shared" si="13"/>
        <v>否</v>
      </c>
      <c r="G258" s="329" t="str">
        <f t="shared" si="14"/>
        <v>项</v>
      </c>
    </row>
    <row r="259" s="322" customFormat="1" ht="36" customHeight="1" spans="1:7">
      <c r="A259" s="357" t="s">
        <v>3006</v>
      </c>
      <c r="B259" s="348" t="s">
        <v>3007</v>
      </c>
      <c r="C259" s="349"/>
      <c r="D259" s="349"/>
      <c r="E259" s="350" t="str">
        <f t="shared" si="12"/>
        <v/>
      </c>
      <c r="F259" s="345" t="str">
        <f t="shared" si="13"/>
        <v>否</v>
      </c>
      <c r="G259" s="329" t="str">
        <f t="shared" si="14"/>
        <v>项</v>
      </c>
    </row>
    <row r="260" s="322" customFormat="1" ht="36" customHeight="1" spans="1:7">
      <c r="A260" s="357" t="s">
        <v>3008</v>
      </c>
      <c r="B260" s="348" t="s">
        <v>3009</v>
      </c>
      <c r="C260" s="349"/>
      <c r="D260" s="349"/>
      <c r="E260" s="350" t="str">
        <f t="shared" si="12"/>
        <v/>
      </c>
      <c r="F260" s="345" t="str">
        <f t="shared" si="13"/>
        <v>否</v>
      </c>
      <c r="G260" s="329" t="str">
        <f t="shared" si="14"/>
        <v>项</v>
      </c>
    </row>
    <row r="261" s="322" customFormat="1" ht="36" customHeight="1" spans="1:7">
      <c r="A261" s="357" t="s">
        <v>3010</v>
      </c>
      <c r="B261" s="348" t="s">
        <v>3011</v>
      </c>
      <c r="C261" s="349"/>
      <c r="D261" s="349"/>
      <c r="E261" s="350" t="str">
        <f t="shared" si="12"/>
        <v/>
      </c>
      <c r="F261" s="345" t="str">
        <f t="shared" si="13"/>
        <v>否</v>
      </c>
      <c r="G261" s="329" t="str">
        <f t="shared" si="14"/>
        <v>项</v>
      </c>
    </row>
    <row r="262" s="322" customFormat="1" ht="36" customHeight="1" spans="1:7">
      <c r="A262" s="357" t="s">
        <v>3012</v>
      </c>
      <c r="B262" s="348" t="s">
        <v>3013</v>
      </c>
      <c r="C262" s="349"/>
      <c r="D262" s="349"/>
      <c r="E262" s="350" t="str">
        <f t="shared" si="12"/>
        <v/>
      </c>
      <c r="F262" s="345" t="str">
        <f t="shared" si="13"/>
        <v>否</v>
      </c>
      <c r="G262" s="329" t="str">
        <f t="shared" si="14"/>
        <v>项</v>
      </c>
    </row>
    <row r="263" s="322" customFormat="1" ht="36" customHeight="1" spans="1:7">
      <c r="A263" s="347"/>
      <c r="B263" s="359"/>
      <c r="C263" s="360"/>
      <c r="D263" s="360"/>
      <c r="E263" s="361" t="str">
        <f t="shared" si="12"/>
        <v/>
      </c>
      <c r="F263" s="345" t="str">
        <f>IF(LEN(A263)=3,"是",IF(B263&lt;&gt;"",IF(SUM(C263:D263)&lt;&gt;0,"是","否"),"是"))</f>
        <v>是</v>
      </c>
      <c r="G263" s="329"/>
    </row>
    <row r="264" s="322" customFormat="1" ht="36" customHeight="1" spans="1:7">
      <c r="A264" s="362"/>
      <c r="B264" s="363" t="s">
        <v>3077</v>
      </c>
      <c r="C264" s="343">
        <f>C4+C20+C32+C43+C101+C125+C177+C181+C207+C224+C242</f>
        <v>9866</v>
      </c>
      <c r="D264" s="343">
        <f>D4+D20+D32+D43+D101+D125+D177+D181+D207+D224+D242</f>
        <v>11165</v>
      </c>
      <c r="E264" s="355">
        <f t="shared" si="12"/>
        <v>0.132</v>
      </c>
      <c r="F264" s="345" t="str">
        <f>IF(LEN(A264)=3,"是",IF(B264&lt;&gt;"",IF(SUM(C264:D264)&lt;&gt;0,"是","否"),"是"))</f>
        <v>是</v>
      </c>
      <c r="G264" s="329"/>
    </row>
    <row r="265" s="322" customFormat="1" ht="36" customHeight="1" spans="1:7">
      <c r="A265" s="364" t="s">
        <v>3016</v>
      </c>
      <c r="B265" s="365" t="s">
        <v>3017</v>
      </c>
      <c r="C265" s="100">
        <f>C266+C269+C270+C271</f>
        <v>498</v>
      </c>
      <c r="D265" s="100">
        <f>D266+D269+D270+D271</f>
        <v>7585</v>
      </c>
      <c r="E265" s="355">
        <f t="shared" ref="E265:E274" si="15">IF(C265&gt;0,D265/C265-1,IF(C265&lt;0,-(D265/C265-1),""))</f>
        <v>14.231</v>
      </c>
      <c r="F265" s="345" t="str">
        <f t="shared" ref="F264:F274" si="16">IF(LEN(A265)=3,"是",IF(B265&lt;&gt;"",IF(SUM(C265:D265)&lt;&gt;0,"是","否"),"是"))</f>
        <v>是</v>
      </c>
      <c r="G265" s="329"/>
    </row>
    <row r="266" s="322" customFormat="1" ht="36" customHeight="1" spans="1:7">
      <c r="A266" s="364" t="s">
        <v>3018</v>
      </c>
      <c r="B266" s="366" t="s">
        <v>3078</v>
      </c>
      <c r="C266" s="107">
        <f>C267+C268</f>
        <v>131</v>
      </c>
      <c r="D266" s="107">
        <f>D267+D268</f>
        <v>539</v>
      </c>
      <c r="E266" s="350">
        <f t="shared" si="15"/>
        <v>3.115</v>
      </c>
      <c r="F266" s="345" t="str">
        <f t="shared" si="16"/>
        <v>是</v>
      </c>
      <c r="G266" s="329"/>
    </row>
    <row r="267" s="322" customFormat="1" ht="36" customHeight="1" spans="1:7">
      <c r="A267" s="367" t="s">
        <v>3079</v>
      </c>
      <c r="B267" s="366" t="s">
        <v>3080</v>
      </c>
      <c r="C267" s="107"/>
      <c r="D267" s="107"/>
      <c r="E267" s="350" t="str">
        <f t="shared" si="15"/>
        <v/>
      </c>
      <c r="F267" s="345" t="str">
        <f t="shared" si="16"/>
        <v>否</v>
      </c>
      <c r="G267" s="329"/>
    </row>
    <row r="268" s="322" customFormat="1" ht="36" customHeight="1" spans="1:6">
      <c r="A268" s="368" t="s">
        <v>3020</v>
      </c>
      <c r="B268" s="369" t="s">
        <v>3021</v>
      </c>
      <c r="C268" s="107">
        <v>131</v>
      </c>
      <c r="D268" s="107">
        <v>539</v>
      </c>
      <c r="E268" s="350">
        <f t="shared" si="15"/>
        <v>3.115</v>
      </c>
      <c r="F268" s="345" t="str">
        <f t="shared" si="16"/>
        <v>是</v>
      </c>
    </row>
    <row r="269" s="322" customFormat="1" ht="36" customHeight="1" spans="1:7">
      <c r="A269" s="367" t="s">
        <v>3081</v>
      </c>
      <c r="B269" s="366" t="s">
        <v>3025</v>
      </c>
      <c r="C269" s="107">
        <v>200</v>
      </c>
      <c r="D269" s="107">
        <v>7046</v>
      </c>
      <c r="E269" s="350">
        <f t="shared" si="15"/>
        <v>34.23</v>
      </c>
      <c r="F269" s="345" t="str">
        <f t="shared" si="16"/>
        <v>是</v>
      </c>
      <c r="G269" s="329"/>
    </row>
    <row r="270" s="322" customFormat="1" ht="36" customHeight="1" spans="1:7">
      <c r="A270" s="367" t="s">
        <v>3026</v>
      </c>
      <c r="B270" s="366" t="s">
        <v>3027</v>
      </c>
      <c r="C270" s="107">
        <v>167</v>
      </c>
      <c r="D270" s="107"/>
      <c r="E270" s="350">
        <f t="shared" si="15"/>
        <v>-1</v>
      </c>
      <c r="F270" s="345" t="str">
        <f t="shared" si="16"/>
        <v>是</v>
      </c>
      <c r="G270" s="329"/>
    </row>
    <row r="271" ht="36" customHeight="1" spans="1:7">
      <c r="A271" s="367" t="s">
        <v>3082</v>
      </c>
      <c r="B271" s="370" t="s">
        <v>3083</v>
      </c>
      <c r="C271" s="107"/>
      <c r="D271" s="107"/>
      <c r="E271" s="350" t="str">
        <f t="shared" si="15"/>
        <v/>
      </c>
      <c r="F271" s="345" t="str">
        <f t="shared" si="16"/>
        <v>否</v>
      </c>
      <c r="G271" s="329"/>
    </row>
    <row r="272" ht="36" customHeight="1" spans="1:7">
      <c r="A272" s="364" t="s">
        <v>3028</v>
      </c>
      <c r="B272" s="371" t="s">
        <v>3029</v>
      </c>
      <c r="C272" s="100">
        <v>17000</v>
      </c>
      <c r="D272" s="100"/>
      <c r="E272" s="355">
        <f t="shared" si="15"/>
        <v>-1</v>
      </c>
      <c r="F272" s="345" t="str">
        <f t="shared" si="16"/>
        <v>是</v>
      </c>
      <c r="G272" s="329"/>
    </row>
    <row r="273" ht="36" customHeight="1" spans="1:7">
      <c r="A273" s="364"/>
      <c r="B273" s="371" t="s">
        <v>3084</v>
      </c>
      <c r="C273" s="100"/>
      <c r="D273" s="107"/>
      <c r="E273" s="355" t="str">
        <f t="shared" si="15"/>
        <v/>
      </c>
      <c r="F273" s="345" t="str">
        <f t="shared" si="16"/>
        <v>否</v>
      </c>
      <c r="G273" s="329"/>
    </row>
    <row r="274" ht="36" customHeight="1" spans="1:7">
      <c r="A274" s="372"/>
      <c r="B274" s="373" t="s">
        <v>3030</v>
      </c>
      <c r="C274" s="100">
        <f>C264+C265+C272</f>
        <v>27364</v>
      </c>
      <c r="D274" s="100">
        <f>D264+D265+D272</f>
        <v>18750</v>
      </c>
      <c r="E274" s="355">
        <f t="shared" si="15"/>
        <v>-0.315</v>
      </c>
      <c r="F274" s="345" t="str">
        <f t="shared" si="16"/>
        <v>是</v>
      </c>
      <c r="G274" s="329"/>
    </row>
    <row r="275" spans="2:5">
      <c r="B275" s="374"/>
      <c r="C275" s="375"/>
      <c r="D275" s="375"/>
      <c r="E275" s="376"/>
    </row>
    <row r="276" spans="3:4">
      <c r="C276" s="377"/>
      <c r="D276" s="377"/>
    </row>
    <row r="277" spans="3:4">
      <c r="C277" s="377"/>
      <c r="D277" s="377"/>
    </row>
  </sheetData>
  <autoFilter xmlns:etc="http://www.wps.cn/officeDocument/2017/etCustomData" ref="A3:G274" etc:filterBottomFollowUsedRange="0">
    <extLst/>
  </autoFilter>
  <mergeCells count="1">
    <mergeCell ref="B1:E1"/>
  </mergeCells>
  <conditionalFormatting sqref="B271">
    <cfRule type="expression" dxfId="1" priority="10" stopIfTrue="1">
      <formula>"len($A:$A)=3"</formula>
    </cfRule>
  </conditionalFormatting>
  <conditionalFormatting sqref="C271">
    <cfRule type="expression" dxfId="1" priority="4" stopIfTrue="1">
      <formula>"len($A:$A)=3"</formula>
    </cfRule>
  </conditionalFormatting>
  <conditionalFormatting sqref="D271">
    <cfRule type="expression" dxfId="1" priority="3" stopIfTrue="1">
      <formula>"len($A:$A)=3"</formula>
    </cfRule>
  </conditionalFormatting>
  <conditionalFormatting sqref="D272">
    <cfRule type="expression" dxfId="1" priority="1" stopIfTrue="1">
      <formula>"len($A:$A)=3"</formula>
    </cfRule>
  </conditionalFormatting>
  <conditionalFormatting sqref="B272:B273">
    <cfRule type="expression" dxfId="1" priority="8" stopIfTrue="1">
      <formula>"len($A:$A)=3"</formula>
    </cfRule>
  </conditionalFormatting>
  <conditionalFormatting sqref="C272:C273">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workbookViewId="0">
      <selection activeCell="A3" sqref="A3"/>
    </sheetView>
  </sheetViews>
  <sheetFormatPr defaultColWidth="9" defaultRowHeight="14.4" outlineLevelCol="4"/>
  <cols>
    <col min="1" max="1" width="52.1296296296296" style="305" customWidth="1"/>
    <col min="2" max="4" width="20.6296296296296" customWidth="1"/>
    <col min="5" max="5" width="9" customWidth="1"/>
  </cols>
  <sheetData>
    <row r="1" s="304" customFormat="1" ht="45" customHeight="1" spans="1:5">
      <c r="A1" s="306" t="s">
        <v>3085</v>
      </c>
      <c r="B1" s="306"/>
      <c r="C1" s="306"/>
      <c r="D1" s="306"/>
      <c r="E1" s="307"/>
    </row>
    <row r="2" ht="20.1" customHeight="1" spans="1:5">
      <c r="A2" s="308"/>
      <c r="B2" s="309"/>
      <c r="C2" s="310"/>
      <c r="D2" s="310" t="s">
        <v>2480</v>
      </c>
      <c r="E2" s="305"/>
    </row>
    <row r="3" ht="45" customHeight="1" spans="1:5">
      <c r="A3" s="311" t="s">
        <v>3</v>
      </c>
      <c r="B3" s="205" t="s">
        <v>4</v>
      </c>
      <c r="C3" s="205" t="s">
        <v>5</v>
      </c>
      <c r="D3" s="205" t="s">
        <v>129</v>
      </c>
      <c r="E3" s="312" t="s">
        <v>7</v>
      </c>
    </row>
    <row r="4" ht="36" customHeight="1" spans="1:5">
      <c r="A4" s="313" t="s">
        <v>3086</v>
      </c>
      <c r="B4" s="314"/>
      <c r="C4" s="314"/>
      <c r="D4" s="315"/>
      <c r="E4" s="316" t="str">
        <f>IF(A4&lt;&gt;"",IF(SUM(B4:C4)&lt;&gt;0,"是","否"),"是")</f>
        <v>否</v>
      </c>
    </row>
    <row r="5" ht="36" customHeight="1" spans="1:5">
      <c r="A5" s="313" t="s">
        <v>3087</v>
      </c>
      <c r="B5" s="314"/>
      <c r="C5" s="314"/>
      <c r="D5" s="315"/>
      <c r="E5" s="316" t="str">
        <f t="shared" ref="E5:E15" si="0">IF(A5&lt;&gt;"",IF(SUM(B5:C5)&lt;&gt;0,"是","否"),"是")</f>
        <v>否</v>
      </c>
    </row>
    <row r="6" ht="36" customHeight="1" spans="1:5">
      <c r="A6" s="313" t="s">
        <v>3088</v>
      </c>
      <c r="B6" s="314"/>
      <c r="C6" s="314"/>
      <c r="D6" s="315"/>
      <c r="E6" s="316" t="str">
        <f t="shared" si="0"/>
        <v>否</v>
      </c>
    </row>
    <row r="7" ht="36" customHeight="1" spans="1:5">
      <c r="A7" s="317" t="s">
        <v>3089</v>
      </c>
      <c r="B7" s="314"/>
      <c r="C7" s="314"/>
      <c r="D7" s="315"/>
      <c r="E7" s="318" t="str">
        <f t="shared" si="0"/>
        <v>否</v>
      </c>
    </row>
    <row r="8" ht="36" customHeight="1" spans="1:5">
      <c r="A8" s="313" t="s">
        <v>3090</v>
      </c>
      <c r="B8" s="314"/>
      <c r="C8" s="314"/>
      <c r="D8" s="315"/>
      <c r="E8" s="316" t="str">
        <f t="shared" si="0"/>
        <v>否</v>
      </c>
    </row>
    <row r="9" ht="36" customHeight="1" spans="1:5">
      <c r="A9" s="313" t="s">
        <v>3091</v>
      </c>
      <c r="B9" s="314"/>
      <c r="C9" s="314"/>
      <c r="D9" s="315"/>
      <c r="E9" s="316" t="str">
        <f t="shared" si="0"/>
        <v>否</v>
      </c>
    </row>
    <row r="10" ht="36" customHeight="1" spans="1:5">
      <c r="A10" s="317" t="s">
        <v>3092</v>
      </c>
      <c r="B10" s="314"/>
      <c r="C10" s="314"/>
      <c r="D10" s="315"/>
      <c r="E10" s="318" t="str">
        <f t="shared" si="0"/>
        <v>否</v>
      </c>
    </row>
    <row r="11" ht="36" customHeight="1" spans="1:5">
      <c r="A11" s="313" t="s">
        <v>3093</v>
      </c>
      <c r="B11" s="314"/>
      <c r="C11" s="314"/>
      <c r="D11" s="315"/>
      <c r="E11" s="316" t="str">
        <f t="shared" si="0"/>
        <v>否</v>
      </c>
    </row>
    <row r="12" ht="36" customHeight="1" spans="1:5">
      <c r="A12" s="317" t="s">
        <v>3094</v>
      </c>
      <c r="B12" s="314"/>
      <c r="C12" s="314"/>
      <c r="D12" s="315"/>
      <c r="E12" s="318" t="str">
        <f t="shared" si="0"/>
        <v>否</v>
      </c>
    </row>
    <row r="13" ht="36" customHeight="1" spans="1:5">
      <c r="A13" s="317" t="s">
        <v>3095</v>
      </c>
      <c r="B13" s="314"/>
      <c r="C13" s="314"/>
      <c r="D13" s="315"/>
      <c r="E13" s="318" t="str">
        <f t="shared" si="0"/>
        <v>否</v>
      </c>
    </row>
    <row r="14" ht="36" customHeight="1" spans="1:5">
      <c r="A14" s="317" t="s">
        <v>3096</v>
      </c>
      <c r="B14" s="314"/>
      <c r="C14" s="314"/>
      <c r="D14" s="315"/>
      <c r="E14" s="318" t="str">
        <f t="shared" si="0"/>
        <v>否</v>
      </c>
    </row>
    <row r="15" ht="36" customHeight="1" spans="1:5">
      <c r="A15" s="319" t="s">
        <v>3097</v>
      </c>
      <c r="B15" s="320"/>
      <c r="C15" s="320"/>
      <c r="D15" s="321"/>
      <c r="E15" s="316" t="str">
        <f t="shared" si="0"/>
        <v>否</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4"/>
  <sheetViews>
    <sheetView showGridLines="0" showZeros="0" view="pageBreakPreview" zoomScaleNormal="100" topLeftCell="A35" workbookViewId="0">
      <selection activeCell="A3" sqref="A3"/>
    </sheetView>
  </sheetViews>
  <sheetFormatPr defaultColWidth="9" defaultRowHeight="15.6" outlineLevelCol="4"/>
  <cols>
    <col min="1" max="1" width="50.7777777777778" style="260" customWidth="1"/>
    <col min="2" max="4" width="20.6296296296296" style="260" customWidth="1"/>
    <col min="5" max="5" width="4.21296296296296" style="260" hidden="1" customWidth="1"/>
    <col min="6" max="6" width="13.7777777777778" style="260"/>
    <col min="7" max="16384" width="9" style="260"/>
  </cols>
  <sheetData>
    <row r="1" ht="45" customHeight="1" spans="1:4">
      <c r="A1" s="201" t="s">
        <v>3098</v>
      </c>
      <c r="B1" s="201"/>
      <c r="C1" s="201"/>
      <c r="D1" s="201"/>
    </row>
    <row r="2" ht="20.1" customHeight="1" spans="1:4">
      <c r="A2" s="281"/>
      <c r="B2" s="282"/>
      <c r="C2" s="283"/>
      <c r="D2" s="284" t="s">
        <v>3099</v>
      </c>
    </row>
    <row r="3" ht="45" customHeight="1" spans="1:5">
      <c r="A3" s="231" t="s">
        <v>3</v>
      </c>
      <c r="B3" s="96" t="s">
        <v>4</v>
      </c>
      <c r="C3" s="96" t="s">
        <v>5</v>
      </c>
      <c r="D3" s="96" t="s">
        <v>2501</v>
      </c>
      <c r="E3" s="260" t="s">
        <v>7</v>
      </c>
    </row>
    <row r="4" ht="36" customHeight="1" spans="1:5">
      <c r="A4" s="207" t="s">
        <v>3100</v>
      </c>
      <c r="B4" s="285"/>
      <c r="C4" s="285"/>
      <c r="D4" s="101"/>
      <c r="E4" s="286" t="str">
        <f t="shared" ref="E4:E41" si="0">IF(A4&lt;&gt;"",IF(SUM(B4:C4)&lt;&gt;0,"是","否"),"是")</f>
        <v>否</v>
      </c>
    </row>
    <row r="5" ht="36" customHeight="1" spans="1:5">
      <c r="A5" s="273" t="s">
        <v>3101</v>
      </c>
      <c r="B5" s="287"/>
      <c r="C5" s="288"/>
      <c r="D5" s="139"/>
      <c r="E5" s="286" t="str">
        <f t="shared" si="0"/>
        <v>否</v>
      </c>
    </row>
    <row r="6" ht="36" customHeight="1" spans="1:5">
      <c r="A6" s="273" t="s">
        <v>3102</v>
      </c>
      <c r="B6" s="287"/>
      <c r="C6" s="287"/>
      <c r="D6" s="139"/>
      <c r="E6" s="286" t="str">
        <f t="shared" si="0"/>
        <v>否</v>
      </c>
    </row>
    <row r="7" ht="36" customHeight="1" spans="1:5">
      <c r="A7" s="273" t="s">
        <v>3103</v>
      </c>
      <c r="B7" s="289"/>
      <c r="C7" s="288"/>
      <c r="D7" s="139"/>
      <c r="E7" s="286" t="str">
        <f t="shared" si="0"/>
        <v>否</v>
      </c>
    </row>
    <row r="8" ht="36" customHeight="1" spans="1:5">
      <c r="A8" s="273" t="s">
        <v>3104</v>
      </c>
      <c r="B8" s="287"/>
      <c r="C8" s="288"/>
      <c r="D8" s="139"/>
      <c r="E8" s="286" t="str">
        <f t="shared" si="0"/>
        <v>否</v>
      </c>
    </row>
    <row r="9" ht="36" customHeight="1" spans="1:5">
      <c r="A9" s="273" t="s">
        <v>3105</v>
      </c>
      <c r="B9" s="289"/>
      <c r="C9" s="288"/>
      <c r="D9" s="139"/>
      <c r="E9" s="286" t="str">
        <f t="shared" si="0"/>
        <v>否</v>
      </c>
    </row>
    <row r="10" ht="36" customHeight="1" spans="1:5">
      <c r="A10" s="273" t="s">
        <v>3106</v>
      </c>
      <c r="B10" s="287"/>
      <c r="C10" s="288"/>
      <c r="D10" s="139"/>
      <c r="E10" s="286" t="str">
        <f t="shared" si="0"/>
        <v>否</v>
      </c>
    </row>
    <row r="11" ht="36" customHeight="1" spans="1:5">
      <c r="A11" s="273" t="s">
        <v>3107</v>
      </c>
      <c r="B11" s="287"/>
      <c r="C11" s="288"/>
      <c r="D11" s="139"/>
      <c r="E11" s="286" t="str">
        <f t="shared" si="0"/>
        <v>否</v>
      </c>
    </row>
    <row r="12" ht="36" customHeight="1" spans="1:5">
      <c r="A12" s="273" t="s">
        <v>3108</v>
      </c>
      <c r="B12" s="287"/>
      <c r="C12" s="288"/>
      <c r="D12" s="139"/>
      <c r="E12" s="286" t="str">
        <f t="shared" si="0"/>
        <v>否</v>
      </c>
    </row>
    <row r="13" ht="36" customHeight="1" spans="1:5">
      <c r="A13" s="273" t="s">
        <v>3109</v>
      </c>
      <c r="B13" s="290"/>
      <c r="C13" s="287"/>
      <c r="D13" s="139"/>
      <c r="E13" s="286" t="str">
        <f t="shared" si="0"/>
        <v>否</v>
      </c>
    </row>
    <row r="14" ht="36" customHeight="1" spans="1:5">
      <c r="A14" s="273" t="s">
        <v>3110</v>
      </c>
      <c r="B14" s="290"/>
      <c r="C14" s="288"/>
      <c r="D14" s="139"/>
      <c r="E14" s="286" t="str">
        <f t="shared" si="0"/>
        <v>否</v>
      </c>
    </row>
    <row r="15" ht="36" customHeight="1" spans="1:5">
      <c r="A15" s="273" t="s">
        <v>3111</v>
      </c>
      <c r="B15" s="290"/>
      <c r="C15" s="291"/>
      <c r="D15" s="139"/>
      <c r="E15" s="286" t="str">
        <f t="shared" si="0"/>
        <v>否</v>
      </c>
    </row>
    <row r="16" ht="36" customHeight="1" spans="1:5">
      <c r="A16" s="273" t="s">
        <v>3112</v>
      </c>
      <c r="B16" s="290"/>
      <c r="C16" s="291"/>
      <c r="D16" s="139"/>
      <c r="E16" s="286" t="str">
        <f t="shared" si="0"/>
        <v>否</v>
      </c>
    </row>
    <row r="17" ht="36" customHeight="1" spans="1:5">
      <c r="A17" s="273" t="s">
        <v>3113</v>
      </c>
      <c r="B17" s="287"/>
      <c r="C17" s="288"/>
      <c r="D17" s="139"/>
      <c r="E17" s="286" t="str">
        <f t="shared" si="0"/>
        <v>否</v>
      </c>
    </row>
    <row r="18" ht="36" customHeight="1" spans="1:5">
      <c r="A18" s="273" t="s">
        <v>3114</v>
      </c>
      <c r="B18" s="290"/>
      <c r="C18" s="291"/>
      <c r="D18" s="139"/>
      <c r="E18" s="286" t="str">
        <f t="shared" si="0"/>
        <v>否</v>
      </c>
    </row>
    <row r="19" ht="36" customHeight="1" spans="1:5">
      <c r="A19" s="273" t="s">
        <v>3115</v>
      </c>
      <c r="B19" s="290"/>
      <c r="C19" s="291"/>
      <c r="D19" s="139"/>
      <c r="E19" s="286" t="str">
        <f t="shared" si="0"/>
        <v>否</v>
      </c>
    </row>
    <row r="20" ht="36" hidden="1" customHeight="1" spans="1:5">
      <c r="A20" s="292" t="s">
        <v>3116</v>
      </c>
      <c r="B20" s="293"/>
      <c r="C20" s="294"/>
      <c r="D20" s="295" t="str">
        <f>IF(B20&gt;0,C20/B20-1,IF(B20&lt;0,-(C20/B20-1),""))</f>
        <v/>
      </c>
      <c r="E20" s="286" t="str">
        <f t="shared" si="0"/>
        <v>否</v>
      </c>
    </row>
    <row r="21" ht="36" customHeight="1" spans="1:5">
      <c r="A21" s="273" t="s">
        <v>3117</v>
      </c>
      <c r="B21" s="290"/>
      <c r="C21" s="288"/>
      <c r="D21" s="139"/>
      <c r="E21" s="286" t="str">
        <f t="shared" si="0"/>
        <v>否</v>
      </c>
    </row>
    <row r="22" ht="36" customHeight="1" spans="1:5">
      <c r="A22" s="273" t="s">
        <v>3118</v>
      </c>
      <c r="B22" s="290"/>
      <c r="C22" s="288"/>
      <c r="D22" s="139"/>
      <c r="E22" s="286" t="str">
        <f t="shared" si="0"/>
        <v>否</v>
      </c>
    </row>
    <row r="23" ht="36" customHeight="1" spans="1:5">
      <c r="A23" s="207" t="s">
        <v>3119</v>
      </c>
      <c r="B23" s="285"/>
      <c r="C23" s="285"/>
      <c r="D23" s="101"/>
      <c r="E23" s="286" t="str">
        <f t="shared" si="0"/>
        <v>否</v>
      </c>
    </row>
    <row r="24" ht="36" customHeight="1" spans="1:5">
      <c r="A24" s="215" t="s">
        <v>3120</v>
      </c>
      <c r="B24" s="290"/>
      <c r="C24" s="288"/>
      <c r="D24" s="139"/>
      <c r="E24" s="286" t="str">
        <f t="shared" si="0"/>
        <v>否</v>
      </c>
    </row>
    <row r="25" ht="36" customHeight="1" spans="1:5">
      <c r="A25" s="215" t="s">
        <v>3121</v>
      </c>
      <c r="B25" s="290"/>
      <c r="C25" s="288"/>
      <c r="D25" s="139"/>
      <c r="E25" s="286" t="str">
        <f t="shared" si="0"/>
        <v>否</v>
      </c>
    </row>
    <row r="26" ht="36" customHeight="1" spans="1:5">
      <c r="A26" s="215" t="s">
        <v>3122</v>
      </c>
      <c r="B26" s="290"/>
      <c r="C26" s="288"/>
      <c r="D26" s="139"/>
      <c r="E26" s="286" t="str">
        <f t="shared" si="0"/>
        <v>否</v>
      </c>
    </row>
    <row r="27" ht="36" customHeight="1" spans="1:5">
      <c r="A27" s="215" t="s">
        <v>3123</v>
      </c>
      <c r="B27" s="290"/>
      <c r="C27" s="288"/>
      <c r="D27" s="139"/>
      <c r="E27" s="286" t="str">
        <f t="shared" si="0"/>
        <v>否</v>
      </c>
    </row>
    <row r="28" ht="36" customHeight="1" spans="1:5">
      <c r="A28" s="207" t="s">
        <v>3124</v>
      </c>
      <c r="B28" s="285"/>
      <c r="C28" s="285"/>
      <c r="D28" s="101"/>
      <c r="E28" s="286" t="str">
        <f t="shared" si="0"/>
        <v>否</v>
      </c>
    </row>
    <row r="29" ht="36" customHeight="1" spans="1:5">
      <c r="A29" s="215" t="s">
        <v>3125</v>
      </c>
      <c r="B29" s="290"/>
      <c r="C29" s="288"/>
      <c r="D29" s="139"/>
      <c r="E29" s="286" t="str">
        <f t="shared" si="0"/>
        <v>否</v>
      </c>
    </row>
    <row r="30" ht="36" customHeight="1" spans="1:5">
      <c r="A30" s="215" t="s">
        <v>3126</v>
      </c>
      <c r="B30" s="287"/>
      <c r="C30" s="288"/>
      <c r="D30" s="139"/>
      <c r="E30" s="286" t="str">
        <f t="shared" si="0"/>
        <v>否</v>
      </c>
    </row>
    <row r="31" ht="36" customHeight="1" spans="1:5">
      <c r="A31" s="215" t="s">
        <v>3127</v>
      </c>
      <c r="B31" s="290"/>
      <c r="C31" s="288"/>
      <c r="D31" s="139"/>
      <c r="E31" s="286" t="str">
        <f t="shared" si="0"/>
        <v>否</v>
      </c>
    </row>
    <row r="32" ht="36" customHeight="1" spans="1:5">
      <c r="A32" s="207" t="s">
        <v>3128</v>
      </c>
      <c r="B32" s="285"/>
      <c r="C32" s="285"/>
      <c r="D32" s="101"/>
      <c r="E32" s="286" t="str">
        <f t="shared" si="0"/>
        <v>否</v>
      </c>
    </row>
    <row r="33" ht="36" customHeight="1" spans="1:5">
      <c r="A33" s="215" t="s">
        <v>3129</v>
      </c>
      <c r="B33" s="287"/>
      <c r="C33" s="296"/>
      <c r="D33" s="139"/>
      <c r="E33" s="286" t="str">
        <f t="shared" si="0"/>
        <v>否</v>
      </c>
    </row>
    <row r="34" ht="36" customHeight="1" spans="1:5">
      <c r="A34" s="215" t="s">
        <v>3130</v>
      </c>
      <c r="B34" s="290"/>
      <c r="C34" s="296"/>
      <c r="D34" s="139"/>
      <c r="E34" s="286" t="str">
        <f t="shared" si="0"/>
        <v>否</v>
      </c>
    </row>
    <row r="35" ht="36" customHeight="1" spans="1:5">
      <c r="A35" s="215" t="s">
        <v>3131</v>
      </c>
      <c r="B35" s="290"/>
      <c r="C35" s="291"/>
      <c r="D35" s="139"/>
      <c r="E35" s="286" t="str">
        <f t="shared" si="0"/>
        <v>否</v>
      </c>
    </row>
    <row r="36" ht="36" customHeight="1" spans="1:5">
      <c r="A36" s="207" t="s">
        <v>3132</v>
      </c>
      <c r="B36" s="297"/>
      <c r="C36" s="298"/>
      <c r="D36" s="101"/>
      <c r="E36" s="286" t="str">
        <f t="shared" si="0"/>
        <v>否</v>
      </c>
    </row>
    <row r="37" ht="36" customHeight="1" spans="1:5">
      <c r="A37" s="299" t="s">
        <v>3133</v>
      </c>
      <c r="B37" s="285"/>
      <c r="C37" s="285"/>
      <c r="D37" s="101"/>
      <c r="E37" s="286" t="str">
        <f t="shared" si="0"/>
        <v>否</v>
      </c>
    </row>
    <row r="38" ht="36" customHeight="1" spans="1:5">
      <c r="A38" s="300" t="s">
        <v>3134</v>
      </c>
      <c r="B38" s="287"/>
      <c r="C38" s="296"/>
      <c r="D38" s="101"/>
      <c r="E38" s="286" t="str">
        <f t="shared" si="0"/>
        <v>否</v>
      </c>
    </row>
    <row r="39" ht="36" customHeight="1" spans="1:5">
      <c r="A39" s="254" t="s">
        <v>3135</v>
      </c>
      <c r="B39" s="285"/>
      <c r="C39" s="298"/>
      <c r="D39" s="101"/>
      <c r="E39" s="286" t="str">
        <f t="shared" si="0"/>
        <v>否</v>
      </c>
    </row>
    <row r="40" ht="36" hidden="1" customHeight="1" spans="1:5">
      <c r="A40" s="301" t="s">
        <v>3136</v>
      </c>
      <c r="B40" s="293"/>
      <c r="C40" s="302"/>
      <c r="D40" s="303"/>
      <c r="E40" s="286" t="str">
        <f t="shared" si="0"/>
        <v>否</v>
      </c>
    </row>
    <row r="41" ht="36" customHeight="1" spans="1:5">
      <c r="A41" s="299" t="s">
        <v>3137</v>
      </c>
      <c r="B41" s="285"/>
      <c r="C41" s="285"/>
      <c r="D41" s="101"/>
      <c r="E41" s="286" t="str">
        <f t="shared" si="0"/>
        <v>否</v>
      </c>
    </row>
    <row r="42" spans="2:2">
      <c r="B42" s="280"/>
    </row>
    <row r="43" spans="2:3">
      <c r="B43" s="280"/>
      <c r="C43" s="280"/>
    </row>
    <row r="44" spans="2:2">
      <c r="B44" s="280"/>
    </row>
    <row r="45" spans="2:3">
      <c r="B45" s="280"/>
      <c r="C45" s="280"/>
    </row>
    <row r="46" spans="2:2">
      <c r="B46" s="280"/>
    </row>
    <row r="47" spans="2:2">
      <c r="B47" s="280"/>
    </row>
    <row r="48" spans="2:3">
      <c r="B48" s="280"/>
      <c r="C48" s="280"/>
    </row>
    <row r="49" spans="2:2">
      <c r="B49" s="280"/>
    </row>
    <row r="50" spans="2:2">
      <c r="B50" s="280"/>
    </row>
    <row r="51" spans="2:2">
      <c r="B51" s="280"/>
    </row>
    <row r="52" spans="2:2">
      <c r="B52" s="280"/>
    </row>
    <row r="53" spans="2:3">
      <c r="B53" s="280"/>
      <c r="C53" s="280"/>
    </row>
    <row r="54" spans="2:2">
      <c r="B54" s="280"/>
    </row>
  </sheetData>
  <autoFilter xmlns:etc="http://www.wps.cn/officeDocument/2017/etCustomData" ref="A3:E41" etc:filterBottomFollowUsedRange="0">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19" workbookViewId="0">
      <selection activeCell="B8" sqref="B8"/>
    </sheetView>
  </sheetViews>
  <sheetFormatPr defaultColWidth="9" defaultRowHeight="15.6" outlineLevelCol="4"/>
  <cols>
    <col min="1" max="1" width="50.7777777777778" style="224" customWidth="1"/>
    <col min="2" max="2" width="20.6296296296296" style="224" customWidth="1"/>
    <col min="3" max="3" width="20.6296296296296" style="260" customWidth="1"/>
    <col min="4" max="4" width="20.6296296296296" style="224" customWidth="1"/>
    <col min="5" max="5" width="4.77777777777778" style="224" customWidth="1"/>
    <col min="6" max="16384" width="9" style="224"/>
  </cols>
  <sheetData>
    <row r="1" ht="45" customHeight="1" spans="1:5">
      <c r="A1" s="261" t="s">
        <v>3138</v>
      </c>
      <c r="B1" s="261"/>
      <c r="C1" s="261"/>
      <c r="D1" s="261"/>
      <c r="E1" s="262"/>
    </row>
    <row r="2" ht="20.1" customHeight="1" spans="1:5">
      <c r="A2" s="263"/>
      <c r="B2" s="263"/>
      <c r="C2" s="263"/>
      <c r="D2" s="264" t="s">
        <v>134</v>
      </c>
      <c r="E2" s="265"/>
    </row>
    <row r="3" ht="45" customHeight="1" spans="1:5">
      <c r="A3" s="266" t="s">
        <v>135</v>
      </c>
      <c r="B3" s="205" t="s">
        <v>4</v>
      </c>
      <c r="C3" s="205" t="s">
        <v>5</v>
      </c>
      <c r="D3" s="205" t="s">
        <v>2501</v>
      </c>
      <c r="E3" s="267" t="s">
        <v>7</v>
      </c>
    </row>
    <row r="4" ht="35.1" customHeight="1" spans="1:5">
      <c r="A4" s="207" t="s">
        <v>3139</v>
      </c>
      <c r="B4" s="268"/>
      <c r="C4" s="268"/>
      <c r="D4" s="101"/>
      <c r="E4" s="269" t="str">
        <f t="shared" ref="E4:E28" si="0">IF(A4&lt;&gt;"",IF(SUM(B4:C4)&lt;&gt;0,"是","否"),"是")</f>
        <v>否</v>
      </c>
    </row>
    <row r="5" ht="35.1" customHeight="1" spans="1:5">
      <c r="A5" s="209" t="s">
        <v>3140</v>
      </c>
      <c r="B5" s="270"/>
      <c r="C5" s="270"/>
      <c r="D5" s="241"/>
      <c r="E5" s="269" t="str">
        <f t="shared" si="0"/>
        <v>否</v>
      </c>
    </row>
    <row r="6" ht="35.1" customHeight="1" spans="1:5">
      <c r="A6" s="209" t="s">
        <v>3141</v>
      </c>
      <c r="B6" s="270"/>
      <c r="C6" s="270"/>
      <c r="D6" s="241"/>
      <c r="E6" s="269" t="str">
        <f t="shared" si="0"/>
        <v>否</v>
      </c>
    </row>
    <row r="7" ht="35.1" customHeight="1" spans="1:5">
      <c r="A7" s="209" t="s">
        <v>3142</v>
      </c>
      <c r="B7" s="270"/>
      <c r="C7" s="270"/>
      <c r="D7" s="241"/>
      <c r="E7" s="269" t="str">
        <f t="shared" si="0"/>
        <v>否</v>
      </c>
    </row>
    <row r="8" ht="35.1" customHeight="1" spans="1:5">
      <c r="A8" s="209" t="s">
        <v>3143</v>
      </c>
      <c r="B8" s="270"/>
      <c r="C8" s="270"/>
      <c r="D8" s="241"/>
      <c r="E8" s="269" t="str">
        <f t="shared" si="0"/>
        <v>否</v>
      </c>
    </row>
    <row r="9" ht="35.1" customHeight="1" spans="1:5">
      <c r="A9" s="209" t="s">
        <v>3144</v>
      </c>
      <c r="B9" s="271"/>
      <c r="C9" s="271"/>
      <c r="D9" s="236" t="str">
        <f>IF(B9&gt;0,C9/B9-1,IF(B9&lt;0,-(C9/B9-1),""))</f>
        <v/>
      </c>
      <c r="E9" s="269" t="str">
        <f t="shared" si="0"/>
        <v>否</v>
      </c>
    </row>
    <row r="10" ht="35.1" customHeight="1" spans="1:5">
      <c r="A10" s="209" t="s">
        <v>3145</v>
      </c>
      <c r="B10" s="270"/>
      <c r="C10" s="270"/>
      <c r="D10" s="241"/>
      <c r="E10" s="269" t="str">
        <f t="shared" si="0"/>
        <v>否</v>
      </c>
    </row>
    <row r="11" ht="35.1" customHeight="1" spans="1:5">
      <c r="A11" s="207" t="s">
        <v>3146</v>
      </c>
      <c r="B11" s="272"/>
      <c r="C11" s="272"/>
      <c r="D11" s="251"/>
      <c r="E11" s="269" t="str">
        <f t="shared" si="0"/>
        <v>否</v>
      </c>
    </row>
    <row r="12" ht="35.1" customHeight="1" spans="1:5">
      <c r="A12" s="209" t="s">
        <v>3147</v>
      </c>
      <c r="B12" s="270"/>
      <c r="C12" s="270"/>
      <c r="D12" s="241"/>
      <c r="E12" s="269" t="str">
        <f t="shared" si="0"/>
        <v>否</v>
      </c>
    </row>
    <row r="13" ht="35.1" customHeight="1" spans="1:5">
      <c r="A13" s="209" t="s">
        <v>3148</v>
      </c>
      <c r="B13" s="270"/>
      <c r="C13" s="270"/>
      <c r="D13" s="241"/>
      <c r="E13" s="269" t="str">
        <f t="shared" si="0"/>
        <v>否</v>
      </c>
    </row>
    <row r="14" ht="35.1" customHeight="1" spans="1:5">
      <c r="A14" s="209" t="s">
        <v>3149</v>
      </c>
      <c r="B14" s="271"/>
      <c r="C14" s="271"/>
      <c r="D14" s="236" t="str">
        <f>IF(B14&gt;0,C14/B14-1,IF(B14&lt;0,-(C14/B14-1),""))</f>
        <v/>
      </c>
      <c r="E14" s="269" t="str">
        <f t="shared" si="0"/>
        <v>否</v>
      </c>
    </row>
    <row r="15" ht="35.1" customHeight="1" spans="1:5">
      <c r="A15" s="209" t="s">
        <v>3150</v>
      </c>
      <c r="B15" s="271"/>
      <c r="C15" s="271"/>
      <c r="D15" s="236" t="str">
        <f>IF(B15&gt;0,C15/B15-1,IF(B15&lt;0,-(C15/B15-1),""))</f>
        <v/>
      </c>
      <c r="E15" s="269" t="str">
        <f t="shared" si="0"/>
        <v>否</v>
      </c>
    </row>
    <row r="16" ht="35.1" customHeight="1" spans="1:5">
      <c r="A16" s="209" t="s">
        <v>3151</v>
      </c>
      <c r="B16" s="270"/>
      <c r="C16" s="270"/>
      <c r="D16" s="241"/>
      <c r="E16" s="269" t="str">
        <f t="shared" si="0"/>
        <v>否</v>
      </c>
    </row>
    <row r="17" s="259" customFormat="1" ht="35.1" customHeight="1" spans="1:5">
      <c r="A17" s="207" t="s">
        <v>3152</v>
      </c>
      <c r="B17" s="272"/>
      <c r="C17" s="272"/>
      <c r="D17" s="251"/>
      <c r="E17" s="269" t="str">
        <f t="shared" si="0"/>
        <v>否</v>
      </c>
    </row>
    <row r="18" ht="35.1" customHeight="1" spans="1:5">
      <c r="A18" s="209" t="s">
        <v>3153</v>
      </c>
      <c r="B18" s="270"/>
      <c r="C18" s="270"/>
      <c r="D18" s="251"/>
      <c r="E18" s="269" t="str">
        <f t="shared" si="0"/>
        <v>否</v>
      </c>
    </row>
    <row r="19" ht="35.1" customHeight="1" spans="1:5">
      <c r="A19" s="207" t="s">
        <v>3154</v>
      </c>
      <c r="B19" s="272"/>
      <c r="C19" s="272"/>
      <c r="D19" s="251"/>
      <c r="E19" s="269" t="str">
        <f t="shared" si="0"/>
        <v>否</v>
      </c>
    </row>
    <row r="20" ht="35.1" customHeight="1" spans="1:5">
      <c r="A20" s="273" t="s">
        <v>3155</v>
      </c>
      <c r="B20" s="270"/>
      <c r="C20" s="270"/>
      <c r="D20" s="241"/>
      <c r="E20" s="269" t="str">
        <f t="shared" si="0"/>
        <v>否</v>
      </c>
    </row>
    <row r="21" ht="35.1" customHeight="1" spans="1:5">
      <c r="A21" s="207" t="s">
        <v>3156</v>
      </c>
      <c r="B21" s="272"/>
      <c r="C21" s="272"/>
      <c r="D21" s="251"/>
      <c r="E21" s="269" t="str">
        <f t="shared" si="0"/>
        <v>否</v>
      </c>
    </row>
    <row r="22" ht="35.1" customHeight="1" spans="1:5">
      <c r="A22" s="209" t="s">
        <v>3157</v>
      </c>
      <c r="B22" s="270"/>
      <c r="C22" s="270"/>
      <c r="D22" s="241"/>
      <c r="E22" s="269" t="str">
        <f t="shared" si="0"/>
        <v>否</v>
      </c>
    </row>
    <row r="23" ht="35.1" customHeight="1" spans="1:5">
      <c r="A23" s="274" t="s">
        <v>3158</v>
      </c>
      <c r="B23" s="272"/>
      <c r="C23" s="272"/>
      <c r="D23" s="251"/>
      <c r="E23" s="269" t="str">
        <f t="shared" si="0"/>
        <v>否</v>
      </c>
    </row>
    <row r="24" ht="35.1" customHeight="1" spans="1:5">
      <c r="A24" s="275" t="s">
        <v>3017</v>
      </c>
      <c r="B24" s="272"/>
      <c r="C24" s="272"/>
      <c r="D24" s="251"/>
      <c r="E24" s="269" t="str">
        <f t="shared" si="0"/>
        <v>否</v>
      </c>
    </row>
    <row r="25" ht="35.1" customHeight="1" spans="1:5">
      <c r="A25" s="276" t="s">
        <v>3159</v>
      </c>
      <c r="B25" s="271"/>
      <c r="C25" s="271"/>
      <c r="D25" s="277"/>
      <c r="E25" s="269" t="str">
        <f t="shared" si="0"/>
        <v>否</v>
      </c>
    </row>
    <row r="26" ht="35.1" customHeight="1" spans="1:5">
      <c r="A26" s="278" t="s">
        <v>3160</v>
      </c>
      <c r="B26" s="270"/>
      <c r="C26" s="270"/>
      <c r="D26" s="251"/>
      <c r="E26" s="269" t="str">
        <f t="shared" si="0"/>
        <v>否</v>
      </c>
    </row>
    <row r="27" ht="35.1" customHeight="1" spans="1:5">
      <c r="A27" s="279" t="s">
        <v>3161</v>
      </c>
      <c r="B27" s="272"/>
      <c r="C27" s="272"/>
      <c r="D27" s="251"/>
      <c r="E27" s="269" t="str">
        <f t="shared" si="0"/>
        <v>否</v>
      </c>
    </row>
    <row r="28" ht="35.1" customHeight="1" spans="1:5">
      <c r="A28" s="216" t="s">
        <v>3030</v>
      </c>
      <c r="B28" s="272"/>
      <c r="C28" s="272"/>
      <c r="D28" s="251"/>
      <c r="E28" s="269" t="str">
        <f t="shared" si="0"/>
        <v>否</v>
      </c>
    </row>
    <row r="29" spans="2:2">
      <c r="B29" s="257"/>
    </row>
    <row r="30" spans="2:3">
      <c r="B30" s="257"/>
      <c r="C30" s="280"/>
    </row>
    <row r="31" spans="2:2">
      <c r="B31" s="257"/>
    </row>
    <row r="32" spans="2:3">
      <c r="B32" s="257"/>
      <c r="C32" s="280"/>
    </row>
    <row r="33" spans="2:2">
      <c r="B33" s="257"/>
    </row>
    <row r="34" spans="2:2">
      <c r="B34" s="257"/>
    </row>
    <row r="35" spans="2:3">
      <c r="B35" s="257"/>
      <c r="C35" s="280"/>
    </row>
    <row r="36" spans="2:2">
      <c r="B36" s="257"/>
    </row>
    <row r="37" spans="2:2">
      <c r="B37" s="257"/>
    </row>
    <row r="38" spans="2:2">
      <c r="B38" s="257"/>
    </row>
    <row r="39" spans="2:2">
      <c r="B39" s="257"/>
    </row>
    <row r="40" spans="2:3">
      <c r="B40" s="257"/>
      <c r="C40" s="280"/>
    </row>
    <row r="41" spans="2:2">
      <c r="B41" s="257"/>
    </row>
  </sheetData>
  <autoFilter xmlns:etc="http://www.wps.cn/officeDocument/2017/etCustomData" ref="A3:E28" etc:filterBottomFollowUsedRange="0">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topLeftCell="A29" workbookViewId="0">
      <selection activeCell="A3" sqref="A3"/>
    </sheetView>
  </sheetViews>
  <sheetFormatPr defaultColWidth="9" defaultRowHeight="20.4" outlineLevelCol="4"/>
  <cols>
    <col min="1" max="1" width="52.6666666666667" style="224" customWidth="1"/>
    <col min="2" max="2" width="20.6296296296296" style="224" customWidth="1"/>
    <col min="3" max="3" width="20.6296296296296" style="225" customWidth="1"/>
    <col min="4" max="4" width="20.6296296296296" style="224" customWidth="1"/>
    <col min="5" max="5" width="4.44444444444444" style="224" customWidth="1"/>
    <col min="6" max="16384" width="9" style="224"/>
  </cols>
  <sheetData>
    <row r="1" ht="45" customHeight="1" spans="1:4">
      <c r="A1" s="226" t="s">
        <v>3162</v>
      </c>
      <c r="B1" s="226"/>
      <c r="C1" s="227"/>
      <c r="D1" s="226"/>
    </row>
    <row r="2" ht="20.1" customHeight="1" spans="1:4">
      <c r="A2" s="228"/>
      <c r="B2" s="228"/>
      <c r="C2" s="229"/>
      <c r="D2" s="230" t="s">
        <v>134</v>
      </c>
    </row>
    <row r="3" ht="45" customHeight="1" spans="1:5">
      <c r="A3" s="231" t="s">
        <v>3</v>
      </c>
      <c r="B3" s="205" t="s">
        <v>4</v>
      </c>
      <c r="C3" s="205" t="s">
        <v>5</v>
      </c>
      <c r="D3" s="205" t="s">
        <v>2501</v>
      </c>
      <c r="E3" s="224" t="s">
        <v>7</v>
      </c>
    </row>
    <row r="4" ht="36" customHeight="1" spans="1:5">
      <c r="A4" s="207" t="s">
        <v>3163</v>
      </c>
      <c r="B4" s="120"/>
      <c r="C4" s="232"/>
      <c r="D4" s="101"/>
      <c r="E4" s="168" t="str">
        <f t="shared" ref="E4:E35" si="0">IF(A4&lt;&gt;"",IF(SUM(B4:C4)&lt;&gt;0,"是","否"),"是")</f>
        <v>否</v>
      </c>
    </row>
    <row r="5" ht="36" customHeight="1" spans="1:5">
      <c r="A5" s="215" t="s">
        <v>3101</v>
      </c>
      <c r="B5" s="120"/>
      <c r="C5" s="233"/>
      <c r="D5" s="234"/>
      <c r="E5" s="168" t="str">
        <f t="shared" si="0"/>
        <v>否</v>
      </c>
    </row>
    <row r="6" ht="36" customHeight="1" spans="1:5">
      <c r="A6" s="215" t="s">
        <v>3102</v>
      </c>
      <c r="B6" s="210"/>
      <c r="C6" s="235"/>
      <c r="D6" s="236" t="str">
        <f>IF(B6&gt;0,C6/B6-1,IF(B6&lt;0,-(C6/B6-1),""))</f>
        <v/>
      </c>
      <c r="E6" s="168" t="str">
        <f t="shared" si="0"/>
        <v>否</v>
      </c>
    </row>
    <row r="7" ht="36" customHeight="1" spans="1:5">
      <c r="A7" s="215" t="s">
        <v>3103</v>
      </c>
      <c r="B7" s="237"/>
      <c r="C7" s="233"/>
      <c r="D7" s="238"/>
      <c r="E7" s="168" t="str">
        <f t="shared" si="0"/>
        <v>否</v>
      </c>
    </row>
    <row r="8" ht="36" customHeight="1" spans="1:5">
      <c r="A8" s="215" t="s">
        <v>3104</v>
      </c>
      <c r="B8" s="239"/>
      <c r="C8" s="235">
        <v>0</v>
      </c>
      <c r="D8" s="236" t="str">
        <f>IF(B8&gt;0,C8/B8-1,IF(B8&lt;0,-(C8/B8-1),""))</f>
        <v/>
      </c>
      <c r="E8" s="168" t="str">
        <f t="shared" si="0"/>
        <v>否</v>
      </c>
    </row>
    <row r="9" ht="36" customHeight="1" spans="1:5">
      <c r="A9" s="215" t="s">
        <v>3105</v>
      </c>
      <c r="B9" s="237"/>
      <c r="C9" s="233"/>
      <c r="D9" s="238"/>
      <c r="E9" s="168" t="str">
        <f t="shared" si="0"/>
        <v>否</v>
      </c>
    </row>
    <row r="10" ht="36" customHeight="1" spans="1:5">
      <c r="A10" s="215" t="s">
        <v>3108</v>
      </c>
      <c r="B10" s="240"/>
      <c r="C10" s="233"/>
      <c r="D10" s="241"/>
      <c r="E10" s="168" t="str">
        <f t="shared" si="0"/>
        <v>否</v>
      </c>
    </row>
    <row r="11" ht="36" customHeight="1" spans="1:5">
      <c r="A11" s="215" t="s">
        <v>3109</v>
      </c>
      <c r="B11" s="240"/>
      <c r="C11" s="242"/>
      <c r="D11" s="238"/>
      <c r="E11" s="168" t="str">
        <f t="shared" si="0"/>
        <v>否</v>
      </c>
    </row>
    <row r="12" ht="36" customHeight="1" spans="1:5">
      <c r="A12" s="215" t="s">
        <v>3110</v>
      </c>
      <c r="B12" s="237"/>
      <c r="C12" s="243"/>
      <c r="D12" s="238"/>
      <c r="E12" s="168" t="str">
        <f t="shared" si="0"/>
        <v>否</v>
      </c>
    </row>
    <row r="13" ht="36" customHeight="1" spans="1:5">
      <c r="A13" s="215" t="s">
        <v>3111</v>
      </c>
      <c r="B13" s="237"/>
      <c r="C13" s="233"/>
      <c r="D13" s="238"/>
      <c r="E13" s="168" t="str">
        <f t="shared" si="0"/>
        <v>否</v>
      </c>
    </row>
    <row r="14" ht="36" customHeight="1" spans="1:5">
      <c r="A14" s="215" t="s">
        <v>3107</v>
      </c>
      <c r="B14" s="237"/>
      <c r="C14" s="233"/>
      <c r="D14" s="238"/>
      <c r="E14" s="168" t="str">
        <f t="shared" si="0"/>
        <v>否</v>
      </c>
    </row>
    <row r="15" ht="36" customHeight="1" spans="1:5">
      <c r="A15" s="215" t="s">
        <v>3112</v>
      </c>
      <c r="B15" s="237"/>
      <c r="C15" s="242"/>
      <c r="D15" s="238"/>
      <c r="E15" s="168" t="str">
        <f t="shared" si="0"/>
        <v>否</v>
      </c>
    </row>
    <row r="16" ht="36" customHeight="1" spans="1:5">
      <c r="A16" s="215" t="s">
        <v>3113</v>
      </c>
      <c r="B16" s="237"/>
      <c r="C16" s="233"/>
      <c r="D16" s="238"/>
      <c r="E16" s="168" t="str">
        <f t="shared" si="0"/>
        <v>否</v>
      </c>
    </row>
    <row r="17" ht="36" customHeight="1" spans="1:5">
      <c r="A17" s="215" t="s">
        <v>3114</v>
      </c>
      <c r="B17" s="237"/>
      <c r="C17" s="233"/>
      <c r="D17" s="238"/>
      <c r="E17" s="168" t="str">
        <f t="shared" si="0"/>
        <v>否</v>
      </c>
    </row>
    <row r="18" ht="36" customHeight="1" spans="1:5">
      <c r="A18" s="215" t="s">
        <v>3115</v>
      </c>
      <c r="B18" s="237"/>
      <c r="C18" s="233"/>
      <c r="D18" s="238"/>
      <c r="E18" s="168" t="str">
        <f t="shared" si="0"/>
        <v>否</v>
      </c>
    </row>
    <row r="19" ht="36" customHeight="1" spans="1:5">
      <c r="A19" s="215" t="s">
        <v>3117</v>
      </c>
      <c r="B19" s="239"/>
      <c r="C19" s="235"/>
      <c r="D19" s="236" t="str">
        <f t="shared" ref="D19:D27" si="1">IF(B19&gt;0,C19/B19-1,IF(B19&lt;0,-(C19/B19-1),""))</f>
        <v/>
      </c>
      <c r="E19" s="168" t="str">
        <f t="shared" si="0"/>
        <v>否</v>
      </c>
    </row>
    <row r="20" ht="36" customHeight="1" spans="1:5">
      <c r="A20" s="215" t="s">
        <v>3118</v>
      </c>
      <c r="B20" s="237"/>
      <c r="C20" s="233"/>
      <c r="D20" s="238"/>
      <c r="E20" s="168" t="str">
        <f t="shared" si="0"/>
        <v>否</v>
      </c>
    </row>
    <row r="21" ht="36" customHeight="1" spans="1:5">
      <c r="A21" s="207" t="s">
        <v>3164</v>
      </c>
      <c r="B21" s="244"/>
      <c r="C21" s="244"/>
      <c r="D21" s="234"/>
      <c r="E21" s="168" t="str">
        <f t="shared" si="0"/>
        <v>否</v>
      </c>
    </row>
    <row r="22" ht="36" customHeight="1" spans="1:5">
      <c r="A22" s="215" t="s">
        <v>3120</v>
      </c>
      <c r="B22" s="245"/>
      <c r="C22" s="245"/>
      <c r="D22" s="238"/>
      <c r="E22" s="168" t="str">
        <f t="shared" si="0"/>
        <v>否</v>
      </c>
    </row>
    <row r="23" ht="36" customHeight="1" spans="1:5">
      <c r="A23" s="215" t="s">
        <v>3121</v>
      </c>
      <c r="B23" s="245">
        <v>0</v>
      </c>
      <c r="C23" s="246"/>
      <c r="D23" s="238" t="str">
        <f t="shared" si="1"/>
        <v/>
      </c>
      <c r="E23" s="168" t="str">
        <f t="shared" si="0"/>
        <v>否</v>
      </c>
    </row>
    <row r="24" ht="36" customHeight="1" spans="1:5">
      <c r="A24" s="207" t="s">
        <v>3165</v>
      </c>
      <c r="B24" s="208"/>
      <c r="C24" s="247">
        <f>SUM(C25:C27)</f>
        <v>0</v>
      </c>
      <c r="D24" s="236" t="str">
        <f t="shared" si="1"/>
        <v/>
      </c>
      <c r="E24" s="168" t="str">
        <f t="shared" si="0"/>
        <v>否</v>
      </c>
    </row>
    <row r="25" ht="36" customHeight="1" spans="1:5">
      <c r="A25" s="215" t="s">
        <v>3166</v>
      </c>
      <c r="B25" s="210"/>
      <c r="C25" s="248"/>
      <c r="D25" s="236" t="str">
        <f t="shared" si="1"/>
        <v/>
      </c>
      <c r="E25" s="168" t="str">
        <f t="shared" si="0"/>
        <v>否</v>
      </c>
    </row>
    <row r="26" ht="36" customHeight="1" spans="1:5">
      <c r="A26" s="215" t="s">
        <v>3167</v>
      </c>
      <c r="B26" s="210"/>
      <c r="C26" s="248"/>
      <c r="D26" s="236" t="str">
        <f t="shared" si="1"/>
        <v/>
      </c>
      <c r="E26" s="168" t="str">
        <f t="shared" si="0"/>
        <v>否</v>
      </c>
    </row>
    <row r="27" ht="36" customHeight="1" spans="1:5">
      <c r="A27" s="215" t="s">
        <v>3168</v>
      </c>
      <c r="B27" s="138"/>
      <c r="C27" s="246">
        <f>SUM(C28:C29)</f>
        <v>0</v>
      </c>
      <c r="D27" s="236" t="str">
        <f t="shared" si="1"/>
        <v/>
      </c>
      <c r="E27" s="168" t="str">
        <f t="shared" si="0"/>
        <v>否</v>
      </c>
    </row>
    <row r="28" ht="36" customHeight="1" spans="1:5">
      <c r="A28" s="207" t="s">
        <v>3169</v>
      </c>
      <c r="B28" s="208"/>
      <c r="C28" s="208"/>
      <c r="D28" s="234"/>
      <c r="E28" s="168" t="str">
        <f t="shared" si="0"/>
        <v>否</v>
      </c>
    </row>
    <row r="29" ht="36" customHeight="1" spans="1:5">
      <c r="A29" s="215" t="s">
        <v>3130</v>
      </c>
      <c r="B29" s="138"/>
      <c r="C29" s="249"/>
      <c r="D29" s="241"/>
      <c r="E29" s="168" t="str">
        <f t="shared" si="0"/>
        <v>否</v>
      </c>
    </row>
    <row r="30" ht="36" customHeight="1" spans="1:5">
      <c r="A30" s="207" t="s">
        <v>3170</v>
      </c>
      <c r="B30" s="221"/>
      <c r="C30" s="250"/>
      <c r="D30" s="251"/>
      <c r="E30" s="168" t="str">
        <f t="shared" si="0"/>
        <v>否</v>
      </c>
    </row>
    <row r="31" ht="36" customHeight="1" spans="1:5">
      <c r="A31" s="252" t="s">
        <v>3171</v>
      </c>
      <c r="B31" s="120"/>
      <c r="C31" s="120"/>
      <c r="D31" s="234"/>
      <c r="E31" s="168" t="str">
        <f t="shared" si="0"/>
        <v>否</v>
      </c>
    </row>
    <row r="32" ht="36" customHeight="1" spans="1:5">
      <c r="A32" s="253" t="s">
        <v>2552</v>
      </c>
      <c r="B32" s="208"/>
      <c r="C32" s="208"/>
      <c r="D32" s="234"/>
      <c r="E32" s="168" t="str">
        <f t="shared" si="0"/>
        <v>否</v>
      </c>
    </row>
    <row r="33" ht="36" customHeight="1" spans="1:5">
      <c r="A33" s="254" t="s">
        <v>3135</v>
      </c>
      <c r="B33" s="255"/>
      <c r="C33" s="208"/>
      <c r="D33" s="234"/>
      <c r="E33" s="168" t="str">
        <f t="shared" si="0"/>
        <v>否</v>
      </c>
    </row>
    <row r="34" ht="36" customHeight="1" spans="1:5">
      <c r="A34" s="253" t="s">
        <v>3172</v>
      </c>
      <c r="B34" s="120"/>
      <c r="C34" s="256"/>
      <c r="D34" s="234"/>
      <c r="E34" s="168" t="str">
        <f t="shared" si="0"/>
        <v>否</v>
      </c>
    </row>
    <row r="35" ht="36" customHeight="1" spans="1:5">
      <c r="A35" s="216" t="s">
        <v>2558</v>
      </c>
      <c r="B35" s="120"/>
      <c r="C35" s="120"/>
      <c r="D35" s="234"/>
      <c r="E35" s="168" t="str">
        <f t="shared" si="0"/>
        <v>否</v>
      </c>
    </row>
    <row r="36" spans="2:2">
      <c r="B36" s="257"/>
    </row>
    <row r="37" spans="2:2">
      <c r="B37" s="258"/>
    </row>
    <row r="38" spans="2:2">
      <c r="B38" s="257"/>
    </row>
    <row r="39" spans="2:2">
      <c r="B39" s="258"/>
    </row>
    <row r="40" spans="2:2">
      <c r="B40" s="257"/>
    </row>
    <row r="41" spans="2:2">
      <c r="B41" s="257"/>
    </row>
    <row r="42" spans="2:2">
      <c r="B42" s="258"/>
    </row>
    <row r="43" spans="2:2">
      <c r="B43" s="257"/>
    </row>
    <row r="44" spans="2:2">
      <c r="B44" s="257"/>
    </row>
    <row r="45" spans="2:2">
      <c r="B45" s="257"/>
    </row>
    <row r="46" spans="2:2">
      <c r="B46" s="257"/>
    </row>
    <row r="47" spans="2:2">
      <c r="B47" s="258"/>
    </row>
    <row r="48" spans="2:2">
      <c r="B48" s="257"/>
    </row>
  </sheetData>
  <autoFilter xmlns:etc="http://www.wps.cn/officeDocument/2017/etCustomData" ref="A3:E35" etc:filterBottomFollowUsedRange="0">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workbookViewId="0">
      <selection activeCell="A1" sqref="A1:D1"/>
    </sheetView>
  </sheetViews>
  <sheetFormatPr defaultColWidth="9" defaultRowHeight="14.4" outlineLevelCol="4"/>
  <cols>
    <col min="1" max="1" width="50.7777777777778" customWidth="1"/>
    <col min="2" max="4" width="20.6296296296296" customWidth="1"/>
    <col min="5" max="5" width="7.25" customWidth="1"/>
  </cols>
  <sheetData>
    <row r="1" ht="45" customHeight="1" spans="1:4">
      <c r="A1" s="201" t="s">
        <v>3173</v>
      </c>
      <c r="B1" s="201"/>
      <c r="C1" s="201"/>
      <c r="D1" s="201"/>
    </row>
    <row r="2" ht="20.1" customHeight="1" spans="1:4">
      <c r="A2" s="202"/>
      <c r="B2" s="202"/>
      <c r="C2" s="202"/>
      <c r="D2" s="203" t="s">
        <v>134</v>
      </c>
    </row>
    <row r="3" ht="45" customHeight="1" spans="1:5">
      <c r="A3" s="204" t="s">
        <v>3</v>
      </c>
      <c r="B3" s="205" t="s">
        <v>4</v>
      </c>
      <c r="C3" s="205" t="s">
        <v>5</v>
      </c>
      <c r="D3" s="205" t="s">
        <v>2501</v>
      </c>
      <c r="E3" s="206" t="s">
        <v>7</v>
      </c>
    </row>
    <row r="4" ht="36" customHeight="1" spans="1:5">
      <c r="A4" s="207" t="s">
        <v>3139</v>
      </c>
      <c r="B4" s="208"/>
      <c r="C4" s="208"/>
      <c r="D4" s="101"/>
      <c r="E4" s="168" t="str">
        <f t="shared" ref="E4:E21" si="0">IF(A4&lt;&gt;"",IF(SUM(B4:C4)&lt;&gt;0,"是","否"),"是")</f>
        <v>否</v>
      </c>
    </row>
    <row r="5" ht="36" customHeight="1" spans="1:5">
      <c r="A5" s="209" t="s">
        <v>3174</v>
      </c>
      <c r="B5" s="210"/>
      <c r="C5" s="210"/>
      <c r="D5" s="211"/>
      <c r="E5" s="168" t="str">
        <f t="shared" si="0"/>
        <v>否</v>
      </c>
    </row>
    <row r="6" ht="36" customHeight="1" spans="1:5">
      <c r="A6" s="209" t="s">
        <v>3145</v>
      </c>
      <c r="B6" s="210"/>
      <c r="C6" s="210"/>
      <c r="D6" s="212" t="str">
        <f t="shared" ref="D6:D13" si="1">IF(B6&gt;0,C6/B6-1,IF(B6&lt;0,-(C6/B6-1),""))</f>
        <v/>
      </c>
      <c r="E6" s="168" t="str">
        <f t="shared" si="0"/>
        <v>否</v>
      </c>
    </row>
    <row r="7" ht="36" customHeight="1" spans="1:5">
      <c r="A7" s="207" t="s">
        <v>3146</v>
      </c>
      <c r="B7" s="208"/>
      <c r="C7" s="208"/>
      <c r="D7" s="213"/>
      <c r="E7" s="168" t="str">
        <f t="shared" si="0"/>
        <v>否</v>
      </c>
    </row>
    <row r="8" ht="36" customHeight="1" spans="1:5">
      <c r="A8" s="209" t="s">
        <v>3147</v>
      </c>
      <c r="B8" s="210"/>
      <c r="C8" s="210"/>
      <c r="D8" s="211"/>
      <c r="E8" s="168" t="str">
        <f t="shared" si="0"/>
        <v>否</v>
      </c>
    </row>
    <row r="9" ht="36" customHeight="1" spans="1:5">
      <c r="A9" s="209" t="s">
        <v>3151</v>
      </c>
      <c r="B9" s="210"/>
      <c r="C9" s="210"/>
      <c r="D9" s="211"/>
      <c r="E9" s="168" t="str">
        <f t="shared" si="0"/>
        <v>否</v>
      </c>
    </row>
    <row r="10" ht="36" customHeight="1" spans="1:5">
      <c r="A10" s="207" t="s">
        <v>3152</v>
      </c>
      <c r="B10" s="208">
        <f>B11</f>
        <v>0</v>
      </c>
      <c r="C10" s="208">
        <f>C11</f>
        <v>0</v>
      </c>
      <c r="D10" s="214" t="str">
        <f t="shared" si="1"/>
        <v/>
      </c>
      <c r="E10" s="168" t="str">
        <f t="shared" si="0"/>
        <v>否</v>
      </c>
    </row>
    <row r="11" ht="36" customHeight="1" spans="1:5">
      <c r="A11" s="209" t="s">
        <v>3153</v>
      </c>
      <c r="B11" s="210"/>
      <c r="C11" s="210"/>
      <c r="D11" s="212" t="str">
        <f t="shared" si="1"/>
        <v/>
      </c>
      <c r="E11" s="168" t="str">
        <f t="shared" si="0"/>
        <v>否</v>
      </c>
    </row>
    <row r="12" ht="36" customHeight="1" spans="1:5">
      <c r="A12" s="207" t="s">
        <v>3154</v>
      </c>
      <c r="B12" s="208"/>
      <c r="C12" s="208"/>
      <c r="D12" s="214" t="str">
        <f t="shared" si="1"/>
        <v/>
      </c>
      <c r="E12" s="168" t="str">
        <f t="shared" si="0"/>
        <v>否</v>
      </c>
    </row>
    <row r="13" ht="36" customHeight="1" spans="1:5">
      <c r="A13" s="215" t="s">
        <v>3175</v>
      </c>
      <c r="B13" s="210"/>
      <c r="C13" s="210"/>
      <c r="D13" s="212" t="str">
        <f t="shared" si="1"/>
        <v/>
      </c>
      <c r="E13" s="168" t="str">
        <f t="shared" si="0"/>
        <v>否</v>
      </c>
    </row>
    <row r="14" ht="36" customHeight="1" spans="1:5">
      <c r="A14" s="207" t="s">
        <v>3156</v>
      </c>
      <c r="B14" s="208"/>
      <c r="C14" s="208"/>
      <c r="D14" s="213"/>
      <c r="E14" s="168" t="str">
        <f t="shared" si="0"/>
        <v>否</v>
      </c>
    </row>
    <row r="15" ht="36" customHeight="1" spans="1:5">
      <c r="A15" s="209" t="s">
        <v>3157</v>
      </c>
      <c r="B15" s="210"/>
      <c r="C15" s="210"/>
      <c r="D15" s="211"/>
      <c r="E15" s="168" t="str">
        <f t="shared" si="0"/>
        <v>否</v>
      </c>
    </row>
    <row r="16" ht="36" customHeight="1" spans="1:5">
      <c r="A16" s="216" t="s">
        <v>3176</v>
      </c>
      <c r="B16" s="208"/>
      <c r="C16" s="208"/>
      <c r="D16" s="213"/>
      <c r="E16" s="168" t="str">
        <f t="shared" si="0"/>
        <v>否</v>
      </c>
    </row>
    <row r="17" ht="36" customHeight="1" spans="1:5">
      <c r="A17" s="217" t="s">
        <v>3017</v>
      </c>
      <c r="B17" s="208"/>
      <c r="C17" s="208"/>
      <c r="D17" s="213"/>
      <c r="E17" s="168" t="str">
        <f t="shared" si="0"/>
        <v>否</v>
      </c>
    </row>
    <row r="18" ht="36" customHeight="1" spans="1:5">
      <c r="A18" s="218" t="s">
        <v>3159</v>
      </c>
      <c r="B18" s="219"/>
      <c r="C18" s="210"/>
      <c r="D18" s="211"/>
      <c r="E18" s="168" t="str">
        <f t="shared" si="0"/>
        <v>否</v>
      </c>
    </row>
    <row r="19" ht="36" customHeight="1" spans="1:5">
      <c r="A19" s="218" t="s">
        <v>3160</v>
      </c>
      <c r="B19" s="219"/>
      <c r="C19" s="219"/>
      <c r="D19" s="211"/>
      <c r="E19" s="168" t="str">
        <f t="shared" si="0"/>
        <v>否</v>
      </c>
    </row>
    <row r="20" ht="36" customHeight="1" spans="1:5">
      <c r="A20" s="220" t="s">
        <v>3161</v>
      </c>
      <c r="B20" s="221"/>
      <c r="C20" s="208"/>
      <c r="D20" s="213"/>
      <c r="E20" s="168" t="str">
        <f t="shared" si="0"/>
        <v>否</v>
      </c>
    </row>
    <row r="21" ht="36" customHeight="1" spans="1:5">
      <c r="A21" s="216" t="s">
        <v>3030</v>
      </c>
      <c r="B21" s="208"/>
      <c r="C21" s="208"/>
      <c r="D21" s="213"/>
      <c r="E21" s="168" t="str">
        <f t="shared" si="0"/>
        <v>否</v>
      </c>
    </row>
    <row r="22" spans="2:2">
      <c r="B22" s="222"/>
    </row>
    <row r="23" spans="2:3">
      <c r="B23" s="223"/>
      <c r="C23" s="223"/>
    </row>
    <row r="24" spans="2:2">
      <c r="B24" s="222"/>
    </row>
    <row r="25" spans="2:3">
      <c r="B25" s="223"/>
      <c r="C25" s="223"/>
    </row>
    <row r="26" spans="2:2">
      <c r="B26" s="222"/>
    </row>
    <row r="27" spans="2:2">
      <c r="B27" s="222"/>
    </row>
    <row r="28" spans="2:3">
      <c r="B28" s="223"/>
      <c r="C28" s="223"/>
    </row>
    <row r="29" spans="2:2">
      <c r="B29" s="222"/>
    </row>
    <row r="30" spans="2:2">
      <c r="B30" s="222"/>
    </row>
    <row r="31" spans="2:2">
      <c r="B31" s="222"/>
    </row>
    <row r="32" spans="2:2">
      <c r="B32" s="222"/>
    </row>
    <row r="33" spans="2:3">
      <c r="B33" s="223"/>
      <c r="C33" s="223"/>
    </row>
    <row r="34" spans="2:2">
      <c r="B34" s="222"/>
    </row>
  </sheetData>
  <autoFilter xmlns:etc="http://www.wps.cn/officeDocument/2017/etCustomData" ref="A3:E21" etc:filterBottomFollowUsedRange="0">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view="pageBreakPreview" zoomScaleNormal="100" workbookViewId="0">
      <selection activeCell="B10" sqref="B10"/>
    </sheetView>
  </sheetViews>
  <sheetFormatPr defaultColWidth="9" defaultRowHeight="15.6" outlineLevelCol="1"/>
  <cols>
    <col min="1" max="1" width="36.25" style="175" customWidth="1"/>
    <col min="2" max="2" width="45.5" style="177" customWidth="1"/>
    <col min="3" max="3" width="12.6296296296296" style="175"/>
    <col min="4" max="16374" width="9" style="175"/>
    <col min="16375" max="16376" width="35.6296296296296" style="175"/>
    <col min="16377" max="16377" width="9" style="175"/>
    <col min="16378" max="16384" width="9" style="178"/>
  </cols>
  <sheetData>
    <row r="1" s="175" customFormat="1" ht="78" customHeight="1" spans="1:2">
      <c r="A1" s="193" t="s">
        <v>3177</v>
      </c>
      <c r="B1" s="180"/>
    </row>
    <row r="2" s="175" customFormat="1" ht="20.1" customHeight="1" spans="1:2">
      <c r="A2" s="194"/>
      <c r="B2" s="195" t="s">
        <v>2480</v>
      </c>
    </row>
    <row r="3" s="176" customFormat="1" ht="45" customHeight="1" spans="1:2">
      <c r="A3" s="183" t="s">
        <v>3178</v>
      </c>
      <c r="B3" s="196" t="s">
        <v>3179</v>
      </c>
    </row>
    <row r="4" s="175" customFormat="1" ht="36" customHeight="1" spans="1:2">
      <c r="A4" s="197" t="s">
        <v>2486</v>
      </c>
      <c r="B4" s="198"/>
    </row>
    <row r="5" s="175" customFormat="1" ht="36" customHeight="1" spans="1:2">
      <c r="A5" s="197" t="s">
        <v>2486</v>
      </c>
      <c r="B5" s="198"/>
    </row>
    <row r="6" s="175" customFormat="1" ht="36" customHeight="1" spans="1:2">
      <c r="A6" s="197" t="s">
        <v>2486</v>
      </c>
      <c r="B6" s="198"/>
    </row>
    <row r="7" s="175" customFormat="1" ht="36" customHeight="1" spans="1:2">
      <c r="A7" s="197" t="s">
        <v>2486</v>
      </c>
      <c r="B7" s="198"/>
    </row>
    <row r="8" s="175" customFormat="1" ht="36" customHeight="1" spans="1:2">
      <c r="A8" s="197" t="s">
        <v>2486</v>
      </c>
      <c r="B8" s="198"/>
    </row>
    <row r="9" s="175" customFormat="1" ht="36" customHeight="1" spans="1:2">
      <c r="A9" s="197" t="s">
        <v>2486</v>
      </c>
      <c r="B9" s="198"/>
    </row>
    <row r="10" s="175" customFormat="1" ht="36" customHeight="1" spans="1:2">
      <c r="A10" s="197" t="s">
        <v>2486</v>
      </c>
      <c r="B10" s="198"/>
    </row>
    <row r="11" s="175" customFormat="1" ht="36" customHeight="1" spans="1:2">
      <c r="A11" s="197" t="s">
        <v>2486</v>
      </c>
      <c r="B11" s="198"/>
    </row>
    <row r="12" s="175" customFormat="1" ht="36" customHeight="1" spans="1:2">
      <c r="A12" s="197" t="s">
        <v>2486</v>
      </c>
      <c r="B12" s="198"/>
    </row>
    <row r="13" s="175" customFormat="1" ht="31" customHeight="1" spans="1:2">
      <c r="A13" s="199" t="s">
        <v>3180</v>
      </c>
      <c r="B13" s="200"/>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view="pageBreakPreview" zoomScaleNormal="100" workbookViewId="0">
      <selection activeCell="A3" sqref="A3"/>
    </sheetView>
  </sheetViews>
  <sheetFormatPr defaultColWidth="9" defaultRowHeight="15.6" outlineLevelCol="1"/>
  <cols>
    <col min="1" max="1" width="46.6296296296296" style="175" customWidth="1"/>
    <col min="2" max="2" width="38" style="177" customWidth="1"/>
    <col min="3" max="16371" width="9" style="175"/>
    <col min="16372" max="16373" width="35.6296296296296" style="175"/>
    <col min="16374" max="16374" width="9" style="175"/>
    <col min="16375" max="16384" width="9" style="178"/>
  </cols>
  <sheetData>
    <row r="1" s="175" customFormat="1" ht="45" customHeight="1" spans="1:2">
      <c r="A1" s="179" t="s">
        <v>3181</v>
      </c>
      <c r="B1" s="180"/>
    </row>
    <row r="2" s="175" customFormat="1" ht="20.1" customHeight="1" spans="1:2">
      <c r="A2" s="181"/>
      <c r="B2" s="182" t="s">
        <v>1</v>
      </c>
    </row>
    <row r="3" s="176" customFormat="1" ht="45" customHeight="1" spans="1:2">
      <c r="A3" s="183" t="s">
        <v>3182</v>
      </c>
      <c r="B3" s="183" t="s">
        <v>3183</v>
      </c>
    </row>
    <row r="4" s="175" customFormat="1" ht="36" customHeight="1" spans="1:2">
      <c r="A4" s="184"/>
      <c r="B4" s="185"/>
    </row>
    <row r="5" s="175" customFormat="1" ht="36" customHeight="1" spans="1:2">
      <c r="A5" s="186"/>
      <c r="B5" s="187"/>
    </row>
    <row r="6" s="175" customFormat="1" ht="36" customHeight="1" spans="1:2">
      <c r="A6" s="186"/>
      <c r="B6" s="187"/>
    </row>
    <row r="7" s="175" customFormat="1" ht="36" customHeight="1" spans="1:2">
      <c r="A7" s="186"/>
      <c r="B7" s="187"/>
    </row>
    <row r="8" s="175" customFormat="1" ht="36" customHeight="1" spans="1:2">
      <c r="A8" s="186"/>
      <c r="B8" s="187"/>
    </row>
    <row r="9" s="175" customFormat="1" ht="36" customHeight="1" spans="1:2">
      <c r="A9" s="186"/>
      <c r="B9" s="187"/>
    </row>
    <row r="10" s="175" customFormat="1" ht="36" customHeight="1" spans="1:2">
      <c r="A10" s="188"/>
      <c r="B10" s="187"/>
    </row>
    <row r="11" s="175" customFormat="1" ht="36" customHeight="1" spans="1:2">
      <c r="A11" s="189"/>
      <c r="B11" s="187"/>
    </row>
    <row r="12" s="175" customFormat="1" ht="36" customHeight="1" spans="1:2">
      <c r="A12" s="190"/>
      <c r="B12" s="187"/>
    </row>
    <row r="13" s="175" customFormat="1" ht="36" customHeight="1" spans="1:2">
      <c r="A13" s="190"/>
      <c r="B13" s="187"/>
    </row>
    <row r="14" s="175" customFormat="1" ht="36" customHeight="1" spans="1:2">
      <c r="A14" s="190"/>
      <c r="B14" s="187"/>
    </row>
    <row r="15" s="175" customFormat="1" ht="36" customHeight="1" spans="1:2">
      <c r="A15" s="190"/>
      <c r="B15" s="187"/>
    </row>
    <row r="16" s="175" customFormat="1" ht="36" customHeight="1" spans="1:2">
      <c r="A16" s="190"/>
      <c r="B16" s="187"/>
    </row>
    <row r="17" s="175" customFormat="1" ht="36" customHeight="1" spans="1:2">
      <c r="A17" s="190"/>
      <c r="B17" s="187"/>
    </row>
    <row r="18" s="175" customFormat="1" ht="36" customHeight="1" spans="1:2">
      <c r="A18" s="190"/>
      <c r="B18" s="187"/>
    </row>
    <row r="19" s="175" customFormat="1" ht="31" customHeight="1" spans="1:2">
      <c r="A19" s="191" t="s">
        <v>3184</v>
      </c>
      <c r="B19" s="192"/>
    </row>
    <row r="20" s="175" customFormat="1" spans="2:2">
      <c r="B20" s="177"/>
    </row>
    <row r="21" s="175" customFormat="1" spans="2:2">
      <c r="B21" s="177"/>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view="pageBreakPreview" zoomScale="90" zoomScaleNormal="90" workbookViewId="0">
      <pane ySplit="3" topLeftCell="A4" activePane="bottomLeft" state="frozen"/>
      <selection/>
      <selection pane="bottomLeft" activeCell="E10" sqref="E10"/>
    </sheetView>
  </sheetViews>
  <sheetFormatPr defaultColWidth="9" defaultRowHeight="15.6" outlineLevelCol="5"/>
  <cols>
    <col min="1" max="1" width="12.75" style="177" customWidth="1"/>
    <col min="2" max="2" width="50.75" style="177" customWidth="1"/>
    <col min="3" max="4" width="20.6296296296296" style="177" customWidth="1"/>
    <col min="5" max="5" width="23.1944444444444" style="177" customWidth="1"/>
    <col min="6" max="6" width="9.75" style="177" customWidth="1"/>
    <col min="7" max="16384" width="9" style="305"/>
  </cols>
  <sheetData>
    <row r="1" s="559" customFormat="1" ht="45" customHeight="1" spans="1:6">
      <c r="A1" s="490"/>
      <c r="B1" s="490" t="s">
        <v>68</v>
      </c>
      <c r="C1" s="490"/>
      <c r="D1" s="490"/>
      <c r="E1" s="490"/>
      <c r="F1" s="560"/>
    </row>
    <row r="2" ht="18.95" customHeight="1" spans="1:5">
      <c r="A2" s="561"/>
      <c r="B2" s="534"/>
      <c r="C2" s="425"/>
      <c r="E2" s="535" t="s">
        <v>1</v>
      </c>
    </row>
    <row r="3" s="531" customFormat="1" ht="45" customHeight="1" spans="1:6">
      <c r="A3" s="562" t="s">
        <v>2</v>
      </c>
      <c r="B3" s="527" t="s">
        <v>3</v>
      </c>
      <c r="C3" s="205" t="s">
        <v>4</v>
      </c>
      <c r="D3" s="205" t="s">
        <v>5</v>
      </c>
      <c r="E3" s="527" t="s">
        <v>6</v>
      </c>
      <c r="F3" s="563" t="s">
        <v>7</v>
      </c>
    </row>
    <row r="4" ht="24" customHeight="1" spans="1:6">
      <c r="A4" s="398" t="s">
        <v>69</v>
      </c>
      <c r="B4" s="564" t="s">
        <v>70</v>
      </c>
      <c r="C4" s="400">
        <v>1223</v>
      </c>
      <c r="D4" s="400">
        <v>1927</v>
      </c>
      <c r="E4" s="391">
        <f t="shared" ref="E4:E28" si="0">IF(C4&lt;&gt;0,D4/C4-1,"")</f>
        <v>0.576</v>
      </c>
      <c r="F4" s="316" t="str">
        <f t="shared" ref="F4:F38" si="1">IF(LEN(A4)=3,"是",IF(B4&lt;&gt;"",IF(SUM(C4:D4)&lt;&gt;0,"是","否"),"是"))</f>
        <v>是</v>
      </c>
    </row>
    <row r="5" ht="24" customHeight="1" spans="1:6">
      <c r="A5" s="398" t="s">
        <v>71</v>
      </c>
      <c r="B5" s="565" t="s">
        <v>72</v>
      </c>
      <c r="C5" s="400">
        <v>0</v>
      </c>
      <c r="D5" s="400">
        <v>0</v>
      </c>
      <c r="E5" s="391" t="str">
        <f t="shared" si="0"/>
        <v/>
      </c>
      <c r="F5" s="316" t="str">
        <f t="shared" si="1"/>
        <v>是</v>
      </c>
    </row>
    <row r="6" ht="24" customHeight="1" spans="1:6">
      <c r="A6" s="398" t="s">
        <v>73</v>
      </c>
      <c r="B6" s="565" t="s">
        <v>74</v>
      </c>
      <c r="C6" s="400">
        <v>0</v>
      </c>
      <c r="D6" s="400">
        <v>0</v>
      </c>
      <c r="E6" s="391" t="str">
        <f t="shared" si="0"/>
        <v/>
      </c>
      <c r="F6" s="316" t="str">
        <f t="shared" si="1"/>
        <v>是</v>
      </c>
    </row>
    <row r="7" ht="24" customHeight="1" spans="1:6">
      <c r="A7" s="398" t="s">
        <v>75</v>
      </c>
      <c r="B7" s="565" t="s">
        <v>76</v>
      </c>
      <c r="C7" s="400">
        <v>28</v>
      </c>
      <c r="D7" s="400">
        <v>33</v>
      </c>
      <c r="E7" s="391">
        <f t="shared" si="0"/>
        <v>0.179</v>
      </c>
      <c r="F7" s="316" t="str">
        <f t="shared" si="1"/>
        <v>是</v>
      </c>
    </row>
    <row r="8" ht="24" customHeight="1" spans="1:6">
      <c r="A8" s="398" t="s">
        <v>77</v>
      </c>
      <c r="B8" s="565" t="s">
        <v>78</v>
      </c>
      <c r="C8" s="400">
        <v>0</v>
      </c>
      <c r="D8" s="400">
        <v>0</v>
      </c>
      <c r="E8" s="391" t="str">
        <f t="shared" si="0"/>
        <v/>
      </c>
      <c r="F8" s="316" t="str">
        <f t="shared" si="1"/>
        <v>是</v>
      </c>
    </row>
    <row r="9" ht="24" customHeight="1" spans="1:6">
      <c r="A9" s="398" t="s">
        <v>79</v>
      </c>
      <c r="B9" s="565" t="s">
        <v>80</v>
      </c>
      <c r="C9" s="400">
        <v>988</v>
      </c>
      <c r="D9" s="400">
        <v>1883</v>
      </c>
      <c r="E9" s="391">
        <f t="shared" si="0"/>
        <v>0.906</v>
      </c>
      <c r="F9" s="316" t="str">
        <f t="shared" si="1"/>
        <v>是</v>
      </c>
    </row>
    <row r="10" ht="24" customHeight="1" spans="1:6">
      <c r="A10" s="398" t="s">
        <v>81</v>
      </c>
      <c r="B10" s="565" t="s">
        <v>82</v>
      </c>
      <c r="C10" s="400">
        <v>0</v>
      </c>
      <c r="D10" s="400">
        <v>0</v>
      </c>
      <c r="E10" s="391" t="str">
        <f t="shared" si="0"/>
        <v/>
      </c>
      <c r="F10" s="316" t="str">
        <f t="shared" si="1"/>
        <v>是</v>
      </c>
    </row>
    <row r="11" ht="24" customHeight="1" spans="1:6">
      <c r="A11" s="398" t="s">
        <v>83</v>
      </c>
      <c r="B11" s="565" t="s">
        <v>84</v>
      </c>
      <c r="C11" s="400">
        <v>93</v>
      </c>
      <c r="D11" s="400">
        <v>107</v>
      </c>
      <c r="E11" s="391">
        <f t="shared" si="0"/>
        <v>0.151</v>
      </c>
      <c r="F11" s="316" t="str">
        <f t="shared" si="1"/>
        <v>是</v>
      </c>
    </row>
    <row r="12" ht="24" customHeight="1" spans="1:6">
      <c r="A12" s="398" t="s">
        <v>85</v>
      </c>
      <c r="B12" s="565" t="s">
        <v>86</v>
      </c>
      <c r="C12" s="400">
        <v>43</v>
      </c>
      <c r="D12" s="400">
        <v>61</v>
      </c>
      <c r="E12" s="391">
        <f t="shared" si="0"/>
        <v>0.419</v>
      </c>
      <c r="F12" s="316" t="str">
        <f t="shared" si="1"/>
        <v>是</v>
      </c>
    </row>
    <row r="13" ht="24" customHeight="1" spans="1:6">
      <c r="A13" s="398" t="s">
        <v>87</v>
      </c>
      <c r="B13" s="565" t="s">
        <v>88</v>
      </c>
      <c r="C13" s="400">
        <v>125</v>
      </c>
      <c r="D13" s="400">
        <v>2601</v>
      </c>
      <c r="E13" s="391">
        <f t="shared" si="0"/>
        <v>19.808</v>
      </c>
      <c r="F13" s="316" t="str">
        <f t="shared" si="1"/>
        <v>是</v>
      </c>
    </row>
    <row r="14" ht="24" customHeight="1" spans="1:6">
      <c r="A14" s="398" t="s">
        <v>89</v>
      </c>
      <c r="B14" s="565" t="s">
        <v>90</v>
      </c>
      <c r="C14" s="400">
        <v>10234</v>
      </c>
      <c r="D14" s="400">
        <v>5282</v>
      </c>
      <c r="E14" s="391">
        <f t="shared" si="0"/>
        <v>-0.484</v>
      </c>
      <c r="F14" s="316" t="str">
        <f t="shared" si="1"/>
        <v>是</v>
      </c>
    </row>
    <row r="15" ht="24" customHeight="1" spans="1:6">
      <c r="A15" s="398" t="s">
        <v>91</v>
      </c>
      <c r="B15" s="565" t="s">
        <v>92</v>
      </c>
      <c r="C15" s="400">
        <v>0</v>
      </c>
      <c r="D15" s="400">
        <v>0</v>
      </c>
      <c r="E15" s="391" t="str">
        <f t="shared" si="0"/>
        <v/>
      </c>
      <c r="F15" s="316" t="str">
        <f t="shared" si="1"/>
        <v>是</v>
      </c>
    </row>
    <row r="16" ht="24" customHeight="1" spans="1:6">
      <c r="A16" s="398" t="s">
        <v>93</v>
      </c>
      <c r="B16" s="565" t="s">
        <v>94</v>
      </c>
      <c r="C16" s="400">
        <v>0</v>
      </c>
      <c r="D16" s="400">
        <v>0</v>
      </c>
      <c r="E16" s="391" t="str">
        <f t="shared" si="0"/>
        <v/>
      </c>
      <c r="F16" s="316" t="str">
        <f t="shared" si="1"/>
        <v>是</v>
      </c>
    </row>
    <row r="17" ht="24" customHeight="1" spans="1:6">
      <c r="A17" s="398" t="s">
        <v>95</v>
      </c>
      <c r="B17" s="565" t="s">
        <v>96</v>
      </c>
      <c r="C17" s="400">
        <v>4851</v>
      </c>
      <c r="D17" s="400">
        <v>4140</v>
      </c>
      <c r="E17" s="391">
        <f t="shared" si="0"/>
        <v>-0.147</v>
      </c>
      <c r="F17" s="316" t="str">
        <f t="shared" si="1"/>
        <v>是</v>
      </c>
    </row>
    <row r="18" ht="24" customHeight="1" spans="1:6">
      <c r="A18" s="398" t="s">
        <v>97</v>
      </c>
      <c r="B18" s="565" t="s">
        <v>98</v>
      </c>
      <c r="C18" s="400">
        <v>106</v>
      </c>
      <c r="D18" s="400">
        <v>96</v>
      </c>
      <c r="E18" s="391">
        <f t="shared" si="0"/>
        <v>-0.094</v>
      </c>
      <c r="F18" s="316" t="str">
        <f t="shared" si="1"/>
        <v>是</v>
      </c>
    </row>
    <row r="19" ht="24" customHeight="1" spans="1:6">
      <c r="A19" s="398" t="s">
        <v>99</v>
      </c>
      <c r="B19" s="565" t="s">
        <v>100</v>
      </c>
      <c r="C19" s="400">
        <v>0</v>
      </c>
      <c r="D19" s="400">
        <v>0</v>
      </c>
      <c r="E19" s="391" t="str">
        <f t="shared" si="0"/>
        <v/>
      </c>
      <c r="F19" s="316" t="str">
        <f t="shared" si="1"/>
        <v>是</v>
      </c>
    </row>
    <row r="20" ht="24" customHeight="1" spans="1:6">
      <c r="A20" s="398" t="s">
        <v>101</v>
      </c>
      <c r="B20" s="565" t="s">
        <v>102</v>
      </c>
      <c r="C20" s="400">
        <v>0</v>
      </c>
      <c r="D20" s="400">
        <v>0</v>
      </c>
      <c r="E20" s="391" t="str">
        <f t="shared" si="0"/>
        <v/>
      </c>
      <c r="F20" s="316" t="str">
        <f t="shared" si="1"/>
        <v>是</v>
      </c>
    </row>
    <row r="21" ht="24" customHeight="1" spans="1:6">
      <c r="A21" s="398" t="s">
        <v>103</v>
      </c>
      <c r="B21" s="565" t="s">
        <v>104</v>
      </c>
      <c r="C21" s="400">
        <v>21</v>
      </c>
      <c r="D21" s="400">
        <v>7516</v>
      </c>
      <c r="E21" s="391">
        <f t="shared" si="0"/>
        <v>356.905</v>
      </c>
      <c r="F21" s="316" t="str">
        <f t="shared" si="1"/>
        <v>是</v>
      </c>
    </row>
    <row r="22" ht="24" customHeight="1" spans="1:6">
      <c r="A22" s="398" t="s">
        <v>105</v>
      </c>
      <c r="B22" s="565" t="s">
        <v>106</v>
      </c>
      <c r="C22" s="400">
        <v>9289</v>
      </c>
      <c r="D22" s="400">
        <v>2554</v>
      </c>
      <c r="E22" s="391">
        <f t="shared" si="0"/>
        <v>-0.725</v>
      </c>
      <c r="F22" s="316" t="str">
        <f t="shared" si="1"/>
        <v>是</v>
      </c>
    </row>
    <row r="23" ht="24" customHeight="1" spans="1:6">
      <c r="A23" s="398" t="s">
        <v>107</v>
      </c>
      <c r="B23" s="565" t="s">
        <v>108</v>
      </c>
      <c r="C23" s="400"/>
      <c r="D23" s="400">
        <v>0</v>
      </c>
      <c r="E23" s="391" t="str">
        <f t="shared" ref="E23:E32" si="2">IF(C23&lt;&gt;0,D23/C23-1,"")</f>
        <v/>
      </c>
      <c r="F23" s="316" t="str">
        <f t="shared" si="1"/>
        <v>是</v>
      </c>
    </row>
    <row r="24" ht="24" customHeight="1" spans="1:6">
      <c r="A24" s="398" t="s">
        <v>109</v>
      </c>
      <c r="B24" s="565" t="s">
        <v>110</v>
      </c>
      <c r="C24" s="400"/>
      <c r="D24" s="400">
        <v>0</v>
      </c>
      <c r="E24" s="391" t="str">
        <f t="shared" si="2"/>
        <v/>
      </c>
      <c r="F24" s="316" t="str">
        <f t="shared" si="1"/>
        <v>是</v>
      </c>
    </row>
    <row r="25" ht="24" customHeight="1" spans="1:6">
      <c r="A25" s="398" t="s">
        <v>111</v>
      </c>
      <c r="B25" s="565" t="s">
        <v>112</v>
      </c>
      <c r="C25" s="400"/>
      <c r="D25" s="400">
        <v>800</v>
      </c>
      <c r="E25" s="391" t="str">
        <f t="shared" si="2"/>
        <v/>
      </c>
      <c r="F25" s="316" t="str">
        <f t="shared" si="1"/>
        <v>是</v>
      </c>
    </row>
    <row r="26" ht="24" customHeight="1" spans="1:6">
      <c r="A26" s="398" t="s">
        <v>113</v>
      </c>
      <c r="B26" s="565" t="s">
        <v>114</v>
      </c>
      <c r="C26" s="400"/>
      <c r="D26" s="400"/>
      <c r="E26" s="391" t="str">
        <f t="shared" si="2"/>
        <v/>
      </c>
      <c r="F26" s="316" t="str">
        <f t="shared" si="1"/>
        <v>是</v>
      </c>
    </row>
    <row r="27" ht="24" customHeight="1" spans="1:6">
      <c r="A27" s="398" t="s">
        <v>115</v>
      </c>
      <c r="B27" s="565" t="s">
        <v>116</v>
      </c>
      <c r="C27" s="400"/>
      <c r="D27" s="400"/>
      <c r="E27" s="391" t="str">
        <f t="shared" si="2"/>
        <v/>
      </c>
      <c r="F27" s="316" t="str">
        <f t="shared" si="1"/>
        <v>是</v>
      </c>
    </row>
    <row r="28" ht="24" customHeight="1" spans="1:6">
      <c r="A28" s="398" t="s">
        <v>117</v>
      </c>
      <c r="B28" s="565" t="s">
        <v>118</v>
      </c>
      <c r="C28" s="400"/>
      <c r="D28" s="400"/>
      <c r="E28" s="391" t="str">
        <f t="shared" si="2"/>
        <v/>
      </c>
      <c r="F28" s="316" t="str">
        <f t="shared" si="1"/>
        <v>是</v>
      </c>
    </row>
    <row r="29" ht="24" customHeight="1" spans="1:6">
      <c r="A29" s="398"/>
      <c r="B29" s="565"/>
      <c r="C29" s="400"/>
      <c r="D29" s="400"/>
      <c r="E29" s="391" t="str">
        <f t="shared" si="2"/>
        <v/>
      </c>
      <c r="F29" s="316" t="str">
        <f t="shared" si="1"/>
        <v>是</v>
      </c>
    </row>
    <row r="30" s="424" customFormat="1" ht="24" customHeight="1" spans="1:6">
      <c r="A30" s="546"/>
      <c r="B30" s="566" t="s">
        <v>119</v>
      </c>
      <c r="C30" s="509">
        <f>SUBTOTAL(9,C4:C28)</f>
        <v>27001</v>
      </c>
      <c r="D30" s="509">
        <f>SUBTOTAL(9,D4:D28)</f>
        <v>27000</v>
      </c>
      <c r="E30" s="390">
        <f t="shared" si="2"/>
        <v>0</v>
      </c>
      <c r="F30" s="316" t="str">
        <f t="shared" si="1"/>
        <v>是</v>
      </c>
    </row>
    <row r="31" ht="24" customHeight="1" spans="1:6">
      <c r="A31" s="396">
        <v>230</v>
      </c>
      <c r="B31" s="548" t="s">
        <v>120</v>
      </c>
      <c r="C31" s="509">
        <f>C32+C34</f>
        <v>2308</v>
      </c>
      <c r="D31" s="509">
        <f>D32+D34</f>
        <v>2500</v>
      </c>
      <c r="E31" s="390">
        <f t="shared" si="2"/>
        <v>0.083</v>
      </c>
      <c r="F31" s="316" t="str">
        <f t="shared" si="1"/>
        <v>是</v>
      </c>
    </row>
    <row r="32" ht="24" customHeight="1" spans="1:6">
      <c r="A32" s="567">
        <v>23006</v>
      </c>
      <c r="B32" s="568" t="s">
        <v>121</v>
      </c>
      <c r="C32" s="400">
        <v>2275</v>
      </c>
      <c r="D32" s="400">
        <v>2500</v>
      </c>
      <c r="E32" s="391">
        <f t="shared" si="2"/>
        <v>0.099</v>
      </c>
      <c r="F32" s="316" t="str">
        <f t="shared" si="1"/>
        <v>是</v>
      </c>
    </row>
    <row r="33" ht="24" customHeight="1" spans="1:6">
      <c r="A33" s="398">
        <v>23008</v>
      </c>
      <c r="B33" s="568" t="s">
        <v>122</v>
      </c>
      <c r="C33" s="400">
        <v>0</v>
      </c>
      <c r="D33" s="400"/>
      <c r="E33" s="569" t="str">
        <f>IF(C33&lt;&gt;0,IF((D33/C33-1)&lt;-30%,"",IF((D33/C33-1)&gt;150%,"",D33/C33-1)),"")</f>
        <v/>
      </c>
      <c r="F33" s="316" t="str">
        <f t="shared" si="1"/>
        <v>否</v>
      </c>
    </row>
    <row r="34" ht="24" customHeight="1" spans="1:6">
      <c r="A34" s="570">
        <v>23015</v>
      </c>
      <c r="B34" s="568" t="s">
        <v>123</v>
      </c>
      <c r="C34" s="400">
        <v>33</v>
      </c>
      <c r="D34" s="400"/>
      <c r="E34" s="391">
        <f>IF(C34&lt;&gt;0,D34/C34-1,"")</f>
        <v>-1</v>
      </c>
      <c r="F34" s="316" t="str">
        <f t="shared" si="1"/>
        <v>是</v>
      </c>
    </row>
    <row r="35" s="533" customFormat="1" ht="24" customHeight="1" spans="1:6">
      <c r="A35" s="570">
        <v>23016</v>
      </c>
      <c r="B35" s="568" t="s">
        <v>124</v>
      </c>
      <c r="C35" s="400"/>
      <c r="D35" s="400"/>
      <c r="E35" s="390" t="str">
        <f>IF(C35&lt;&gt;0,D35/C35-1,"")</f>
        <v/>
      </c>
      <c r="F35" s="316" t="str">
        <f t="shared" si="1"/>
        <v>否</v>
      </c>
    </row>
    <row r="36" s="533" customFormat="1" ht="24" customHeight="1" spans="1:6">
      <c r="A36" s="396">
        <v>231</v>
      </c>
      <c r="B36" s="548" t="s">
        <v>125</v>
      </c>
      <c r="C36" s="509"/>
      <c r="D36" s="509"/>
      <c r="E36" s="390" t="str">
        <f>IF(C36&lt;&gt;0,D36/C36-1,"")</f>
        <v/>
      </c>
      <c r="F36" s="316" t="str">
        <f t="shared" si="1"/>
        <v>是</v>
      </c>
    </row>
    <row r="37" s="533" customFormat="1" ht="24" customHeight="1" spans="1:6">
      <c r="A37" s="396">
        <v>23009</v>
      </c>
      <c r="B37" s="571" t="s">
        <v>126</v>
      </c>
      <c r="C37" s="509">
        <v>216</v>
      </c>
      <c r="D37" s="509"/>
      <c r="E37" s="390">
        <f>IF(C37&lt;&gt;0,D37/C37-1,"")</f>
        <v>-1</v>
      </c>
      <c r="F37" s="316" t="str">
        <f t="shared" si="1"/>
        <v>是</v>
      </c>
    </row>
    <row r="38" ht="24" customHeight="1" spans="1:6">
      <c r="A38" s="546"/>
      <c r="B38" s="572" t="s">
        <v>127</v>
      </c>
      <c r="C38" s="509">
        <f>C30+C31+C37</f>
        <v>29525</v>
      </c>
      <c r="D38" s="509">
        <f>D30+D31+D37</f>
        <v>29500</v>
      </c>
      <c r="E38" s="390">
        <f>IF(C38&lt;&gt;0,D38/C38-1,"")</f>
        <v>-0.001</v>
      </c>
      <c r="F38" s="316" t="str">
        <f t="shared" si="1"/>
        <v>是</v>
      </c>
    </row>
    <row r="39" spans="2:4">
      <c r="B39" s="573"/>
      <c r="D39" s="574"/>
    </row>
    <row r="41" spans="4:4">
      <c r="D41" s="574"/>
    </row>
    <row r="43" spans="4:4">
      <c r="D43" s="574"/>
    </row>
    <row r="44" spans="4:4">
      <c r="D44" s="574"/>
    </row>
    <row r="46" spans="4:4">
      <c r="D46" s="574"/>
    </row>
    <row r="47" spans="4:4">
      <c r="D47" s="574"/>
    </row>
    <row r="48" spans="4:4">
      <c r="D48" s="574"/>
    </row>
    <row r="49" spans="4:4">
      <c r="D49" s="574"/>
    </row>
    <row r="51" spans="4:4">
      <c r="D51" s="574"/>
    </row>
  </sheetData>
  <autoFilter xmlns:etc="http://www.wps.cn/officeDocument/2017/etCustomData" ref="A3:F39" etc:filterBottomFollowUsedRange="0">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D33:E33 D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15" topLeftCell="A23" workbookViewId="0">
      <selection activeCell="D12" sqref="D12"/>
    </sheetView>
  </sheetViews>
  <sheetFormatPr defaultColWidth="9" defaultRowHeight="15.6" outlineLevelCol="4"/>
  <cols>
    <col min="1" max="1" width="52.4444444444444" style="144" customWidth="1"/>
    <col min="2" max="4" width="20.6296296296296" style="144" customWidth="1"/>
    <col min="5" max="5" width="5.37962962962963" style="144" customWidth="1"/>
    <col min="6" max="16384" width="9" style="144"/>
  </cols>
  <sheetData>
    <row r="1" ht="45" customHeight="1" spans="1:4">
      <c r="A1" s="145" t="s">
        <v>3185</v>
      </c>
      <c r="B1" s="145"/>
      <c r="C1" s="145"/>
      <c r="D1" s="145"/>
    </row>
    <row r="2" s="159" customFormat="1" ht="20.1" customHeight="1" spans="1:4">
      <c r="A2" s="160"/>
      <c r="B2" s="161"/>
      <c r="C2" s="162"/>
      <c r="D2" s="163" t="s">
        <v>134</v>
      </c>
    </row>
    <row r="3" ht="45" customHeight="1" spans="1:5">
      <c r="A3" s="164" t="s">
        <v>3</v>
      </c>
      <c r="B3" s="96" t="s">
        <v>4</v>
      </c>
      <c r="C3" s="96" t="s">
        <v>5</v>
      </c>
      <c r="D3" s="96" t="s">
        <v>2501</v>
      </c>
      <c r="E3" s="159" t="s">
        <v>7</v>
      </c>
    </row>
    <row r="4" ht="36" customHeight="1" spans="1:5">
      <c r="A4" s="165" t="s">
        <v>3186</v>
      </c>
      <c r="B4" s="166"/>
      <c r="C4" s="167"/>
      <c r="D4" s="101"/>
      <c r="E4" s="168" t="str">
        <f t="shared" ref="E4:E38" si="0">IF(A4&lt;&gt;"",IF(SUM(B4:C4)&lt;&gt;0,"是","否"),"是")</f>
        <v>否</v>
      </c>
    </row>
    <row r="5" ht="36" customHeight="1" spans="1:5">
      <c r="A5" s="169" t="s">
        <v>3187</v>
      </c>
      <c r="B5" s="170"/>
      <c r="C5" s="170"/>
      <c r="D5" s="105"/>
      <c r="E5" s="168" t="str">
        <f t="shared" si="0"/>
        <v>否</v>
      </c>
    </row>
    <row r="6" ht="36" customHeight="1" spans="1:5">
      <c r="A6" s="169" t="s">
        <v>3188</v>
      </c>
      <c r="B6" s="170"/>
      <c r="C6" s="171"/>
      <c r="D6" s="105"/>
      <c r="E6" s="168" t="str">
        <f t="shared" si="0"/>
        <v>否</v>
      </c>
    </row>
    <row r="7" s="143" customFormat="1" ht="36" customHeight="1" spans="1:5">
      <c r="A7" s="169" t="s">
        <v>3189</v>
      </c>
      <c r="B7" s="170"/>
      <c r="C7" s="171"/>
      <c r="D7" s="105"/>
      <c r="E7" s="168" t="str">
        <f t="shared" si="0"/>
        <v>否</v>
      </c>
    </row>
    <row r="8" ht="36" customHeight="1" spans="1:5">
      <c r="A8" s="165" t="s">
        <v>3190</v>
      </c>
      <c r="B8" s="166"/>
      <c r="C8" s="166"/>
      <c r="D8" s="106"/>
      <c r="E8" s="168" t="str">
        <f t="shared" si="0"/>
        <v>否</v>
      </c>
    </row>
    <row r="9" ht="36" customHeight="1" spans="1:5">
      <c r="A9" s="169" t="s">
        <v>3187</v>
      </c>
      <c r="B9" s="170"/>
      <c r="C9" s="171"/>
      <c r="D9" s="105"/>
      <c r="E9" s="168" t="str">
        <f t="shared" si="0"/>
        <v>否</v>
      </c>
    </row>
    <row r="10" ht="36" customHeight="1" spans="1:5">
      <c r="A10" s="169" t="s">
        <v>3188</v>
      </c>
      <c r="B10" s="170"/>
      <c r="C10" s="171"/>
      <c r="D10" s="105"/>
      <c r="E10" s="168" t="str">
        <f t="shared" si="0"/>
        <v>否</v>
      </c>
    </row>
    <row r="11" ht="36" customHeight="1" spans="1:5">
      <c r="A11" s="169" t="s">
        <v>3189</v>
      </c>
      <c r="B11" s="170"/>
      <c r="C11" s="171"/>
      <c r="D11" s="105"/>
      <c r="E11" s="168" t="str">
        <f t="shared" si="0"/>
        <v>否</v>
      </c>
    </row>
    <row r="12" ht="36" customHeight="1" spans="1:5">
      <c r="A12" s="165" t="s">
        <v>3191</v>
      </c>
      <c r="B12" s="166"/>
      <c r="C12" s="167"/>
      <c r="D12" s="106"/>
      <c r="E12" s="168" t="str">
        <f t="shared" si="0"/>
        <v>否</v>
      </c>
    </row>
    <row r="13" ht="36" customHeight="1" spans="1:5">
      <c r="A13" s="169" t="s">
        <v>3187</v>
      </c>
      <c r="B13" s="170"/>
      <c r="C13" s="171"/>
      <c r="D13" s="105"/>
      <c r="E13" s="168" t="str">
        <f t="shared" si="0"/>
        <v>否</v>
      </c>
    </row>
    <row r="14" ht="36" customHeight="1" spans="1:5">
      <c r="A14" s="169" t="s">
        <v>3188</v>
      </c>
      <c r="B14" s="170"/>
      <c r="C14" s="171"/>
      <c r="D14" s="105"/>
      <c r="E14" s="168" t="str">
        <f t="shared" si="0"/>
        <v>否</v>
      </c>
    </row>
    <row r="15" ht="36" customHeight="1" spans="1:5">
      <c r="A15" s="169" t="s">
        <v>3189</v>
      </c>
      <c r="B15" s="170">
        <v>0</v>
      </c>
      <c r="C15" s="171"/>
      <c r="D15" s="105" t="str">
        <f>IF(B15&gt;0,C15/B15-1,IF(B15&lt;0,-(C15/B15-1),""))</f>
        <v/>
      </c>
      <c r="E15" s="168" t="str">
        <f t="shared" si="0"/>
        <v>否</v>
      </c>
    </row>
    <row r="16" ht="36" customHeight="1" spans="1:5">
      <c r="A16" s="165" t="s">
        <v>3192</v>
      </c>
      <c r="B16" s="166"/>
      <c r="C16" s="167"/>
      <c r="D16" s="106"/>
      <c r="E16" s="168" t="str">
        <f t="shared" si="0"/>
        <v>否</v>
      </c>
    </row>
    <row r="17" ht="36" customHeight="1" spans="1:5">
      <c r="A17" s="169" t="s">
        <v>3187</v>
      </c>
      <c r="B17" s="170"/>
      <c r="C17" s="134"/>
      <c r="D17" s="105"/>
      <c r="E17" s="168" t="str">
        <f t="shared" si="0"/>
        <v>否</v>
      </c>
    </row>
    <row r="18" ht="36" customHeight="1" spans="1:5">
      <c r="A18" s="169" t="s">
        <v>3188</v>
      </c>
      <c r="B18" s="170"/>
      <c r="C18" s="134"/>
      <c r="D18" s="105"/>
      <c r="E18" s="168" t="str">
        <f t="shared" si="0"/>
        <v>否</v>
      </c>
    </row>
    <row r="19" ht="36" customHeight="1" spans="1:5">
      <c r="A19" s="169" t="s">
        <v>3189</v>
      </c>
      <c r="B19" s="170"/>
      <c r="C19" s="134"/>
      <c r="D19" s="105"/>
      <c r="E19" s="168" t="str">
        <f t="shared" si="0"/>
        <v>否</v>
      </c>
    </row>
    <row r="20" ht="36" customHeight="1" spans="1:5">
      <c r="A20" s="165" t="s">
        <v>3193</v>
      </c>
      <c r="B20" s="166"/>
      <c r="C20" s="167"/>
      <c r="D20" s="106"/>
      <c r="E20" s="168" t="str">
        <f t="shared" si="0"/>
        <v>否</v>
      </c>
    </row>
    <row r="21" ht="36" customHeight="1" spans="1:5">
      <c r="A21" s="169" t="s">
        <v>3187</v>
      </c>
      <c r="B21" s="170"/>
      <c r="C21" s="167"/>
      <c r="D21" s="105"/>
      <c r="E21" s="168" t="str">
        <f t="shared" si="0"/>
        <v>否</v>
      </c>
    </row>
    <row r="22" ht="36" customHeight="1" spans="1:5">
      <c r="A22" s="169" t="s">
        <v>3188</v>
      </c>
      <c r="B22" s="170"/>
      <c r="C22" s="170"/>
      <c r="D22" s="105"/>
      <c r="E22" s="168" t="str">
        <f t="shared" si="0"/>
        <v>否</v>
      </c>
    </row>
    <row r="23" ht="36" customHeight="1" spans="1:5">
      <c r="A23" s="169" t="s">
        <v>3189</v>
      </c>
      <c r="B23" s="170"/>
      <c r="C23" s="171"/>
      <c r="D23" s="119"/>
      <c r="E23" s="168" t="str">
        <f t="shared" si="0"/>
        <v>否</v>
      </c>
    </row>
    <row r="24" ht="36" customHeight="1" spans="1:5">
      <c r="A24" s="165" t="s">
        <v>3194</v>
      </c>
      <c r="B24" s="172"/>
      <c r="C24" s="167"/>
      <c r="D24" s="106"/>
      <c r="E24" s="168" t="str">
        <f t="shared" si="0"/>
        <v>否</v>
      </c>
    </row>
    <row r="25" ht="36" customHeight="1" spans="1:5">
      <c r="A25" s="169" t="s">
        <v>3187</v>
      </c>
      <c r="B25" s="170"/>
      <c r="C25" s="173"/>
      <c r="D25" s="105"/>
      <c r="E25" s="168" t="str">
        <f t="shared" si="0"/>
        <v>否</v>
      </c>
    </row>
    <row r="26" ht="36" customHeight="1" spans="1:5">
      <c r="A26" s="169" t="s">
        <v>3188</v>
      </c>
      <c r="B26" s="170"/>
      <c r="C26" s="170"/>
      <c r="D26" s="105"/>
      <c r="E26" s="168" t="str">
        <f t="shared" si="0"/>
        <v>否</v>
      </c>
    </row>
    <row r="27" ht="36" customHeight="1" spans="1:5">
      <c r="A27" s="169" t="s">
        <v>3189</v>
      </c>
      <c r="B27" s="170"/>
      <c r="C27" s="170"/>
      <c r="D27" s="105"/>
      <c r="E27" s="168" t="str">
        <f t="shared" si="0"/>
        <v>否</v>
      </c>
    </row>
    <row r="28" ht="36" customHeight="1" spans="1:5">
      <c r="A28" s="165" t="s">
        <v>3195</v>
      </c>
      <c r="B28" s="166"/>
      <c r="C28" s="167"/>
      <c r="D28" s="106"/>
      <c r="E28" s="168" t="str">
        <f t="shared" si="0"/>
        <v>否</v>
      </c>
    </row>
    <row r="29" ht="36" customHeight="1" spans="1:5">
      <c r="A29" s="169" t="s">
        <v>3187</v>
      </c>
      <c r="B29" s="170"/>
      <c r="C29" s="173"/>
      <c r="D29" s="105"/>
      <c r="E29" s="168" t="str">
        <f t="shared" si="0"/>
        <v>否</v>
      </c>
    </row>
    <row r="30" ht="36" customHeight="1" spans="1:5">
      <c r="A30" s="169" t="s">
        <v>3188</v>
      </c>
      <c r="B30" s="170"/>
      <c r="C30" s="173"/>
      <c r="D30" s="105"/>
      <c r="E30" s="168" t="str">
        <f t="shared" si="0"/>
        <v>否</v>
      </c>
    </row>
    <row r="31" ht="36" customHeight="1" spans="1:5">
      <c r="A31" s="169" t="s">
        <v>3189</v>
      </c>
      <c r="B31" s="170"/>
      <c r="C31" s="173"/>
      <c r="D31" s="105"/>
      <c r="E31" s="168" t="str">
        <f t="shared" si="0"/>
        <v>否</v>
      </c>
    </row>
    <row r="32" ht="36" customHeight="1" spans="1:5">
      <c r="A32" s="117" t="s">
        <v>3196</v>
      </c>
      <c r="B32" s="172"/>
      <c r="C32" s="172"/>
      <c r="D32" s="119"/>
      <c r="E32" s="168" t="str">
        <f t="shared" si="0"/>
        <v>否</v>
      </c>
    </row>
    <row r="33" ht="36" customHeight="1" spans="1:5">
      <c r="A33" s="169" t="s">
        <v>3197</v>
      </c>
      <c r="B33" s="170"/>
      <c r="C33" s="170"/>
      <c r="D33" s="119"/>
      <c r="E33" s="168" t="str">
        <f t="shared" si="0"/>
        <v>否</v>
      </c>
    </row>
    <row r="34" ht="36" customHeight="1" spans="1:5">
      <c r="A34" s="169" t="s">
        <v>3198</v>
      </c>
      <c r="B34" s="170"/>
      <c r="C34" s="170"/>
      <c r="D34" s="119"/>
      <c r="E34" s="168" t="str">
        <f t="shared" si="0"/>
        <v>否</v>
      </c>
    </row>
    <row r="35" ht="36" customHeight="1" spans="1:5">
      <c r="A35" s="169" t="s">
        <v>3199</v>
      </c>
      <c r="B35" s="170"/>
      <c r="C35" s="170"/>
      <c r="D35" s="119"/>
      <c r="E35" s="168" t="str">
        <f t="shared" si="0"/>
        <v>否</v>
      </c>
    </row>
    <row r="36" ht="36" customHeight="1" spans="1:5">
      <c r="A36" s="121" t="s">
        <v>3200</v>
      </c>
      <c r="B36" s="166"/>
      <c r="C36" s="166"/>
      <c r="D36" s="106"/>
      <c r="E36" s="168" t="str">
        <f t="shared" si="0"/>
        <v>否</v>
      </c>
    </row>
    <row r="37" ht="36" customHeight="1" spans="1:5">
      <c r="A37" s="174" t="s">
        <v>3201</v>
      </c>
      <c r="B37" s="166"/>
      <c r="C37" s="167"/>
      <c r="D37" s="106"/>
      <c r="E37" s="168" t="str">
        <f t="shared" si="0"/>
        <v>否</v>
      </c>
    </row>
    <row r="38" ht="36" customHeight="1" spans="1:5">
      <c r="A38" s="117" t="s">
        <v>3202</v>
      </c>
      <c r="B38" s="166"/>
      <c r="C38" s="166"/>
      <c r="D38" s="106"/>
      <c r="E38" s="168" t="str">
        <f t="shared" si="0"/>
        <v>否</v>
      </c>
    </row>
    <row r="39" spans="2:3">
      <c r="B39" s="158"/>
      <c r="C39" s="158"/>
    </row>
    <row r="40" spans="2:3">
      <c r="B40" s="158"/>
      <c r="C40" s="158"/>
    </row>
    <row r="41" spans="2:3">
      <c r="B41" s="158"/>
      <c r="C41" s="158"/>
    </row>
    <row r="42" spans="2:3">
      <c r="B42" s="158"/>
      <c r="C42" s="158"/>
    </row>
  </sheetData>
  <autoFilter xmlns:etc="http://www.wps.cn/officeDocument/2017/etCustomData" ref="A3:E38" etc:filterBottomFollowUsedRange="0">
    <extLst/>
  </autoFilter>
  <mergeCells count="1">
    <mergeCell ref="A1:D1"/>
  </mergeCells>
  <conditionalFormatting sqref="D36">
    <cfRule type="cellIs" dxfId="3"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5:D22 D37:D38 C25 C29:C31 D24:D31 C23 C6:C7 C9: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4" activePane="bottomLeft" state="frozen"/>
      <selection/>
      <selection pane="bottomLeft" activeCell="A3" sqref="A3"/>
    </sheetView>
  </sheetViews>
  <sheetFormatPr defaultColWidth="9" defaultRowHeight="15.6" outlineLevelCol="4"/>
  <cols>
    <col min="1" max="1" width="45.6296296296296" style="144" customWidth="1"/>
    <col min="2" max="4" width="20.6296296296296" style="144" customWidth="1"/>
    <col min="5" max="5" width="12.75" style="144" customWidth="1"/>
    <col min="6" max="16384" width="9" style="144"/>
  </cols>
  <sheetData>
    <row r="1" ht="45" customHeight="1" spans="1:4">
      <c r="A1" s="145" t="s">
        <v>3203</v>
      </c>
      <c r="B1" s="145"/>
      <c r="C1" s="145"/>
      <c r="D1" s="145"/>
    </row>
    <row r="2" ht="20.1" customHeight="1" spans="1:4">
      <c r="A2" s="146"/>
      <c r="B2" s="147"/>
      <c r="C2" s="148"/>
      <c r="D2" s="149" t="s">
        <v>3099</v>
      </c>
    </row>
    <row r="3" ht="45" customHeight="1" spans="1:5">
      <c r="A3" s="95" t="s">
        <v>3</v>
      </c>
      <c r="B3" s="96" t="s">
        <v>4</v>
      </c>
      <c r="C3" s="96" t="s">
        <v>5</v>
      </c>
      <c r="D3" s="96" t="s">
        <v>2501</v>
      </c>
      <c r="E3" s="150" t="s">
        <v>7</v>
      </c>
    </row>
    <row r="4" ht="36" customHeight="1" spans="1:5">
      <c r="A4" s="98" t="s">
        <v>3204</v>
      </c>
      <c r="B4" s="120"/>
      <c r="C4" s="120"/>
      <c r="D4" s="101"/>
      <c r="E4" s="151" t="str">
        <f t="shared" ref="E4:E22" si="0">IF(A4&lt;&gt;"",IF(SUM(B4:C4)&lt;&gt;0,"是","否"),"是")</f>
        <v>否</v>
      </c>
    </row>
    <row r="5" ht="36" customHeight="1" spans="1:5">
      <c r="A5" s="102" t="s">
        <v>3205</v>
      </c>
      <c r="B5" s="138"/>
      <c r="C5" s="138"/>
      <c r="D5" s="152"/>
      <c r="E5" s="151" t="str">
        <f t="shared" si="0"/>
        <v>否</v>
      </c>
    </row>
    <row r="6" ht="36" customHeight="1" spans="1:5">
      <c r="A6" s="153" t="s">
        <v>3206</v>
      </c>
      <c r="B6" s="120"/>
      <c r="C6" s="120"/>
      <c r="D6" s="154"/>
      <c r="E6" s="151" t="str">
        <f t="shared" si="0"/>
        <v>否</v>
      </c>
    </row>
    <row r="7" ht="36" customHeight="1" spans="1:5">
      <c r="A7" s="102" t="s">
        <v>3205</v>
      </c>
      <c r="B7" s="138"/>
      <c r="C7" s="104"/>
      <c r="D7" s="152"/>
      <c r="E7" s="151" t="str">
        <f t="shared" si="0"/>
        <v>否</v>
      </c>
    </row>
    <row r="8" s="143" customFormat="1" ht="36" customHeight="1" spans="1:5">
      <c r="A8" s="98" t="s">
        <v>3207</v>
      </c>
      <c r="B8" s="120"/>
      <c r="C8" s="120"/>
      <c r="D8" s="154"/>
      <c r="E8" s="151" t="str">
        <f t="shared" si="0"/>
        <v>否</v>
      </c>
    </row>
    <row r="9" s="143" customFormat="1" ht="36" customHeight="1" spans="1:5">
      <c r="A9" s="102" t="s">
        <v>3205</v>
      </c>
      <c r="B9" s="138"/>
      <c r="C9" s="104"/>
      <c r="D9" s="152"/>
      <c r="E9" s="151" t="str">
        <f t="shared" si="0"/>
        <v>否</v>
      </c>
    </row>
    <row r="10" s="143" customFormat="1" ht="36" customHeight="1" spans="1:5">
      <c r="A10" s="98" t="s">
        <v>3208</v>
      </c>
      <c r="B10" s="120"/>
      <c r="C10" s="120"/>
      <c r="D10" s="154"/>
      <c r="E10" s="151" t="str">
        <f t="shared" si="0"/>
        <v>否</v>
      </c>
    </row>
    <row r="11" s="143" customFormat="1" ht="36" customHeight="1" spans="1:5">
      <c r="A11" s="102" t="s">
        <v>3205</v>
      </c>
      <c r="B11" s="138"/>
      <c r="C11" s="107"/>
      <c r="D11" s="152"/>
      <c r="E11" s="151" t="str">
        <f t="shared" si="0"/>
        <v>否</v>
      </c>
    </row>
    <row r="12" s="143" customFormat="1" ht="36" customHeight="1" spans="1:5">
      <c r="A12" s="98" t="s">
        <v>3209</v>
      </c>
      <c r="B12" s="120"/>
      <c r="C12" s="120"/>
      <c r="D12" s="154"/>
      <c r="E12" s="151" t="str">
        <f t="shared" si="0"/>
        <v>否</v>
      </c>
    </row>
    <row r="13" s="143" customFormat="1" ht="36" customHeight="1" spans="1:5">
      <c r="A13" s="102" t="s">
        <v>3205</v>
      </c>
      <c r="B13" s="138"/>
      <c r="C13" s="107"/>
      <c r="D13" s="152"/>
      <c r="E13" s="151" t="str">
        <f t="shared" si="0"/>
        <v>否</v>
      </c>
    </row>
    <row r="14" s="143" customFormat="1" ht="36" customHeight="1" spans="1:5">
      <c r="A14" s="98" t="s">
        <v>3210</v>
      </c>
      <c r="B14" s="120"/>
      <c r="C14" s="120"/>
      <c r="D14" s="154"/>
      <c r="E14" s="151" t="str">
        <f t="shared" si="0"/>
        <v>否</v>
      </c>
    </row>
    <row r="15" ht="36" customHeight="1" spans="1:5">
      <c r="A15" s="102" t="s">
        <v>3205</v>
      </c>
      <c r="B15" s="138"/>
      <c r="C15" s="104"/>
      <c r="D15" s="152"/>
      <c r="E15" s="151" t="str">
        <f t="shared" si="0"/>
        <v>否</v>
      </c>
    </row>
    <row r="16" ht="36" customHeight="1" spans="1:5">
      <c r="A16" s="98" t="s">
        <v>3211</v>
      </c>
      <c r="B16" s="120"/>
      <c r="C16" s="120"/>
      <c r="D16" s="154"/>
      <c r="E16" s="151" t="str">
        <f t="shared" si="0"/>
        <v>否</v>
      </c>
    </row>
    <row r="17" ht="36" customHeight="1" spans="1:5">
      <c r="A17" s="102" t="s">
        <v>3205</v>
      </c>
      <c r="B17" s="138"/>
      <c r="C17" s="116"/>
      <c r="D17" s="152"/>
      <c r="E17" s="151" t="str">
        <f t="shared" si="0"/>
        <v>否</v>
      </c>
    </row>
    <row r="18" ht="36" customHeight="1" spans="1:5">
      <c r="A18" s="117" t="s">
        <v>3212</v>
      </c>
      <c r="B18" s="120"/>
      <c r="C18" s="120"/>
      <c r="D18" s="154"/>
      <c r="E18" s="151" t="str">
        <f t="shared" si="0"/>
        <v>否</v>
      </c>
    </row>
    <row r="19" ht="36" customHeight="1" spans="1:5">
      <c r="A19" s="102" t="s">
        <v>3213</v>
      </c>
      <c r="B19" s="138"/>
      <c r="C19" s="138"/>
      <c r="D19" s="152"/>
      <c r="E19" s="151" t="str">
        <f t="shared" si="0"/>
        <v>否</v>
      </c>
    </row>
    <row r="20" ht="36" customHeight="1" spans="1:5">
      <c r="A20" s="155" t="s">
        <v>3214</v>
      </c>
      <c r="B20" s="120"/>
      <c r="C20" s="120"/>
      <c r="D20" s="154"/>
      <c r="E20" s="151" t="str">
        <f t="shared" si="0"/>
        <v>否</v>
      </c>
    </row>
    <row r="21" ht="36" customHeight="1" spans="1:5">
      <c r="A21" s="121" t="s">
        <v>3215</v>
      </c>
      <c r="B21" s="120"/>
      <c r="C21" s="120"/>
      <c r="D21" s="154"/>
      <c r="E21" s="151" t="str">
        <f t="shared" si="0"/>
        <v>否</v>
      </c>
    </row>
    <row r="22" ht="36" customHeight="1" spans="1:5">
      <c r="A22" s="117" t="s">
        <v>3216</v>
      </c>
      <c r="B22" s="120"/>
      <c r="C22" s="120"/>
      <c r="D22" s="154"/>
      <c r="E22" s="151" t="str">
        <f t="shared" si="0"/>
        <v>否</v>
      </c>
    </row>
    <row r="23" spans="1:4">
      <c r="A23" s="156"/>
      <c r="B23" s="157"/>
      <c r="C23" s="157"/>
      <c r="D23" s="156"/>
    </row>
    <row r="24" spans="2:3">
      <c r="B24" s="158"/>
      <c r="C24" s="158"/>
    </row>
    <row r="25" spans="2:3">
      <c r="B25" s="158"/>
      <c r="C25" s="158"/>
    </row>
    <row r="26" spans="2:3">
      <c r="B26" s="158"/>
      <c r="C26" s="158"/>
    </row>
  </sheetData>
  <autoFilter xmlns:etc="http://www.wps.cn/officeDocument/2017/etCustomData" ref="A3:E22" etc:filterBottomFollowUsedRange="0">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workbookViewId="0">
      <pane ySplit="3" topLeftCell="A4" activePane="bottomLeft" state="frozen"/>
      <selection/>
      <selection pane="bottomLeft" activeCell="B29" sqref="B29"/>
    </sheetView>
  </sheetViews>
  <sheetFormatPr defaultColWidth="9" defaultRowHeight="15.6" outlineLevelCol="4"/>
  <cols>
    <col min="1" max="1" width="46.1296296296296" style="124" customWidth="1"/>
    <col min="2" max="4" width="20.6296296296296" style="124" customWidth="1"/>
    <col min="5" max="5" width="5" style="124" customWidth="1"/>
    <col min="6" max="16384" width="9" style="124"/>
  </cols>
  <sheetData>
    <row r="1" ht="45" customHeight="1" spans="1:4">
      <c r="A1" s="125" t="s">
        <v>3217</v>
      </c>
      <c r="B1" s="125"/>
      <c r="C1" s="125"/>
      <c r="D1" s="125"/>
    </row>
    <row r="2" ht="20.1" customHeight="1" spans="1:4">
      <c r="A2" s="126"/>
      <c r="B2" s="127"/>
      <c r="C2" s="128"/>
      <c r="D2" s="129" t="s">
        <v>134</v>
      </c>
    </row>
    <row r="3" ht="45" customHeight="1" spans="1:5">
      <c r="A3" s="130" t="s">
        <v>135</v>
      </c>
      <c r="B3" s="96" t="s">
        <v>4</v>
      </c>
      <c r="C3" s="96" t="s">
        <v>5</v>
      </c>
      <c r="D3" s="96" t="s">
        <v>2501</v>
      </c>
      <c r="E3" s="97" t="s">
        <v>7</v>
      </c>
    </row>
    <row r="4" ht="27" customHeight="1" spans="1:5">
      <c r="A4" s="131" t="s">
        <v>3186</v>
      </c>
      <c r="B4" s="132"/>
      <c r="C4" s="100"/>
      <c r="D4" s="101"/>
      <c r="E4" s="97" t="str">
        <f t="shared" ref="E4:E38" si="0">IF(A4&lt;&gt;"",IF(SUM(B4:C4)&lt;&gt;0,"是","否"),"是")</f>
        <v>否</v>
      </c>
    </row>
    <row r="5" ht="27" customHeight="1" spans="1:5">
      <c r="A5" s="133" t="s">
        <v>3187</v>
      </c>
      <c r="B5" s="134"/>
      <c r="C5" s="134"/>
      <c r="D5" s="135"/>
      <c r="E5" s="97" t="str">
        <f t="shared" si="0"/>
        <v>否</v>
      </c>
    </row>
    <row r="6" ht="27" customHeight="1" spans="1:5">
      <c r="A6" s="133" t="s">
        <v>3188</v>
      </c>
      <c r="B6" s="134"/>
      <c r="C6" s="134"/>
      <c r="D6" s="135"/>
      <c r="E6" s="97" t="str">
        <f t="shared" si="0"/>
        <v>否</v>
      </c>
    </row>
    <row r="7" s="123" customFormat="1" ht="27" customHeight="1" spans="1:5">
      <c r="A7" s="133" t="s">
        <v>3189</v>
      </c>
      <c r="B7" s="134"/>
      <c r="C7" s="134"/>
      <c r="D7" s="135"/>
      <c r="E7" s="97" t="str">
        <f t="shared" si="0"/>
        <v>否</v>
      </c>
    </row>
    <row r="8" s="123" customFormat="1" ht="27" customHeight="1" spans="1:5">
      <c r="A8" s="136" t="s">
        <v>3190</v>
      </c>
      <c r="B8" s="132"/>
      <c r="C8" s="132"/>
      <c r="D8" s="137"/>
      <c r="E8" s="97" t="str">
        <f t="shared" si="0"/>
        <v>否</v>
      </c>
    </row>
    <row r="9" s="123" customFormat="1" ht="27" customHeight="1" spans="1:5">
      <c r="A9" s="133" t="s">
        <v>3187</v>
      </c>
      <c r="B9" s="134"/>
      <c r="C9" s="134"/>
      <c r="D9" s="135"/>
      <c r="E9" s="97" t="str">
        <f t="shared" si="0"/>
        <v>否</v>
      </c>
    </row>
    <row r="10" s="123" customFormat="1" ht="27" customHeight="1" spans="1:5">
      <c r="A10" s="133" t="s">
        <v>3188</v>
      </c>
      <c r="B10" s="134"/>
      <c r="C10" s="134"/>
      <c r="D10" s="135"/>
      <c r="E10" s="97" t="str">
        <f t="shared" si="0"/>
        <v>否</v>
      </c>
    </row>
    <row r="11" s="123" customFormat="1" ht="27" customHeight="1" spans="1:5">
      <c r="A11" s="133" t="s">
        <v>3189</v>
      </c>
      <c r="B11" s="134"/>
      <c r="C11" s="134"/>
      <c r="D11" s="135"/>
      <c r="E11" s="97" t="str">
        <f t="shared" si="0"/>
        <v>否</v>
      </c>
    </row>
    <row r="12" s="123" customFormat="1" ht="27" customHeight="1" spans="1:5">
      <c r="A12" s="131" t="s">
        <v>3191</v>
      </c>
      <c r="B12" s="132"/>
      <c r="C12" s="132"/>
      <c r="D12" s="137"/>
      <c r="E12" s="97" t="str">
        <f t="shared" si="0"/>
        <v>否</v>
      </c>
    </row>
    <row r="13" ht="36" customHeight="1" spans="1:5">
      <c r="A13" s="133" t="s">
        <v>3187</v>
      </c>
      <c r="B13" s="134"/>
      <c r="C13" s="138"/>
      <c r="D13" s="139" t="str">
        <f>IF(B13&gt;0,C13/B13-1,IF(B13&lt;0,-(C13/B13-1),""))</f>
        <v/>
      </c>
      <c r="E13" s="97" t="str">
        <f t="shared" si="0"/>
        <v>否</v>
      </c>
    </row>
    <row r="14" ht="27" customHeight="1" spans="1:5">
      <c r="A14" s="133" t="s">
        <v>3188</v>
      </c>
      <c r="B14" s="134"/>
      <c r="C14" s="134"/>
      <c r="D14" s="135"/>
      <c r="E14" s="97" t="str">
        <f t="shared" si="0"/>
        <v>否</v>
      </c>
    </row>
    <row r="15" ht="36" customHeight="1" spans="1:5">
      <c r="A15" s="133" t="s">
        <v>3189</v>
      </c>
      <c r="B15" s="134"/>
      <c r="C15" s="138"/>
      <c r="D15" s="139" t="str">
        <f>IF(B15&gt;0,C15/B15-1,IF(B15&lt;0,-(C15/B15-1),""))</f>
        <v/>
      </c>
      <c r="E15" s="97" t="str">
        <f t="shared" si="0"/>
        <v>否</v>
      </c>
    </row>
    <row r="16" ht="27" customHeight="1" spans="1:5">
      <c r="A16" s="131" t="s">
        <v>3192</v>
      </c>
      <c r="B16" s="132"/>
      <c r="C16" s="132"/>
      <c r="D16" s="137"/>
      <c r="E16" s="97" t="str">
        <f t="shared" si="0"/>
        <v>否</v>
      </c>
    </row>
    <row r="17" ht="27" customHeight="1" spans="1:5">
      <c r="A17" s="133" t="s">
        <v>3187</v>
      </c>
      <c r="B17" s="134"/>
      <c r="C17" s="134"/>
      <c r="D17" s="135"/>
      <c r="E17" s="97" t="str">
        <f t="shared" si="0"/>
        <v>否</v>
      </c>
    </row>
    <row r="18" ht="27" customHeight="1" spans="1:5">
      <c r="A18" s="133" t="s">
        <v>3188</v>
      </c>
      <c r="B18" s="134"/>
      <c r="C18" s="134"/>
      <c r="D18" s="135"/>
      <c r="E18" s="97" t="str">
        <f t="shared" si="0"/>
        <v>否</v>
      </c>
    </row>
    <row r="19" ht="27" customHeight="1" spans="1:5">
      <c r="A19" s="133" t="s">
        <v>3189</v>
      </c>
      <c r="B19" s="134"/>
      <c r="C19" s="140"/>
      <c r="D19" s="135"/>
      <c r="E19" s="97" t="str">
        <f t="shared" si="0"/>
        <v>否</v>
      </c>
    </row>
    <row r="20" ht="27" customHeight="1" spans="1:5">
      <c r="A20" s="131" t="s">
        <v>3193</v>
      </c>
      <c r="B20" s="132"/>
      <c r="C20" s="132"/>
      <c r="D20" s="137"/>
      <c r="E20" s="97" t="str">
        <f t="shared" si="0"/>
        <v>否</v>
      </c>
    </row>
    <row r="21" ht="27" customHeight="1" spans="1:5">
      <c r="A21" s="133" t="s">
        <v>3187</v>
      </c>
      <c r="B21" s="134"/>
      <c r="C21" s="107"/>
      <c r="D21" s="135"/>
      <c r="E21" s="97" t="str">
        <f t="shared" si="0"/>
        <v>否</v>
      </c>
    </row>
    <row r="22" ht="27" customHeight="1" spans="1:5">
      <c r="A22" s="133" t="s">
        <v>3188</v>
      </c>
      <c r="B22" s="134"/>
      <c r="C22" s="134"/>
      <c r="D22" s="135"/>
      <c r="E22" s="97" t="str">
        <f t="shared" si="0"/>
        <v>否</v>
      </c>
    </row>
    <row r="23" ht="36" customHeight="1" spans="1:5">
      <c r="A23" s="133" t="s">
        <v>3189</v>
      </c>
      <c r="B23" s="134">
        <v>0</v>
      </c>
      <c r="C23" s="107"/>
      <c r="D23" s="135" t="str">
        <f t="shared" ref="D23:D27" si="1">IF(B23&gt;0,C23/B23-1,IF(B23&lt;0,-(C23/B23-1),""))</f>
        <v/>
      </c>
      <c r="E23" s="97" t="str">
        <f t="shared" si="0"/>
        <v>否</v>
      </c>
    </row>
    <row r="24" ht="36" customHeight="1" spans="1:5">
      <c r="A24" s="131" t="s">
        <v>3194</v>
      </c>
      <c r="B24" s="132"/>
      <c r="C24" s="100"/>
      <c r="D24" s="137" t="str">
        <f t="shared" si="1"/>
        <v/>
      </c>
      <c r="E24" s="97" t="str">
        <f t="shared" si="0"/>
        <v>否</v>
      </c>
    </row>
    <row r="25" ht="36" customHeight="1" spans="1:5">
      <c r="A25" s="133" t="s">
        <v>3187</v>
      </c>
      <c r="B25" s="134"/>
      <c r="C25" s="100"/>
      <c r="D25" s="137" t="str">
        <f t="shared" si="1"/>
        <v/>
      </c>
      <c r="E25" s="97" t="str">
        <f t="shared" si="0"/>
        <v>否</v>
      </c>
    </row>
    <row r="26" ht="36" customHeight="1" spans="1:5">
      <c r="A26" s="133" t="s">
        <v>3188</v>
      </c>
      <c r="B26" s="134"/>
      <c r="C26" s="100"/>
      <c r="D26" s="137" t="str">
        <f t="shared" si="1"/>
        <v/>
      </c>
      <c r="E26" s="97" t="str">
        <f t="shared" si="0"/>
        <v>否</v>
      </c>
    </row>
    <row r="27" ht="36" customHeight="1" spans="1:5">
      <c r="A27" s="133" t="s">
        <v>3189</v>
      </c>
      <c r="B27" s="134"/>
      <c r="C27" s="100"/>
      <c r="D27" s="137" t="str">
        <f t="shared" si="1"/>
        <v/>
      </c>
      <c r="E27" s="97" t="str">
        <f t="shared" si="0"/>
        <v>否</v>
      </c>
    </row>
    <row r="28" ht="27" customHeight="1" spans="1:5">
      <c r="A28" s="131" t="s">
        <v>3195</v>
      </c>
      <c r="B28" s="132"/>
      <c r="C28" s="100"/>
      <c r="D28" s="137"/>
      <c r="E28" s="97" t="str">
        <f t="shared" si="0"/>
        <v>否</v>
      </c>
    </row>
    <row r="29" ht="27" customHeight="1" spans="1:5">
      <c r="A29" s="133" t="s">
        <v>3187</v>
      </c>
      <c r="B29" s="134"/>
      <c r="C29" s="134"/>
      <c r="D29" s="141"/>
      <c r="E29" s="97" t="str">
        <f t="shared" si="0"/>
        <v>否</v>
      </c>
    </row>
    <row r="30" ht="27" customHeight="1" spans="1:5">
      <c r="A30" s="133" t="s">
        <v>3188</v>
      </c>
      <c r="B30" s="134"/>
      <c r="C30" s="134"/>
      <c r="D30" s="141"/>
      <c r="E30" s="97" t="str">
        <f t="shared" si="0"/>
        <v>否</v>
      </c>
    </row>
    <row r="31" ht="27" customHeight="1" spans="1:5">
      <c r="A31" s="133" t="s">
        <v>3189</v>
      </c>
      <c r="B31" s="134"/>
      <c r="C31" s="134"/>
      <c r="D31" s="141"/>
      <c r="E31" s="97" t="str">
        <f t="shared" si="0"/>
        <v>否</v>
      </c>
    </row>
    <row r="32" ht="27" customHeight="1" spans="1:5">
      <c r="A32" s="117" t="s">
        <v>3196</v>
      </c>
      <c r="B32" s="132"/>
      <c r="C32" s="132"/>
      <c r="D32" s="137"/>
      <c r="E32" s="97" t="str">
        <f t="shared" si="0"/>
        <v>否</v>
      </c>
    </row>
    <row r="33" ht="27" customHeight="1" spans="1:5">
      <c r="A33" s="133" t="s">
        <v>3197</v>
      </c>
      <c r="B33" s="134"/>
      <c r="C33" s="134"/>
      <c r="D33" s="141"/>
      <c r="E33" s="97" t="str">
        <f t="shared" si="0"/>
        <v>否</v>
      </c>
    </row>
    <row r="34" ht="27" customHeight="1" spans="1:5">
      <c r="A34" s="133" t="s">
        <v>3198</v>
      </c>
      <c r="B34" s="134"/>
      <c r="C34" s="134"/>
      <c r="D34" s="141"/>
      <c r="E34" s="97" t="str">
        <f t="shared" si="0"/>
        <v>否</v>
      </c>
    </row>
    <row r="35" ht="27" customHeight="1" spans="1:5">
      <c r="A35" s="133" t="s">
        <v>3199</v>
      </c>
      <c r="B35" s="134"/>
      <c r="C35" s="134"/>
      <c r="D35" s="141"/>
      <c r="E35" s="97" t="str">
        <f t="shared" si="0"/>
        <v>否</v>
      </c>
    </row>
    <row r="36" ht="27" customHeight="1" spans="1:5">
      <c r="A36" s="121" t="s">
        <v>3200</v>
      </c>
      <c r="B36" s="132"/>
      <c r="C36" s="132"/>
      <c r="D36" s="137"/>
      <c r="E36" s="97" t="str">
        <f t="shared" si="0"/>
        <v>否</v>
      </c>
    </row>
    <row r="37" ht="27" customHeight="1" spans="1:5">
      <c r="A37" s="121" t="s">
        <v>3201</v>
      </c>
      <c r="B37" s="132"/>
      <c r="C37" s="100"/>
      <c r="D37" s="137"/>
      <c r="E37" s="97" t="str">
        <f t="shared" si="0"/>
        <v>否</v>
      </c>
    </row>
    <row r="38" ht="27" customHeight="1" spans="1:5">
      <c r="A38" s="117" t="s">
        <v>3202</v>
      </c>
      <c r="B38" s="132"/>
      <c r="C38" s="132"/>
      <c r="D38" s="137"/>
      <c r="E38" s="97" t="str">
        <f t="shared" si="0"/>
        <v>否</v>
      </c>
    </row>
    <row r="39" spans="2:3">
      <c r="B39" s="142"/>
      <c r="C39" s="142"/>
    </row>
    <row r="40" spans="2:3">
      <c r="B40" s="142"/>
      <c r="C40" s="142"/>
    </row>
    <row r="41" spans="2:3">
      <c r="B41" s="142"/>
      <c r="C41" s="142"/>
    </row>
    <row r="42" spans="2:3">
      <c r="B42" s="142"/>
      <c r="C42" s="142"/>
    </row>
  </sheetData>
  <autoFilter xmlns:etc="http://www.wps.cn/officeDocument/2017/etCustomData" ref="A3:E38" etc:filterBottomFollowUsedRange="0">
    <extLst/>
  </autoFilter>
  <mergeCells count="1">
    <mergeCell ref="A1:D1"/>
  </mergeCells>
  <conditionalFormatting sqref="E28:E3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topLeftCell="A7" workbookViewId="0">
      <selection activeCell="A4" sqref="A4"/>
    </sheetView>
  </sheetViews>
  <sheetFormatPr defaultColWidth="9" defaultRowHeight="15.6" outlineLevelCol="4"/>
  <cols>
    <col min="1" max="1" width="50.75" style="88" customWidth="1"/>
    <col min="2" max="3" width="20.6296296296296" style="89" customWidth="1"/>
    <col min="4" max="4" width="20.6296296296296" style="88" customWidth="1"/>
    <col min="5" max="5" width="5.12962962962963" style="88" customWidth="1"/>
    <col min="6" max="7" width="12.6296296296296" style="88"/>
    <col min="8" max="246" width="9" style="88"/>
    <col min="247" max="247" width="41.6296296296296" style="88" customWidth="1"/>
    <col min="248" max="249" width="14.5" style="88" customWidth="1"/>
    <col min="250" max="250" width="13.8796296296296" style="88" customWidth="1"/>
    <col min="251" max="253" width="9" style="88"/>
    <col min="254" max="255" width="10.5" style="88" customWidth="1"/>
    <col min="256" max="502" width="9" style="88"/>
    <col min="503" max="503" width="41.6296296296296" style="88" customWidth="1"/>
    <col min="504" max="505" width="14.5" style="88" customWidth="1"/>
    <col min="506" max="506" width="13.8796296296296" style="88" customWidth="1"/>
    <col min="507" max="509" width="9" style="88"/>
    <col min="510" max="511" width="10.5" style="88" customWidth="1"/>
    <col min="512" max="758" width="9" style="88"/>
    <col min="759" max="759" width="41.6296296296296" style="88" customWidth="1"/>
    <col min="760" max="761" width="14.5" style="88" customWidth="1"/>
    <col min="762" max="762" width="13.8796296296296" style="88" customWidth="1"/>
    <col min="763" max="765" width="9" style="88"/>
    <col min="766" max="767" width="10.5" style="88" customWidth="1"/>
    <col min="768" max="1014" width="9" style="88"/>
    <col min="1015" max="1015" width="41.6296296296296" style="88" customWidth="1"/>
    <col min="1016" max="1017" width="14.5" style="88" customWidth="1"/>
    <col min="1018" max="1018" width="13.8796296296296" style="88" customWidth="1"/>
    <col min="1019" max="1021" width="9" style="88"/>
    <col min="1022" max="1023" width="10.5" style="88" customWidth="1"/>
    <col min="1024" max="1270" width="9" style="88"/>
    <col min="1271" max="1271" width="41.6296296296296" style="88" customWidth="1"/>
    <col min="1272" max="1273" width="14.5" style="88" customWidth="1"/>
    <col min="1274" max="1274" width="13.8796296296296" style="88" customWidth="1"/>
    <col min="1275" max="1277" width="9" style="88"/>
    <col min="1278" max="1279" width="10.5" style="88" customWidth="1"/>
    <col min="1280" max="1526" width="9" style="88"/>
    <col min="1527" max="1527" width="41.6296296296296" style="88" customWidth="1"/>
    <col min="1528" max="1529" width="14.5" style="88" customWidth="1"/>
    <col min="1530" max="1530" width="13.8796296296296" style="88" customWidth="1"/>
    <col min="1531" max="1533" width="9" style="88"/>
    <col min="1534" max="1535" width="10.5" style="88" customWidth="1"/>
    <col min="1536" max="1782" width="9" style="88"/>
    <col min="1783" max="1783" width="41.6296296296296" style="88" customWidth="1"/>
    <col min="1784" max="1785" width="14.5" style="88" customWidth="1"/>
    <col min="1786" max="1786" width="13.8796296296296" style="88" customWidth="1"/>
    <col min="1787" max="1789" width="9" style="88"/>
    <col min="1790" max="1791" width="10.5" style="88" customWidth="1"/>
    <col min="1792" max="2038" width="9" style="88"/>
    <col min="2039" max="2039" width="41.6296296296296" style="88" customWidth="1"/>
    <col min="2040" max="2041" width="14.5" style="88" customWidth="1"/>
    <col min="2042" max="2042" width="13.8796296296296" style="88" customWidth="1"/>
    <col min="2043" max="2045" width="9" style="88"/>
    <col min="2046" max="2047" width="10.5" style="88" customWidth="1"/>
    <col min="2048" max="2294" width="9" style="88"/>
    <col min="2295" max="2295" width="41.6296296296296" style="88" customWidth="1"/>
    <col min="2296" max="2297" width="14.5" style="88" customWidth="1"/>
    <col min="2298" max="2298" width="13.8796296296296" style="88" customWidth="1"/>
    <col min="2299" max="2301" width="9" style="88"/>
    <col min="2302" max="2303" width="10.5" style="88" customWidth="1"/>
    <col min="2304" max="2550" width="9" style="88"/>
    <col min="2551" max="2551" width="41.6296296296296" style="88" customWidth="1"/>
    <col min="2552" max="2553" width="14.5" style="88" customWidth="1"/>
    <col min="2554" max="2554" width="13.8796296296296" style="88" customWidth="1"/>
    <col min="2555" max="2557" width="9" style="88"/>
    <col min="2558" max="2559" width="10.5" style="88" customWidth="1"/>
    <col min="2560" max="2806" width="9" style="88"/>
    <col min="2807" max="2807" width="41.6296296296296" style="88" customWidth="1"/>
    <col min="2808" max="2809" width="14.5" style="88" customWidth="1"/>
    <col min="2810" max="2810" width="13.8796296296296" style="88" customWidth="1"/>
    <col min="2811" max="2813" width="9" style="88"/>
    <col min="2814" max="2815" width="10.5" style="88" customWidth="1"/>
    <col min="2816" max="3062" width="9" style="88"/>
    <col min="3063" max="3063" width="41.6296296296296" style="88" customWidth="1"/>
    <col min="3064" max="3065" width="14.5" style="88" customWidth="1"/>
    <col min="3066" max="3066" width="13.8796296296296" style="88" customWidth="1"/>
    <col min="3067" max="3069" width="9" style="88"/>
    <col min="3070" max="3071" width="10.5" style="88" customWidth="1"/>
    <col min="3072" max="3318" width="9" style="88"/>
    <col min="3319" max="3319" width="41.6296296296296" style="88" customWidth="1"/>
    <col min="3320" max="3321" width="14.5" style="88" customWidth="1"/>
    <col min="3322" max="3322" width="13.8796296296296" style="88" customWidth="1"/>
    <col min="3323" max="3325" width="9" style="88"/>
    <col min="3326" max="3327" width="10.5" style="88" customWidth="1"/>
    <col min="3328" max="3574" width="9" style="88"/>
    <col min="3575" max="3575" width="41.6296296296296" style="88" customWidth="1"/>
    <col min="3576" max="3577" width="14.5" style="88" customWidth="1"/>
    <col min="3578" max="3578" width="13.8796296296296" style="88" customWidth="1"/>
    <col min="3579" max="3581" width="9" style="88"/>
    <col min="3582" max="3583" width="10.5" style="88" customWidth="1"/>
    <col min="3584" max="3830" width="9" style="88"/>
    <col min="3831" max="3831" width="41.6296296296296" style="88" customWidth="1"/>
    <col min="3832" max="3833" width="14.5" style="88" customWidth="1"/>
    <col min="3834" max="3834" width="13.8796296296296" style="88" customWidth="1"/>
    <col min="3835" max="3837" width="9" style="88"/>
    <col min="3838" max="3839" width="10.5" style="88" customWidth="1"/>
    <col min="3840" max="4086" width="9" style="88"/>
    <col min="4087" max="4087" width="41.6296296296296" style="88" customWidth="1"/>
    <col min="4088" max="4089" width="14.5" style="88" customWidth="1"/>
    <col min="4090" max="4090" width="13.8796296296296" style="88" customWidth="1"/>
    <col min="4091" max="4093" width="9" style="88"/>
    <col min="4094" max="4095" width="10.5" style="88" customWidth="1"/>
    <col min="4096" max="4342" width="9" style="88"/>
    <col min="4343" max="4343" width="41.6296296296296" style="88" customWidth="1"/>
    <col min="4344" max="4345" width="14.5" style="88" customWidth="1"/>
    <col min="4346" max="4346" width="13.8796296296296" style="88" customWidth="1"/>
    <col min="4347" max="4349" width="9" style="88"/>
    <col min="4350" max="4351" width="10.5" style="88" customWidth="1"/>
    <col min="4352" max="4598" width="9" style="88"/>
    <col min="4599" max="4599" width="41.6296296296296" style="88" customWidth="1"/>
    <col min="4600" max="4601" width="14.5" style="88" customWidth="1"/>
    <col min="4602" max="4602" width="13.8796296296296" style="88" customWidth="1"/>
    <col min="4603" max="4605" width="9" style="88"/>
    <col min="4606" max="4607" width="10.5" style="88" customWidth="1"/>
    <col min="4608" max="4854" width="9" style="88"/>
    <col min="4855" max="4855" width="41.6296296296296" style="88" customWidth="1"/>
    <col min="4856" max="4857" width="14.5" style="88" customWidth="1"/>
    <col min="4858" max="4858" width="13.8796296296296" style="88" customWidth="1"/>
    <col min="4859" max="4861" width="9" style="88"/>
    <col min="4862" max="4863" width="10.5" style="88" customWidth="1"/>
    <col min="4864" max="5110" width="9" style="88"/>
    <col min="5111" max="5111" width="41.6296296296296" style="88" customWidth="1"/>
    <col min="5112" max="5113" width="14.5" style="88" customWidth="1"/>
    <col min="5114" max="5114" width="13.8796296296296" style="88" customWidth="1"/>
    <col min="5115" max="5117" width="9" style="88"/>
    <col min="5118" max="5119" width="10.5" style="88" customWidth="1"/>
    <col min="5120" max="5366" width="9" style="88"/>
    <col min="5367" max="5367" width="41.6296296296296" style="88" customWidth="1"/>
    <col min="5368" max="5369" width="14.5" style="88" customWidth="1"/>
    <col min="5370" max="5370" width="13.8796296296296" style="88" customWidth="1"/>
    <col min="5371" max="5373" width="9" style="88"/>
    <col min="5374" max="5375" width="10.5" style="88" customWidth="1"/>
    <col min="5376" max="5622" width="9" style="88"/>
    <col min="5623" max="5623" width="41.6296296296296" style="88" customWidth="1"/>
    <col min="5624" max="5625" width="14.5" style="88" customWidth="1"/>
    <col min="5626" max="5626" width="13.8796296296296" style="88" customWidth="1"/>
    <col min="5627" max="5629" width="9" style="88"/>
    <col min="5630" max="5631" width="10.5" style="88" customWidth="1"/>
    <col min="5632" max="5878" width="9" style="88"/>
    <col min="5879" max="5879" width="41.6296296296296" style="88" customWidth="1"/>
    <col min="5880" max="5881" width="14.5" style="88" customWidth="1"/>
    <col min="5882" max="5882" width="13.8796296296296" style="88" customWidth="1"/>
    <col min="5883" max="5885" width="9" style="88"/>
    <col min="5886" max="5887" width="10.5" style="88" customWidth="1"/>
    <col min="5888" max="6134" width="9" style="88"/>
    <col min="6135" max="6135" width="41.6296296296296" style="88" customWidth="1"/>
    <col min="6136" max="6137" width="14.5" style="88" customWidth="1"/>
    <col min="6138" max="6138" width="13.8796296296296" style="88" customWidth="1"/>
    <col min="6139" max="6141" width="9" style="88"/>
    <col min="6142" max="6143" width="10.5" style="88" customWidth="1"/>
    <col min="6144" max="6390" width="9" style="88"/>
    <col min="6391" max="6391" width="41.6296296296296" style="88" customWidth="1"/>
    <col min="6392" max="6393" width="14.5" style="88" customWidth="1"/>
    <col min="6394" max="6394" width="13.8796296296296" style="88" customWidth="1"/>
    <col min="6395" max="6397" width="9" style="88"/>
    <col min="6398" max="6399" width="10.5" style="88" customWidth="1"/>
    <col min="6400" max="6646" width="9" style="88"/>
    <col min="6647" max="6647" width="41.6296296296296" style="88" customWidth="1"/>
    <col min="6648" max="6649" width="14.5" style="88" customWidth="1"/>
    <col min="6650" max="6650" width="13.8796296296296" style="88" customWidth="1"/>
    <col min="6651" max="6653" width="9" style="88"/>
    <col min="6654" max="6655" width="10.5" style="88" customWidth="1"/>
    <col min="6656" max="6902" width="9" style="88"/>
    <col min="6903" max="6903" width="41.6296296296296" style="88" customWidth="1"/>
    <col min="6904" max="6905" width="14.5" style="88" customWidth="1"/>
    <col min="6906" max="6906" width="13.8796296296296" style="88" customWidth="1"/>
    <col min="6907" max="6909" width="9" style="88"/>
    <col min="6910" max="6911" width="10.5" style="88" customWidth="1"/>
    <col min="6912" max="7158" width="9" style="88"/>
    <col min="7159" max="7159" width="41.6296296296296" style="88" customWidth="1"/>
    <col min="7160" max="7161" width="14.5" style="88" customWidth="1"/>
    <col min="7162" max="7162" width="13.8796296296296" style="88" customWidth="1"/>
    <col min="7163" max="7165" width="9" style="88"/>
    <col min="7166" max="7167" width="10.5" style="88" customWidth="1"/>
    <col min="7168" max="7414" width="9" style="88"/>
    <col min="7415" max="7415" width="41.6296296296296" style="88" customWidth="1"/>
    <col min="7416" max="7417" width="14.5" style="88" customWidth="1"/>
    <col min="7418" max="7418" width="13.8796296296296" style="88" customWidth="1"/>
    <col min="7419" max="7421" width="9" style="88"/>
    <col min="7422" max="7423" width="10.5" style="88" customWidth="1"/>
    <col min="7424" max="7670" width="9" style="88"/>
    <col min="7671" max="7671" width="41.6296296296296" style="88" customWidth="1"/>
    <col min="7672" max="7673" width="14.5" style="88" customWidth="1"/>
    <col min="7674" max="7674" width="13.8796296296296" style="88" customWidth="1"/>
    <col min="7675" max="7677" width="9" style="88"/>
    <col min="7678" max="7679" width="10.5" style="88" customWidth="1"/>
    <col min="7680" max="7926" width="9" style="88"/>
    <col min="7927" max="7927" width="41.6296296296296" style="88" customWidth="1"/>
    <col min="7928" max="7929" width="14.5" style="88" customWidth="1"/>
    <col min="7930" max="7930" width="13.8796296296296" style="88" customWidth="1"/>
    <col min="7931" max="7933" width="9" style="88"/>
    <col min="7934" max="7935" width="10.5" style="88" customWidth="1"/>
    <col min="7936" max="8182" width="9" style="88"/>
    <col min="8183" max="8183" width="41.6296296296296" style="88" customWidth="1"/>
    <col min="8184" max="8185" width="14.5" style="88" customWidth="1"/>
    <col min="8186" max="8186" width="13.8796296296296" style="88" customWidth="1"/>
    <col min="8187" max="8189" width="9" style="88"/>
    <col min="8190" max="8191" width="10.5" style="88" customWidth="1"/>
    <col min="8192" max="8438" width="9" style="88"/>
    <col min="8439" max="8439" width="41.6296296296296" style="88" customWidth="1"/>
    <col min="8440" max="8441" width="14.5" style="88" customWidth="1"/>
    <col min="8442" max="8442" width="13.8796296296296" style="88" customWidth="1"/>
    <col min="8443" max="8445" width="9" style="88"/>
    <col min="8446" max="8447" width="10.5" style="88" customWidth="1"/>
    <col min="8448" max="8694" width="9" style="88"/>
    <col min="8695" max="8695" width="41.6296296296296" style="88" customWidth="1"/>
    <col min="8696" max="8697" width="14.5" style="88" customWidth="1"/>
    <col min="8698" max="8698" width="13.8796296296296" style="88" customWidth="1"/>
    <col min="8699" max="8701" width="9" style="88"/>
    <col min="8702" max="8703" width="10.5" style="88" customWidth="1"/>
    <col min="8704" max="8950" width="9" style="88"/>
    <col min="8951" max="8951" width="41.6296296296296" style="88" customWidth="1"/>
    <col min="8952" max="8953" width="14.5" style="88" customWidth="1"/>
    <col min="8954" max="8954" width="13.8796296296296" style="88" customWidth="1"/>
    <col min="8955" max="8957" width="9" style="88"/>
    <col min="8958" max="8959" width="10.5" style="88" customWidth="1"/>
    <col min="8960" max="9206" width="9" style="88"/>
    <col min="9207" max="9207" width="41.6296296296296" style="88" customWidth="1"/>
    <col min="9208" max="9209" width="14.5" style="88" customWidth="1"/>
    <col min="9210" max="9210" width="13.8796296296296" style="88" customWidth="1"/>
    <col min="9211" max="9213" width="9" style="88"/>
    <col min="9214" max="9215" width="10.5" style="88" customWidth="1"/>
    <col min="9216" max="9462" width="9" style="88"/>
    <col min="9463" max="9463" width="41.6296296296296" style="88" customWidth="1"/>
    <col min="9464" max="9465" width="14.5" style="88" customWidth="1"/>
    <col min="9466" max="9466" width="13.8796296296296" style="88" customWidth="1"/>
    <col min="9467" max="9469" width="9" style="88"/>
    <col min="9470" max="9471" width="10.5" style="88" customWidth="1"/>
    <col min="9472" max="9718" width="9" style="88"/>
    <col min="9719" max="9719" width="41.6296296296296" style="88" customWidth="1"/>
    <col min="9720" max="9721" width="14.5" style="88" customWidth="1"/>
    <col min="9722" max="9722" width="13.8796296296296" style="88" customWidth="1"/>
    <col min="9723" max="9725" width="9" style="88"/>
    <col min="9726" max="9727" width="10.5" style="88" customWidth="1"/>
    <col min="9728" max="9974" width="9" style="88"/>
    <col min="9975" max="9975" width="41.6296296296296" style="88" customWidth="1"/>
    <col min="9976" max="9977" width="14.5" style="88" customWidth="1"/>
    <col min="9978" max="9978" width="13.8796296296296" style="88" customWidth="1"/>
    <col min="9979" max="9981" width="9" style="88"/>
    <col min="9982" max="9983" width="10.5" style="88" customWidth="1"/>
    <col min="9984" max="10230" width="9" style="88"/>
    <col min="10231" max="10231" width="41.6296296296296" style="88" customWidth="1"/>
    <col min="10232" max="10233" width="14.5" style="88" customWidth="1"/>
    <col min="10234" max="10234" width="13.8796296296296" style="88" customWidth="1"/>
    <col min="10235" max="10237" width="9" style="88"/>
    <col min="10238" max="10239" width="10.5" style="88" customWidth="1"/>
    <col min="10240" max="10486" width="9" style="88"/>
    <col min="10487" max="10487" width="41.6296296296296" style="88" customWidth="1"/>
    <col min="10488" max="10489" width="14.5" style="88" customWidth="1"/>
    <col min="10490" max="10490" width="13.8796296296296" style="88" customWidth="1"/>
    <col min="10491" max="10493" width="9" style="88"/>
    <col min="10494" max="10495" width="10.5" style="88" customWidth="1"/>
    <col min="10496" max="10742" width="9" style="88"/>
    <col min="10743" max="10743" width="41.6296296296296" style="88" customWidth="1"/>
    <col min="10744" max="10745" width="14.5" style="88" customWidth="1"/>
    <col min="10746" max="10746" width="13.8796296296296" style="88" customWidth="1"/>
    <col min="10747" max="10749" width="9" style="88"/>
    <col min="10750" max="10751" width="10.5" style="88" customWidth="1"/>
    <col min="10752" max="10998" width="9" style="88"/>
    <col min="10999" max="10999" width="41.6296296296296" style="88" customWidth="1"/>
    <col min="11000" max="11001" width="14.5" style="88" customWidth="1"/>
    <col min="11002" max="11002" width="13.8796296296296" style="88" customWidth="1"/>
    <col min="11003" max="11005" width="9" style="88"/>
    <col min="11006" max="11007" width="10.5" style="88" customWidth="1"/>
    <col min="11008" max="11254" width="9" style="88"/>
    <col min="11255" max="11255" width="41.6296296296296" style="88" customWidth="1"/>
    <col min="11256" max="11257" width="14.5" style="88" customWidth="1"/>
    <col min="11258" max="11258" width="13.8796296296296" style="88" customWidth="1"/>
    <col min="11259" max="11261" width="9" style="88"/>
    <col min="11262" max="11263" width="10.5" style="88" customWidth="1"/>
    <col min="11264" max="11510" width="9" style="88"/>
    <col min="11511" max="11511" width="41.6296296296296" style="88" customWidth="1"/>
    <col min="11512" max="11513" width="14.5" style="88" customWidth="1"/>
    <col min="11514" max="11514" width="13.8796296296296" style="88" customWidth="1"/>
    <col min="11515" max="11517" width="9" style="88"/>
    <col min="11518" max="11519" width="10.5" style="88" customWidth="1"/>
    <col min="11520" max="11766" width="9" style="88"/>
    <col min="11767" max="11767" width="41.6296296296296" style="88" customWidth="1"/>
    <col min="11768" max="11769" width="14.5" style="88" customWidth="1"/>
    <col min="11770" max="11770" width="13.8796296296296" style="88" customWidth="1"/>
    <col min="11771" max="11773" width="9" style="88"/>
    <col min="11774" max="11775" width="10.5" style="88" customWidth="1"/>
    <col min="11776" max="12022" width="9" style="88"/>
    <col min="12023" max="12023" width="41.6296296296296" style="88" customWidth="1"/>
    <col min="12024" max="12025" width="14.5" style="88" customWidth="1"/>
    <col min="12026" max="12026" width="13.8796296296296" style="88" customWidth="1"/>
    <col min="12027" max="12029" width="9" style="88"/>
    <col min="12030" max="12031" width="10.5" style="88" customWidth="1"/>
    <col min="12032" max="12278" width="9" style="88"/>
    <col min="12279" max="12279" width="41.6296296296296" style="88" customWidth="1"/>
    <col min="12280" max="12281" width="14.5" style="88" customWidth="1"/>
    <col min="12282" max="12282" width="13.8796296296296" style="88" customWidth="1"/>
    <col min="12283" max="12285" width="9" style="88"/>
    <col min="12286" max="12287" width="10.5" style="88" customWidth="1"/>
    <col min="12288" max="12534" width="9" style="88"/>
    <col min="12535" max="12535" width="41.6296296296296" style="88" customWidth="1"/>
    <col min="12536" max="12537" width="14.5" style="88" customWidth="1"/>
    <col min="12538" max="12538" width="13.8796296296296" style="88" customWidth="1"/>
    <col min="12539" max="12541" width="9" style="88"/>
    <col min="12542" max="12543" width="10.5" style="88" customWidth="1"/>
    <col min="12544" max="12790" width="9" style="88"/>
    <col min="12791" max="12791" width="41.6296296296296" style="88" customWidth="1"/>
    <col min="12792" max="12793" width="14.5" style="88" customWidth="1"/>
    <col min="12794" max="12794" width="13.8796296296296" style="88" customWidth="1"/>
    <col min="12795" max="12797" width="9" style="88"/>
    <col min="12798" max="12799" width="10.5" style="88" customWidth="1"/>
    <col min="12800" max="13046" width="9" style="88"/>
    <col min="13047" max="13047" width="41.6296296296296" style="88" customWidth="1"/>
    <col min="13048" max="13049" width="14.5" style="88" customWidth="1"/>
    <col min="13050" max="13050" width="13.8796296296296" style="88" customWidth="1"/>
    <col min="13051" max="13053" width="9" style="88"/>
    <col min="13054" max="13055" width="10.5" style="88" customWidth="1"/>
    <col min="13056" max="13302" width="9" style="88"/>
    <col min="13303" max="13303" width="41.6296296296296" style="88" customWidth="1"/>
    <col min="13304" max="13305" width="14.5" style="88" customWidth="1"/>
    <col min="13306" max="13306" width="13.8796296296296" style="88" customWidth="1"/>
    <col min="13307" max="13309" width="9" style="88"/>
    <col min="13310" max="13311" width="10.5" style="88" customWidth="1"/>
    <col min="13312" max="13558" width="9" style="88"/>
    <col min="13559" max="13559" width="41.6296296296296" style="88" customWidth="1"/>
    <col min="13560" max="13561" width="14.5" style="88" customWidth="1"/>
    <col min="13562" max="13562" width="13.8796296296296" style="88" customWidth="1"/>
    <col min="13563" max="13565" width="9" style="88"/>
    <col min="13566" max="13567" width="10.5" style="88" customWidth="1"/>
    <col min="13568" max="13814" width="9" style="88"/>
    <col min="13815" max="13815" width="41.6296296296296" style="88" customWidth="1"/>
    <col min="13816" max="13817" width="14.5" style="88" customWidth="1"/>
    <col min="13818" max="13818" width="13.8796296296296" style="88" customWidth="1"/>
    <col min="13819" max="13821" width="9" style="88"/>
    <col min="13822" max="13823" width="10.5" style="88" customWidth="1"/>
    <col min="13824" max="14070" width="9" style="88"/>
    <col min="14071" max="14071" width="41.6296296296296" style="88" customWidth="1"/>
    <col min="14072" max="14073" width="14.5" style="88" customWidth="1"/>
    <col min="14074" max="14074" width="13.8796296296296" style="88" customWidth="1"/>
    <col min="14075" max="14077" width="9" style="88"/>
    <col min="14078" max="14079" width="10.5" style="88" customWidth="1"/>
    <col min="14080" max="14326" width="9" style="88"/>
    <col min="14327" max="14327" width="41.6296296296296" style="88" customWidth="1"/>
    <col min="14328" max="14329" width="14.5" style="88" customWidth="1"/>
    <col min="14330" max="14330" width="13.8796296296296" style="88" customWidth="1"/>
    <col min="14331" max="14333" width="9" style="88"/>
    <col min="14334" max="14335" width="10.5" style="88" customWidth="1"/>
    <col min="14336" max="14582" width="9" style="88"/>
    <col min="14583" max="14583" width="41.6296296296296" style="88" customWidth="1"/>
    <col min="14584" max="14585" width="14.5" style="88" customWidth="1"/>
    <col min="14586" max="14586" width="13.8796296296296" style="88" customWidth="1"/>
    <col min="14587" max="14589" width="9" style="88"/>
    <col min="14590" max="14591" width="10.5" style="88" customWidth="1"/>
    <col min="14592" max="14838" width="9" style="88"/>
    <col min="14839" max="14839" width="41.6296296296296" style="88" customWidth="1"/>
    <col min="14840" max="14841" width="14.5" style="88" customWidth="1"/>
    <col min="14842" max="14842" width="13.8796296296296" style="88" customWidth="1"/>
    <col min="14843" max="14845" width="9" style="88"/>
    <col min="14846" max="14847" width="10.5" style="88" customWidth="1"/>
    <col min="14848" max="15094" width="9" style="88"/>
    <col min="15095" max="15095" width="41.6296296296296" style="88" customWidth="1"/>
    <col min="15096" max="15097" width="14.5" style="88" customWidth="1"/>
    <col min="15098" max="15098" width="13.8796296296296" style="88" customWidth="1"/>
    <col min="15099" max="15101" width="9" style="88"/>
    <col min="15102" max="15103" width="10.5" style="88" customWidth="1"/>
    <col min="15104" max="15350" width="9" style="88"/>
    <col min="15351" max="15351" width="41.6296296296296" style="88" customWidth="1"/>
    <col min="15352" max="15353" width="14.5" style="88" customWidth="1"/>
    <col min="15354" max="15354" width="13.8796296296296" style="88" customWidth="1"/>
    <col min="15355" max="15357" width="9" style="88"/>
    <col min="15358" max="15359" width="10.5" style="88" customWidth="1"/>
    <col min="15360" max="15606" width="9" style="88"/>
    <col min="15607" max="15607" width="41.6296296296296" style="88" customWidth="1"/>
    <col min="15608" max="15609" width="14.5" style="88" customWidth="1"/>
    <col min="15610" max="15610" width="13.8796296296296" style="88" customWidth="1"/>
    <col min="15611" max="15613" width="9" style="88"/>
    <col min="15614" max="15615" width="10.5" style="88" customWidth="1"/>
    <col min="15616" max="15862" width="9" style="88"/>
    <col min="15863" max="15863" width="41.6296296296296" style="88" customWidth="1"/>
    <col min="15864" max="15865" width="14.5" style="88" customWidth="1"/>
    <col min="15866" max="15866" width="13.8796296296296" style="88" customWidth="1"/>
    <col min="15867" max="15869" width="9" style="88"/>
    <col min="15870" max="15871" width="10.5" style="88" customWidth="1"/>
    <col min="15872" max="16118" width="9" style="88"/>
    <col min="16119" max="16119" width="41.6296296296296" style="88" customWidth="1"/>
    <col min="16120" max="16121" width="14.5" style="88" customWidth="1"/>
    <col min="16122" max="16122" width="13.8796296296296" style="88" customWidth="1"/>
    <col min="16123" max="16125" width="9" style="88"/>
    <col min="16126" max="16127" width="10.5" style="88" customWidth="1"/>
    <col min="16128" max="16384" width="9" style="88"/>
  </cols>
  <sheetData>
    <row r="1" ht="45" customHeight="1" spans="1:4">
      <c r="A1" s="83" t="s">
        <v>3218</v>
      </c>
      <c r="B1" s="90"/>
      <c r="C1" s="90"/>
      <c r="D1" s="83"/>
    </row>
    <row r="2" ht="20.1" customHeight="1" spans="1:4">
      <c r="A2" s="91"/>
      <c r="B2" s="92"/>
      <c r="C2" s="93"/>
      <c r="D2" s="94" t="s">
        <v>3099</v>
      </c>
    </row>
    <row r="3" ht="45" customHeight="1" spans="1:5">
      <c r="A3" s="95" t="s">
        <v>3</v>
      </c>
      <c r="B3" s="96" t="s">
        <v>4</v>
      </c>
      <c r="C3" s="96" t="s">
        <v>5</v>
      </c>
      <c r="D3" s="96" t="s">
        <v>2501</v>
      </c>
      <c r="E3" s="97" t="s">
        <v>7</v>
      </c>
    </row>
    <row r="4" ht="36" customHeight="1" spans="1:5">
      <c r="A4" s="98" t="s">
        <v>3204</v>
      </c>
      <c r="B4" s="99"/>
      <c r="C4" s="100"/>
      <c r="D4" s="101"/>
      <c r="E4" s="97" t="str">
        <f t="shared" ref="E4:E22" si="0">IF(A4&lt;&gt;"",IF(SUM(B4:C4)&lt;&gt;0,"是","否"),"是")</f>
        <v>否</v>
      </c>
    </row>
    <row r="5" ht="36" customHeight="1" spans="1:5">
      <c r="A5" s="102" t="s">
        <v>3205</v>
      </c>
      <c r="B5" s="103"/>
      <c r="C5" s="104"/>
      <c r="D5" s="105"/>
      <c r="E5" s="97" t="str">
        <f t="shared" si="0"/>
        <v>否</v>
      </c>
    </row>
    <row r="6" ht="36" customHeight="1" spans="1:5">
      <c r="A6" s="98" t="s">
        <v>3206</v>
      </c>
      <c r="B6" s="99"/>
      <c r="C6" s="100"/>
      <c r="D6" s="106"/>
      <c r="E6" s="97" t="str">
        <f t="shared" si="0"/>
        <v>否</v>
      </c>
    </row>
    <row r="7" ht="36" customHeight="1" spans="1:5">
      <c r="A7" s="102" t="s">
        <v>3205</v>
      </c>
      <c r="B7" s="103"/>
      <c r="C7" s="107"/>
      <c r="D7" s="105"/>
      <c r="E7" s="97" t="str">
        <f t="shared" si="0"/>
        <v>否</v>
      </c>
    </row>
    <row r="8" ht="36" customHeight="1" spans="1:5">
      <c r="A8" s="98" t="s">
        <v>3207</v>
      </c>
      <c r="B8" s="99"/>
      <c r="C8" s="108"/>
      <c r="D8" s="109" t="str">
        <f>IF(B8&gt;0,C8/B8-1,IF(B8&lt;0,-(C8/B8-1),""))</f>
        <v/>
      </c>
      <c r="E8" s="97" t="str">
        <f t="shared" si="0"/>
        <v>否</v>
      </c>
    </row>
    <row r="9" ht="36" customHeight="1" spans="1:5">
      <c r="A9" s="102" t="s">
        <v>3205</v>
      </c>
      <c r="B9" s="103"/>
      <c r="C9" s="110"/>
      <c r="D9" s="111" t="str">
        <f>IF(B9&gt;0,C9/B9-1,IF(B9&lt;0,-(C9/B9-1),""))</f>
        <v/>
      </c>
      <c r="E9" s="97" t="str">
        <f t="shared" si="0"/>
        <v>否</v>
      </c>
    </row>
    <row r="10" ht="36" customHeight="1" spans="1:5">
      <c r="A10" s="98" t="s">
        <v>3208</v>
      </c>
      <c r="B10" s="99"/>
      <c r="C10" s="100"/>
      <c r="D10" s="106"/>
      <c r="E10" s="97" t="str">
        <f t="shared" si="0"/>
        <v>否</v>
      </c>
    </row>
    <row r="11" ht="36" customHeight="1" spans="1:5">
      <c r="A11" s="102" t="s">
        <v>3205</v>
      </c>
      <c r="B11" s="103"/>
      <c r="C11" s="107"/>
      <c r="D11" s="105"/>
      <c r="E11" s="97" t="str">
        <f t="shared" si="0"/>
        <v>否</v>
      </c>
    </row>
    <row r="12" ht="36" customHeight="1" spans="1:5">
      <c r="A12" s="98" t="s">
        <v>3209</v>
      </c>
      <c r="B12" s="99"/>
      <c r="C12" s="100"/>
      <c r="D12" s="106"/>
      <c r="E12" s="97" t="str">
        <f t="shared" si="0"/>
        <v>否</v>
      </c>
    </row>
    <row r="13" ht="36" customHeight="1" spans="1:5">
      <c r="A13" s="102" t="s">
        <v>3205</v>
      </c>
      <c r="B13" s="103"/>
      <c r="C13" s="107"/>
      <c r="D13" s="105"/>
      <c r="E13" s="97" t="str">
        <f t="shared" si="0"/>
        <v>否</v>
      </c>
    </row>
    <row r="14" s="87" customFormat="1" ht="36" customHeight="1" spans="1:5">
      <c r="A14" s="98" t="s">
        <v>3210</v>
      </c>
      <c r="B14" s="112"/>
      <c r="C14" s="108"/>
      <c r="D14" s="109" t="str">
        <f>IF(B14&gt;0,C14/B14-1,IF(B14&lt;0,-(C14/B14-1),""))</f>
        <v/>
      </c>
      <c r="E14" s="97" t="str">
        <f t="shared" si="0"/>
        <v>否</v>
      </c>
    </row>
    <row r="15" ht="36" customHeight="1" spans="1:5">
      <c r="A15" s="102" t="s">
        <v>3205</v>
      </c>
      <c r="B15" s="113"/>
      <c r="C15" s="110"/>
      <c r="D15" s="111" t="str">
        <f>IF(B15&gt;0,C15/B15-1,IF(B15&lt;0,-(C15/B15-1),""))</f>
        <v/>
      </c>
      <c r="E15" s="97" t="str">
        <f t="shared" si="0"/>
        <v>否</v>
      </c>
    </row>
    <row r="16" ht="36" customHeight="1" spans="1:5">
      <c r="A16" s="98" t="s">
        <v>3211</v>
      </c>
      <c r="B16" s="114"/>
      <c r="C16" s="100"/>
      <c r="D16" s="106"/>
      <c r="E16" s="97" t="str">
        <f t="shared" si="0"/>
        <v>否</v>
      </c>
    </row>
    <row r="17" ht="36" customHeight="1" spans="1:5">
      <c r="A17" s="102" t="s">
        <v>3205</v>
      </c>
      <c r="B17" s="115"/>
      <c r="C17" s="116"/>
      <c r="D17" s="105"/>
      <c r="E17" s="97" t="str">
        <f t="shared" si="0"/>
        <v>否</v>
      </c>
    </row>
    <row r="18" ht="36" customHeight="1" spans="1:5">
      <c r="A18" s="117" t="s">
        <v>3212</v>
      </c>
      <c r="B18" s="114"/>
      <c r="C18" s="114"/>
      <c r="D18" s="118"/>
      <c r="E18" s="97" t="str">
        <f t="shared" si="0"/>
        <v>否</v>
      </c>
    </row>
    <row r="19" ht="36" customHeight="1" spans="1:5">
      <c r="A19" s="102" t="s">
        <v>3213</v>
      </c>
      <c r="B19" s="115"/>
      <c r="C19" s="115"/>
      <c r="D19" s="119"/>
      <c r="E19" s="97" t="str">
        <f t="shared" si="0"/>
        <v>否</v>
      </c>
    </row>
    <row r="20" ht="36" customHeight="1" spans="1:5">
      <c r="A20" s="98" t="s">
        <v>3214</v>
      </c>
      <c r="B20" s="114"/>
      <c r="C20" s="120"/>
      <c r="D20" s="106"/>
      <c r="E20" s="97" t="str">
        <f t="shared" si="0"/>
        <v>否</v>
      </c>
    </row>
    <row r="21" ht="36" customHeight="1" spans="1:5">
      <c r="A21" s="121" t="s">
        <v>3215</v>
      </c>
      <c r="B21" s="114"/>
      <c r="C21" s="120"/>
      <c r="D21" s="106"/>
      <c r="E21" s="97" t="str">
        <f t="shared" si="0"/>
        <v>否</v>
      </c>
    </row>
    <row r="22" ht="36" customHeight="1" spans="1:5">
      <c r="A22" s="117" t="s">
        <v>3216</v>
      </c>
      <c r="B22" s="114"/>
      <c r="C22" s="114"/>
      <c r="D22" s="106"/>
      <c r="E22" s="97" t="str">
        <f t="shared" si="0"/>
        <v>否</v>
      </c>
    </row>
    <row r="23" spans="2:3">
      <c r="B23" s="122"/>
      <c r="C23" s="122"/>
    </row>
    <row r="24" spans="2:3">
      <c r="B24" s="122"/>
      <c r="C24" s="122"/>
    </row>
    <row r="25" spans="2:3">
      <c r="B25" s="122"/>
      <c r="C25" s="122"/>
    </row>
    <row r="26" spans="2:3">
      <c r="B26" s="122"/>
      <c r="C26" s="122"/>
    </row>
  </sheetData>
  <autoFilter xmlns:etc="http://www.wps.cn/officeDocument/2017/etCustomData" ref="A3:F22" etc:filterBottomFollowUsedRange="0">
    <extLst/>
  </autoFilter>
  <mergeCells count="1">
    <mergeCell ref="A1:D1"/>
  </mergeCells>
  <conditionalFormatting sqref="D16">
    <cfRule type="cellIs" dxfId="5" priority="4" stopIfTrue="1" operator="lessThan">
      <formula>0</formula>
    </cfRule>
  </conditionalFormatting>
  <conditionalFormatting sqref="E16:F16">
    <cfRule type="cellIs" dxfId="5" priority="5"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C6" sqref="C6"/>
    </sheetView>
  </sheetViews>
  <sheetFormatPr defaultColWidth="10" defaultRowHeight="14.4" outlineLevelCol="6"/>
  <cols>
    <col min="1" max="1" width="24.6296296296296" style="41" customWidth="1"/>
    <col min="2" max="7" width="15.6296296296296" style="41" customWidth="1"/>
    <col min="8" max="8" width="9.76851851851852" style="41" customWidth="1"/>
    <col min="9" max="16384" width="10" style="41"/>
  </cols>
  <sheetData>
    <row r="1" s="41" customFormat="1" ht="28.6" customHeight="1" spans="1:7">
      <c r="A1" s="83" t="s">
        <v>3219</v>
      </c>
      <c r="B1" s="83"/>
      <c r="C1" s="83"/>
      <c r="D1" s="83"/>
      <c r="E1" s="83"/>
      <c r="F1" s="83"/>
      <c r="G1" s="83"/>
    </row>
    <row r="2" s="41" customFormat="1" ht="23" customHeight="1" spans="1:7">
      <c r="A2" s="76"/>
      <c r="B2" s="76"/>
      <c r="C2" s="84"/>
      <c r="D2" s="84"/>
      <c r="E2" s="84"/>
      <c r="F2" s="81" t="s">
        <v>3220</v>
      </c>
      <c r="G2" s="56"/>
    </row>
    <row r="3" s="41" customFormat="1" ht="30" customHeight="1" spans="1:7">
      <c r="A3" s="62" t="s">
        <v>3178</v>
      </c>
      <c r="B3" s="49" t="s">
        <v>3221</v>
      </c>
      <c r="C3" s="49"/>
      <c r="D3" s="49"/>
      <c r="E3" s="49" t="s">
        <v>3222</v>
      </c>
      <c r="F3" s="49"/>
      <c r="G3" s="49"/>
    </row>
    <row r="4" s="41" customFormat="1" ht="30" customHeight="1" spans="1:7">
      <c r="A4" s="49"/>
      <c r="B4" s="85"/>
      <c r="C4" s="49" t="s">
        <v>3223</v>
      </c>
      <c r="D4" s="49" t="s">
        <v>3224</v>
      </c>
      <c r="E4" s="85"/>
      <c r="F4" s="49" t="s">
        <v>3223</v>
      </c>
      <c r="G4" s="49" t="s">
        <v>3224</v>
      </c>
    </row>
    <row r="5" s="41" customFormat="1" ht="19" customHeight="1" spans="1:7">
      <c r="A5" s="62" t="s">
        <v>3225</v>
      </c>
      <c r="B5" s="49" t="s">
        <v>3226</v>
      </c>
      <c r="C5" s="49" t="s">
        <v>3227</v>
      </c>
      <c r="D5" s="49" t="s">
        <v>3228</v>
      </c>
      <c r="E5" s="49" t="s">
        <v>3229</v>
      </c>
      <c r="F5" s="49" t="s">
        <v>3230</v>
      </c>
      <c r="G5" s="49" t="s">
        <v>3231</v>
      </c>
    </row>
    <row r="6" s="41" customFormat="1" ht="19" customHeight="1" spans="1:7">
      <c r="A6" s="65" t="s">
        <v>3232</v>
      </c>
      <c r="B6" s="86">
        <f>C6+D6</f>
        <v>5</v>
      </c>
      <c r="C6" s="85"/>
      <c r="D6" s="86">
        <v>5</v>
      </c>
      <c r="E6" s="86">
        <f>F6+G6</f>
        <v>5</v>
      </c>
      <c r="F6" s="85"/>
      <c r="G6" s="86">
        <v>5</v>
      </c>
    </row>
    <row r="7" s="41" customFormat="1" ht="19" customHeight="1" spans="1:7">
      <c r="A7" s="65"/>
      <c r="B7" s="85"/>
      <c r="C7" s="85"/>
      <c r="D7" s="85"/>
      <c r="E7" s="85"/>
      <c r="F7" s="85"/>
      <c r="G7" s="85"/>
    </row>
    <row r="8" s="41" customFormat="1" ht="19" customHeight="1" spans="1:7">
      <c r="A8" s="51"/>
      <c r="B8" s="85"/>
      <c r="C8" s="85"/>
      <c r="D8" s="85"/>
      <c r="E8" s="85"/>
      <c r="F8" s="85"/>
      <c r="G8" s="85"/>
    </row>
    <row r="9" s="41" customFormat="1" ht="19" customHeight="1" spans="1:7">
      <c r="A9" s="51"/>
      <c r="B9" s="85"/>
      <c r="C9" s="85"/>
      <c r="D9" s="85"/>
      <c r="E9" s="85"/>
      <c r="F9" s="85"/>
      <c r="G9" s="85"/>
    </row>
    <row r="10" s="41" customFormat="1" ht="19" customHeight="1" spans="1:7">
      <c r="A10" s="51"/>
      <c r="B10" s="85"/>
      <c r="C10" s="85"/>
      <c r="D10" s="85"/>
      <c r="E10" s="85"/>
      <c r="F10" s="85"/>
      <c r="G10" s="85"/>
    </row>
    <row r="11" s="41" customFormat="1" ht="19" customHeight="1" spans="1:7">
      <c r="A11" s="51"/>
      <c r="B11" s="85"/>
      <c r="C11" s="85"/>
      <c r="D11" s="85"/>
      <c r="E11" s="85"/>
      <c r="F11" s="85"/>
      <c r="G11" s="85"/>
    </row>
    <row r="12" s="41" customFormat="1" ht="19" customHeight="1" spans="1:7">
      <c r="A12" s="51"/>
      <c r="B12" s="85"/>
      <c r="C12" s="85"/>
      <c r="D12" s="85"/>
      <c r="E12" s="85"/>
      <c r="F12" s="85"/>
      <c r="G12" s="85"/>
    </row>
    <row r="13" s="41" customFormat="1" ht="19" customHeight="1" spans="1:7">
      <c r="A13" s="51"/>
      <c r="B13" s="85"/>
      <c r="C13" s="85"/>
      <c r="D13" s="85"/>
      <c r="E13" s="85"/>
      <c r="F13" s="85"/>
      <c r="G13" s="85"/>
    </row>
    <row r="14" s="41" customFormat="1" ht="19" customHeight="1" spans="1:7">
      <c r="A14" s="51"/>
      <c r="B14" s="85"/>
      <c r="C14" s="85"/>
      <c r="D14" s="85"/>
      <c r="E14" s="85"/>
      <c r="F14" s="85"/>
      <c r="G14" s="85"/>
    </row>
    <row r="15" s="41" customFormat="1" ht="19" customHeight="1" spans="1:7">
      <c r="A15" s="51"/>
      <c r="B15" s="85"/>
      <c r="C15" s="85"/>
      <c r="D15" s="85"/>
      <c r="E15" s="85"/>
      <c r="F15" s="85"/>
      <c r="G15" s="85"/>
    </row>
    <row r="16" s="41" customFormat="1" ht="19" customHeight="1" spans="1:7">
      <c r="A16" s="51"/>
      <c r="B16" s="85"/>
      <c r="C16" s="85"/>
      <c r="D16" s="85"/>
      <c r="E16" s="85"/>
      <c r="F16" s="85"/>
      <c r="G16" s="85"/>
    </row>
    <row r="17" s="41" customFormat="1" ht="19" customHeight="1" spans="1:7">
      <c r="A17" s="51"/>
      <c r="B17" s="85"/>
      <c r="C17" s="85"/>
      <c r="D17" s="85"/>
      <c r="E17" s="85"/>
      <c r="F17" s="85"/>
      <c r="G17" s="85"/>
    </row>
    <row r="18" s="43" customFormat="1" ht="25" customHeight="1" spans="1:7">
      <c r="A18" s="67" t="s">
        <v>3233</v>
      </c>
      <c r="B18" s="68"/>
      <c r="C18" s="68"/>
      <c r="D18" s="68"/>
      <c r="E18" s="68"/>
      <c r="F18" s="68"/>
      <c r="G18" s="68"/>
    </row>
    <row r="19" s="43" customFormat="1" ht="25" customHeight="1" spans="1:7">
      <c r="A19" s="68" t="s">
        <v>3234</v>
      </c>
      <c r="B19" s="68"/>
      <c r="C19" s="68"/>
      <c r="D19" s="68"/>
      <c r="E19" s="68"/>
      <c r="F19" s="68"/>
      <c r="G19" s="68"/>
    </row>
    <row r="20" s="41" customFormat="1" ht="18" customHeight="1" spans="1:7">
      <c r="A20" s="69"/>
      <c r="B20" s="69"/>
      <c r="C20" s="69"/>
      <c r="D20" s="69"/>
      <c r="E20" s="69"/>
      <c r="F20" s="69"/>
      <c r="G20" s="69"/>
    </row>
    <row r="21" s="41" customFormat="1" ht="18" customHeight="1" spans="1:7">
      <c r="A21" s="69"/>
      <c r="B21" s="69"/>
      <c r="C21" s="69"/>
      <c r="D21" s="69"/>
      <c r="E21" s="69"/>
      <c r="F21" s="69"/>
      <c r="G21" s="69"/>
    </row>
    <row r="22" s="41" customFormat="1" ht="18" customHeight="1" spans="1:7">
      <c r="A22" s="69"/>
      <c r="B22" s="69"/>
      <c r="C22" s="69"/>
      <c r="D22" s="69"/>
      <c r="E22" s="69"/>
      <c r="F22" s="69"/>
      <c r="G22" s="69"/>
    </row>
    <row r="23" s="41" customFormat="1" ht="18" customHeight="1" spans="1:7">
      <c r="A23" s="69"/>
      <c r="B23" s="69"/>
      <c r="C23" s="69"/>
      <c r="D23" s="69"/>
      <c r="E23" s="69"/>
      <c r="F23" s="69"/>
      <c r="G23" s="69"/>
    </row>
    <row r="24" s="41" customFormat="1" ht="14" customHeight="1" spans="1:7">
      <c r="A24" s="69"/>
      <c r="B24" s="69"/>
      <c r="C24" s="69"/>
      <c r="D24" s="69"/>
      <c r="E24" s="69"/>
      <c r="F24" s="69"/>
      <c r="G24" s="69"/>
    </row>
    <row r="25" s="41" customFormat="1" ht="33" customHeight="1" spans="1:7">
      <c r="A25"/>
      <c r="B25"/>
      <c r="C25"/>
      <c r="D25"/>
      <c r="E25"/>
      <c r="F25"/>
      <c r="G25"/>
    </row>
    <row r="26" s="41" customFormat="1" ht="28.6" customHeight="1" spans="1:7">
      <c r="A26"/>
      <c r="B26"/>
      <c r="C26"/>
      <c r="D26"/>
      <c r="E26"/>
      <c r="F26"/>
      <c r="G26"/>
    </row>
    <row r="27" s="41" customFormat="1" ht="16" customHeight="1" spans="1:7">
      <c r="A27"/>
      <c r="B27"/>
      <c r="C27"/>
      <c r="D27"/>
      <c r="E27"/>
      <c r="F27"/>
      <c r="G27"/>
    </row>
    <row r="28" s="41" customFormat="1" ht="21" customHeight="1" spans="1:7">
      <c r="A28"/>
      <c r="B28"/>
      <c r="C28"/>
      <c r="D28"/>
      <c r="E28"/>
      <c r="F28"/>
      <c r="G28"/>
    </row>
    <row r="29" s="41" customFormat="1" ht="30" customHeight="1" spans="1:7">
      <c r="A29"/>
      <c r="B29"/>
      <c r="C29"/>
      <c r="D29"/>
      <c r="E29"/>
      <c r="F29"/>
      <c r="G29"/>
    </row>
    <row r="30" s="41" customFormat="1" ht="30" customHeight="1" spans="1:7">
      <c r="A30"/>
      <c r="B30"/>
      <c r="C30"/>
      <c r="D30"/>
      <c r="E30"/>
      <c r="F30"/>
      <c r="G30"/>
    </row>
    <row r="31" s="41" customFormat="1" ht="30" customHeight="1" spans="1:7">
      <c r="A31"/>
      <c r="B31"/>
      <c r="C31"/>
      <c r="D31"/>
      <c r="E31"/>
      <c r="F31"/>
      <c r="G31"/>
    </row>
    <row r="32" s="41" customFormat="1" ht="30" customHeight="1" spans="1:7">
      <c r="A32"/>
      <c r="B32"/>
      <c r="C32"/>
      <c r="D32"/>
      <c r="E32"/>
      <c r="F32"/>
      <c r="G32"/>
    </row>
    <row r="33" s="41" customFormat="1" ht="30" customHeight="1" spans="1:7">
      <c r="A33"/>
      <c r="B33"/>
      <c r="C33"/>
      <c r="D33"/>
      <c r="E33"/>
      <c r="F33"/>
      <c r="G33"/>
    </row>
    <row r="34" s="41" customFormat="1" ht="30" customHeight="1" spans="1:7">
      <c r="A34"/>
      <c r="B34"/>
      <c r="C34"/>
      <c r="D34"/>
      <c r="E34"/>
      <c r="F34"/>
      <c r="G34"/>
    </row>
    <row r="35" s="41" customFormat="1" ht="30" customHeight="1" spans="1:7">
      <c r="A35"/>
      <c r="B35"/>
      <c r="C35"/>
      <c r="D35"/>
      <c r="E35"/>
      <c r="F35"/>
      <c r="G35"/>
    </row>
    <row r="36" s="41" customFormat="1" ht="30" customHeight="1" spans="1:7">
      <c r="A36"/>
      <c r="B36"/>
      <c r="C36"/>
      <c r="D36"/>
      <c r="E36"/>
      <c r="F36"/>
      <c r="G36"/>
    </row>
    <row r="37" s="43" customFormat="1" ht="25" customHeight="1" spans="1:7">
      <c r="A37"/>
      <c r="B37"/>
      <c r="C37"/>
      <c r="D37"/>
      <c r="E37"/>
      <c r="F37"/>
      <c r="G37"/>
    </row>
    <row r="38" s="43" customFormat="1" ht="25" customHeight="1" spans="1:7">
      <c r="A38"/>
      <c r="B38"/>
      <c r="C38"/>
      <c r="D38"/>
      <c r="E38"/>
      <c r="F38"/>
      <c r="G38"/>
    </row>
    <row r="39" spans="1:7">
      <c r="A39"/>
      <c r="B39"/>
      <c r="C39"/>
      <c r="D39"/>
      <c r="E39"/>
      <c r="F39"/>
      <c r="G39"/>
    </row>
  </sheetData>
  <mergeCells count="7">
    <mergeCell ref="A1:G1"/>
    <mergeCell ref="F2:G2"/>
    <mergeCell ref="B3:D3"/>
    <mergeCell ref="E3:G3"/>
    <mergeCell ref="A18:G18"/>
    <mergeCell ref="A19:G19"/>
    <mergeCell ref="A3:A4"/>
  </mergeCells>
  <printOptions horizontalCentered="1"/>
  <pageMargins left="0.707638888888889" right="0.707638888888889" top="0.629166666666667" bottom="0.751388888888889" header="0.30625" footer="0.30625"/>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workbookViewId="0">
      <selection activeCell="B20" sqref="B20"/>
    </sheetView>
  </sheetViews>
  <sheetFormatPr defaultColWidth="10" defaultRowHeight="14.4" outlineLevelCol="6"/>
  <cols>
    <col min="1" max="1" width="62.25" style="41" customWidth="1"/>
    <col min="2" max="3" width="28.6296296296296" style="41" customWidth="1"/>
    <col min="4" max="4" width="9.76851851851852" style="41" customWidth="1"/>
    <col min="5" max="16384" width="10" style="41"/>
  </cols>
  <sheetData>
    <row r="1" s="41" customFormat="1" ht="28.6" customHeight="1" spans="1:3">
      <c r="A1" s="61" t="s">
        <v>3235</v>
      </c>
      <c r="B1" s="61"/>
      <c r="C1" s="61"/>
    </row>
    <row r="2" s="41" customFormat="1" ht="27" customHeight="1" spans="1:3">
      <c r="A2" s="76"/>
      <c r="B2" s="76"/>
      <c r="C2" s="81" t="s">
        <v>3220</v>
      </c>
    </row>
    <row r="3" s="79" customFormat="1" ht="24" customHeight="1" spans="1:3">
      <c r="A3" s="62" t="s">
        <v>3</v>
      </c>
      <c r="B3" s="49" t="s">
        <v>3179</v>
      </c>
      <c r="C3" s="49" t="s">
        <v>3236</v>
      </c>
    </row>
    <row r="4" s="79" customFormat="1" ht="32" customHeight="1" spans="1:3">
      <c r="A4" s="73" t="s">
        <v>3237</v>
      </c>
      <c r="B4" s="72"/>
      <c r="C4" s="72"/>
    </row>
    <row r="5" s="79" customFormat="1" ht="32" customHeight="1" spans="1:3">
      <c r="A5" s="73" t="s">
        <v>3238</v>
      </c>
      <c r="B5" s="72"/>
      <c r="C5" s="72"/>
    </row>
    <row r="6" s="79" customFormat="1" ht="32" customHeight="1" spans="1:3">
      <c r="A6" s="73" t="s">
        <v>3239</v>
      </c>
      <c r="B6" s="72"/>
      <c r="C6" s="72"/>
    </row>
    <row r="7" s="79" customFormat="1" ht="30" customHeight="1" spans="1:3">
      <c r="A7" s="65" t="s">
        <v>3240</v>
      </c>
      <c r="B7" s="72"/>
      <c r="C7" s="72"/>
    </row>
    <row r="8" s="79" customFormat="1" ht="32" customHeight="1" spans="1:3">
      <c r="A8" s="65" t="s">
        <v>3241</v>
      </c>
      <c r="B8" s="72"/>
      <c r="C8" s="72"/>
    </row>
    <row r="9" s="79" customFormat="1" ht="32" customHeight="1" spans="1:3">
      <c r="A9" s="73" t="s">
        <v>3242</v>
      </c>
      <c r="B9" s="72"/>
      <c r="C9" s="72"/>
    </row>
    <row r="10" s="79" customFormat="1" ht="32" customHeight="1" spans="1:3">
      <c r="A10" s="73" t="s">
        <v>3243</v>
      </c>
      <c r="B10" s="72"/>
      <c r="C10" s="72"/>
    </row>
    <row r="11" s="79" customFormat="1" ht="32" customHeight="1" spans="1:3">
      <c r="A11" s="73" t="s">
        <v>3244</v>
      </c>
      <c r="B11" s="72"/>
      <c r="C11" s="72"/>
    </row>
    <row r="12" s="79" customFormat="1" ht="32" customHeight="1" spans="1:3">
      <c r="A12" s="73" t="s">
        <v>3245</v>
      </c>
      <c r="B12" s="72"/>
      <c r="C12" s="72"/>
    </row>
    <row r="13" s="80" customFormat="1" ht="69" customHeight="1" spans="1:7">
      <c r="A13" s="74" t="s">
        <v>3246</v>
      </c>
      <c r="B13" s="54"/>
      <c r="C13" s="54"/>
      <c r="D13" s="82"/>
      <c r="E13" s="82"/>
      <c r="F13" s="82"/>
      <c r="G13" s="82"/>
    </row>
    <row r="14" s="41" customFormat="1" spans="1:3">
      <c r="A14" s="78"/>
      <c r="B14" s="78"/>
      <c r="C14" s="78"/>
    </row>
  </sheetData>
  <mergeCells count="2">
    <mergeCell ref="A1:C1"/>
    <mergeCell ref="A13:C13"/>
  </mergeCells>
  <printOptions horizontalCentered="1"/>
  <pageMargins left="0.707638888888889" right="0.707638888888889" top="0.751388888888889" bottom="0.751388888888889" header="0.30625" footer="0.30625"/>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workbookViewId="0">
      <selection activeCell="A1" sqref="A1:C1"/>
    </sheetView>
  </sheetViews>
  <sheetFormatPr defaultColWidth="10" defaultRowHeight="14.4" outlineLevelCol="6"/>
  <cols>
    <col min="1" max="1" width="60" style="41" customWidth="1"/>
    <col min="2" max="3" width="25.6296296296296" style="41" customWidth="1"/>
    <col min="4" max="4" width="9.76851851851852" style="41" customWidth="1"/>
    <col min="5" max="16384" width="10" style="41"/>
  </cols>
  <sheetData>
    <row r="1" s="41" customFormat="1" ht="28.6" customHeight="1" spans="1:3">
      <c r="A1" s="61" t="s">
        <v>3247</v>
      </c>
      <c r="B1" s="61"/>
      <c r="C1" s="61"/>
    </row>
    <row r="2" s="41" customFormat="1" ht="27" customHeight="1" spans="1:3">
      <c r="A2" s="76"/>
      <c r="B2" s="76"/>
      <c r="C2" s="56" t="s">
        <v>3248</v>
      </c>
    </row>
    <row r="3" s="41" customFormat="1" ht="24" customHeight="1" spans="1:3">
      <c r="A3" s="62" t="s">
        <v>3</v>
      </c>
      <c r="B3" s="49" t="s">
        <v>3179</v>
      </c>
      <c r="C3" s="49" t="s">
        <v>3236</v>
      </c>
    </row>
    <row r="4" s="41" customFormat="1" ht="32" customHeight="1" spans="1:3">
      <c r="A4" s="73" t="s">
        <v>3237</v>
      </c>
      <c r="B4" s="72"/>
      <c r="C4" s="72"/>
    </row>
    <row r="5" s="41" customFormat="1" ht="32" customHeight="1" spans="1:3">
      <c r="A5" s="73" t="s">
        <v>3238</v>
      </c>
      <c r="B5" s="72"/>
      <c r="C5" s="72"/>
    </row>
    <row r="6" s="41" customFormat="1" ht="32" customHeight="1" spans="1:3">
      <c r="A6" s="73" t="s">
        <v>3239</v>
      </c>
      <c r="B6" s="72"/>
      <c r="C6" s="72"/>
    </row>
    <row r="7" s="41" customFormat="1" ht="32" customHeight="1" spans="1:3">
      <c r="A7" s="73" t="s">
        <v>3249</v>
      </c>
      <c r="B7" s="72"/>
      <c r="C7" s="72"/>
    </row>
    <row r="8" s="41" customFormat="1" ht="32" customHeight="1" spans="1:3">
      <c r="A8" s="73" t="s">
        <v>3250</v>
      </c>
      <c r="B8" s="72"/>
      <c r="C8" s="72"/>
    </row>
    <row r="9" s="41" customFormat="1" ht="32" customHeight="1" spans="1:3">
      <c r="A9" s="73" t="s">
        <v>3242</v>
      </c>
      <c r="B9" s="72"/>
      <c r="C9" s="72"/>
    </row>
    <row r="10" s="41" customFormat="1" ht="32" customHeight="1" spans="1:3">
      <c r="A10" s="73" t="s">
        <v>3243</v>
      </c>
      <c r="B10" s="72"/>
      <c r="C10" s="72"/>
    </row>
    <row r="11" s="41" customFormat="1" ht="32" customHeight="1" spans="1:3">
      <c r="A11" s="73" t="s">
        <v>3244</v>
      </c>
      <c r="B11" s="72"/>
      <c r="C11" s="72"/>
    </row>
    <row r="12" s="41" customFormat="1" ht="32" customHeight="1" spans="1:3">
      <c r="A12" s="73" t="s">
        <v>3245</v>
      </c>
      <c r="B12" s="72"/>
      <c r="C12" s="72"/>
    </row>
    <row r="13" s="43" customFormat="1" ht="69" customHeight="1" spans="1:7">
      <c r="A13" s="74" t="s">
        <v>3246</v>
      </c>
      <c r="B13" s="54"/>
      <c r="C13" s="54"/>
      <c r="D13" s="77"/>
      <c r="E13" s="77"/>
      <c r="F13" s="77"/>
      <c r="G13" s="77"/>
    </row>
    <row r="14" s="41" customFormat="1" spans="1:3">
      <c r="A14" s="78"/>
      <c r="B14" s="78"/>
      <c r="C14" s="78"/>
    </row>
  </sheetData>
  <mergeCells count="2">
    <mergeCell ref="A1:C1"/>
    <mergeCell ref="A13:C13"/>
  </mergeCells>
  <printOptions horizontalCentered="1"/>
  <pageMargins left="0.707638888888889" right="0.707638888888889" top="0.354166666666667" bottom="0.471527777777778" header="0.30625" footer="0.30625"/>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A11" sqref="A11:C11"/>
    </sheetView>
  </sheetViews>
  <sheetFormatPr defaultColWidth="10" defaultRowHeight="14.4" outlineLevelCol="2"/>
  <cols>
    <col min="1" max="1" width="60.5" style="41" customWidth="1"/>
    <col min="2" max="3" width="25.6296296296296" style="41" customWidth="1"/>
    <col min="4" max="4" width="9.76851851851852" style="41" customWidth="1"/>
    <col min="5" max="16384" width="10" style="41"/>
  </cols>
  <sheetData>
    <row r="1" s="41" customFormat="1" ht="28.6" customHeight="1" spans="1:3">
      <c r="A1" s="61" t="s">
        <v>3251</v>
      </c>
      <c r="B1" s="61"/>
      <c r="C1" s="61"/>
    </row>
    <row r="2" s="41" customFormat="1" ht="25" customHeight="1" spans="1:3">
      <c r="A2" s="76"/>
      <c r="B2" s="76"/>
      <c r="C2" s="56" t="s">
        <v>3248</v>
      </c>
    </row>
    <row r="3" s="41" customFormat="1" ht="32" customHeight="1" spans="1:3">
      <c r="A3" s="62" t="s">
        <v>3</v>
      </c>
      <c r="B3" s="49" t="s">
        <v>3179</v>
      </c>
      <c r="C3" s="49" t="s">
        <v>3236</v>
      </c>
    </row>
    <row r="4" s="41" customFormat="1" ht="32" customHeight="1" spans="1:3">
      <c r="A4" s="73" t="s">
        <v>3252</v>
      </c>
      <c r="B4" s="72">
        <v>6.7</v>
      </c>
      <c r="C4" s="72">
        <v>6.7</v>
      </c>
    </row>
    <row r="5" s="41" customFormat="1" ht="32" customHeight="1" spans="1:3">
      <c r="A5" s="73" t="s">
        <v>3253</v>
      </c>
      <c r="B5" s="72">
        <v>5</v>
      </c>
      <c r="C5" s="72">
        <v>5</v>
      </c>
    </row>
    <row r="6" s="41" customFormat="1" ht="32" customHeight="1" spans="1:3">
      <c r="A6" s="73" t="s">
        <v>3254</v>
      </c>
      <c r="B6" s="72"/>
      <c r="C6" s="72"/>
    </row>
    <row r="7" s="41" customFormat="1" ht="32" customHeight="1" spans="1:3">
      <c r="A7" s="73" t="s">
        <v>3255</v>
      </c>
      <c r="B7" s="72">
        <v>1.7</v>
      </c>
      <c r="C7" s="72">
        <v>1.7</v>
      </c>
    </row>
    <row r="8" s="41" customFormat="1" ht="32" customHeight="1" spans="1:3">
      <c r="A8" s="73" t="s">
        <v>3256</v>
      </c>
      <c r="B8" s="72">
        <v>5</v>
      </c>
      <c r="C8" s="72">
        <v>5</v>
      </c>
    </row>
    <row r="9" s="41" customFormat="1" ht="32" customHeight="1" spans="1:3">
      <c r="A9" s="73" t="s">
        <v>3257</v>
      </c>
      <c r="B9" s="72"/>
      <c r="C9" s="72"/>
    </row>
    <row r="10" s="41" customFormat="1" ht="32" customHeight="1" spans="1:3">
      <c r="A10" s="73" t="s">
        <v>3258</v>
      </c>
      <c r="B10" s="72">
        <v>5</v>
      </c>
      <c r="C10" s="72">
        <v>5</v>
      </c>
    </row>
    <row r="11" s="43" customFormat="1" ht="72" customHeight="1" spans="1:3">
      <c r="A11" s="74" t="s">
        <v>3259</v>
      </c>
      <c r="B11" s="54"/>
      <c r="C11" s="54"/>
    </row>
    <row r="12" s="41" customFormat="1" ht="31" customHeight="1" spans="1:3">
      <c r="A12" s="75"/>
      <c r="B12" s="75"/>
      <c r="C12" s="75"/>
    </row>
  </sheetData>
  <mergeCells count="3">
    <mergeCell ref="A1:C1"/>
    <mergeCell ref="A11:C11"/>
    <mergeCell ref="A12:C12"/>
  </mergeCells>
  <printOptions horizontalCentered="1"/>
  <pageMargins left="0.707638888888889" right="0.707638888888889" top="0.751388888888889" bottom="0.751388888888889" header="0.30625" footer="0.30625"/>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A11" sqref="A11:C11"/>
    </sheetView>
  </sheetViews>
  <sheetFormatPr defaultColWidth="10" defaultRowHeight="14.4" outlineLevelCol="2"/>
  <cols>
    <col min="1" max="1" width="59.3796296296296" style="41" customWidth="1"/>
    <col min="2" max="3" width="25.6296296296296" style="41" customWidth="1"/>
    <col min="4" max="4" width="9.76851851851852" style="41" customWidth="1"/>
    <col min="5" max="16384" width="10" style="41"/>
  </cols>
  <sheetData>
    <row r="1" s="41" customFormat="1" ht="28.6" customHeight="1" spans="1:3">
      <c r="A1" s="61" t="s">
        <v>3260</v>
      </c>
      <c r="B1" s="61"/>
      <c r="C1" s="61"/>
    </row>
    <row r="2" s="42" customFormat="1" ht="25" customHeight="1" spans="1:3">
      <c r="A2" s="70"/>
      <c r="B2" s="70"/>
      <c r="C2" s="56" t="s">
        <v>3248</v>
      </c>
    </row>
    <row r="3" s="42" customFormat="1" ht="32" customHeight="1" spans="1:3">
      <c r="A3" s="62" t="s">
        <v>3</v>
      </c>
      <c r="B3" s="49" t="s">
        <v>3179</v>
      </c>
      <c r="C3" s="49" t="s">
        <v>3236</v>
      </c>
    </row>
    <row r="4" s="42" customFormat="1" ht="32" customHeight="1" spans="1:3">
      <c r="A4" s="71" t="s">
        <v>3252</v>
      </c>
      <c r="B4" s="72">
        <v>6.7</v>
      </c>
      <c r="C4" s="72">
        <v>6.7</v>
      </c>
    </row>
    <row r="5" s="42" customFormat="1" ht="32" customHeight="1" spans="1:3">
      <c r="A5" s="73" t="s">
        <v>3253</v>
      </c>
      <c r="B5" s="72">
        <v>5</v>
      </c>
      <c r="C5" s="72">
        <v>5</v>
      </c>
    </row>
    <row r="6" s="42" customFormat="1" ht="32" customHeight="1" spans="1:3">
      <c r="A6" s="73" t="s">
        <v>3254</v>
      </c>
      <c r="B6" s="72"/>
      <c r="C6" s="72"/>
    </row>
    <row r="7" s="42" customFormat="1" ht="32" customHeight="1" spans="1:3">
      <c r="A7" s="71" t="s">
        <v>3255</v>
      </c>
      <c r="B7" s="72">
        <v>1.7</v>
      </c>
      <c r="C7" s="72">
        <v>1.7</v>
      </c>
    </row>
    <row r="8" s="42" customFormat="1" ht="32" customHeight="1" spans="1:3">
      <c r="A8" s="73" t="s">
        <v>3256</v>
      </c>
      <c r="B8" s="72">
        <v>5</v>
      </c>
      <c r="C8" s="72">
        <v>5</v>
      </c>
    </row>
    <row r="9" s="42" customFormat="1" ht="32" customHeight="1" spans="1:3">
      <c r="A9" s="73" t="s">
        <v>3257</v>
      </c>
      <c r="B9" s="72"/>
      <c r="C9" s="72"/>
    </row>
    <row r="10" s="42" customFormat="1" ht="32" customHeight="1" spans="1:3">
      <c r="A10" s="73" t="s">
        <v>3258</v>
      </c>
      <c r="B10" s="72">
        <v>5</v>
      </c>
      <c r="C10" s="72">
        <v>5</v>
      </c>
    </row>
    <row r="11" s="43" customFormat="1" ht="65" customHeight="1" spans="1:3">
      <c r="A11" s="74" t="s">
        <v>3259</v>
      </c>
      <c r="B11" s="74"/>
      <c r="C11" s="74"/>
    </row>
    <row r="12" s="41" customFormat="1" ht="31" customHeight="1" spans="1:3">
      <c r="A12" s="75"/>
      <c r="B12" s="75"/>
      <c r="C12" s="75"/>
    </row>
  </sheetData>
  <mergeCells count="3">
    <mergeCell ref="A1:C1"/>
    <mergeCell ref="A11:C11"/>
    <mergeCell ref="A12:C12"/>
  </mergeCells>
  <printOptions horizontalCentered="1"/>
  <pageMargins left="0.707638888888889" right="0.707638888888889" top="0.751388888888889" bottom="0.751388888888889" header="0.30625" footer="0.30625"/>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opLeftCell="A17" workbookViewId="0">
      <selection activeCell="A25" sqref="A25:D25"/>
    </sheetView>
  </sheetViews>
  <sheetFormatPr defaultColWidth="10" defaultRowHeight="14.4" outlineLevelCol="3"/>
  <cols>
    <col min="1" max="1" width="36" style="41" customWidth="1"/>
    <col min="2" max="4" width="15.6296296296296" style="41" customWidth="1"/>
    <col min="5" max="5" width="9.76851851851852" style="41" customWidth="1"/>
    <col min="6" max="16384" width="10" style="41"/>
  </cols>
  <sheetData>
    <row r="1" s="41" customFormat="1" ht="63" customHeight="1" spans="1:4">
      <c r="A1" s="61" t="s">
        <v>3261</v>
      </c>
      <c r="B1" s="61"/>
      <c r="C1" s="61"/>
      <c r="D1" s="61"/>
    </row>
    <row r="2" s="42" customFormat="1" ht="30" customHeight="1" spans="1:4">
      <c r="A2" s="55"/>
      <c r="B2" s="55"/>
      <c r="C2" s="55"/>
      <c r="D2" s="56" t="s">
        <v>3248</v>
      </c>
    </row>
    <row r="3" s="42" customFormat="1" ht="25" customHeight="1" spans="1:4">
      <c r="A3" s="62" t="s">
        <v>3</v>
      </c>
      <c r="B3" s="49" t="s">
        <v>3262</v>
      </c>
      <c r="C3" s="49" t="s">
        <v>3263</v>
      </c>
      <c r="D3" s="49" t="s">
        <v>3264</v>
      </c>
    </row>
    <row r="4" s="42" customFormat="1" ht="25" customHeight="1" spans="1:4">
      <c r="A4" s="63" t="s">
        <v>3265</v>
      </c>
      <c r="B4" s="51" t="s">
        <v>3266</v>
      </c>
      <c r="C4" s="64"/>
      <c r="D4" s="64"/>
    </row>
    <row r="5" s="42" customFormat="1" ht="25" customHeight="1" spans="1:4">
      <c r="A5" s="65" t="s">
        <v>3267</v>
      </c>
      <c r="B5" s="51" t="s">
        <v>3227</v>
      </c>
      <c r="C5" s="64"/>
      <c r="D5" s="64"/>
    </row>
    <row r="6" s="42" customFormat="1" ht="25" customHeight="1" spans="1:4">
      <c r="A6" s="65" t="s">
        <v>3268</v>
      </c>
      <c r="B6" s="51" t="s">
        <v>3228</v>
      </c>
      <c r="C6" s="64"/>
      <c r="D6" s="64"/>
    </row>
    <row r="7" s="42" customFormat="1" ht="25" customHeight="1" spans="1:4">
      <c r="A7" s="65" t="s">
        <v>3269</v>
      </c>
      <c r="B7" s="51" t="s">
        <v>3270</v>
      </c>
      <c r="C7" s="64"/>
      <c r="D7" s="64"/>
    </row>
    <row r="8" s="42" customFormat="1" ht="25" customHeight="1" spans="1:4">
      <c r="A8" s="65" t="s">
        <v>3268</v>
      </c>
      <c r="B8" s="51" t="s">
        <v>3230</v>
      </c>
      <c r="C8" s="64"/>
      <c r="D8" s="64"/>
    </row>
    <row r="9" s="42" customFormat="1" ht="25" customHeight="1" spans="1:4">
      <c r="A9" s="63" t="s">
        <v>3271</v>
      </c>
      <c r="B9" s="51" t="s">
        <v>3272</v>
      </c>
      <c r="C9" s="66">
        <v>1.7</v>
      </c>
      <c r="D9" s="66">
        <v>1.7</v>
      </c>
    </row>
    <row r="10" s="42" customFormat="1" ht="25" customHeight="1" spans="1:4">
      <c r="A10" s="65" t="s">
        <v>3267</v>
      </c>
      <c r="B10" s="51" t="s">
        <v>3273</v>
      </c>
      <c r="C10" s="64"/>
      <c r="D10" s="64"/>
    </row>
    <row r="11" s="42" customFormat="1" ht="25" customHeight="1" spans="1:4">
      <c r="A11" s="65" t="s">
        <v>3269</v>
      </c>
      <c r="B11" s="51" t="s">
        <v>3274</v>
      </c>
      <c r="C11" s="64">
        <v>1.7</v>
      </c>
      <c r="D11" s="64">
        <v>1.7</v>
      </c>
    </row>
    <row r="12" s="42" customFormat="1" ht="25" customHeight="1" spans="1:4">
      <c r="A12" s="63" t="s">
        <v>3275</v>
      </c>
      <c r="B12" s="51" t="s">
        <v>3276</v>
      </c>
      <c r="C12" s="66">
        <v>0.22</v>
      </c>
      <c r="D12" s="66">
        <v>0.22</v>
      </c>
    </row>
    <row r="13" s="42" customFormat="1" ht="25" customHeight="1" spans="1:4">
      <c r="A13" s="65" t="s">
        <v>3267</v>
      </c>
      <c r="B13" s="51" t="s">
        <v>3277</v>
      </c>
      <c r="C13" s="64"/>
      <c r="D13" s="64"/>
    </row>
    <row r="14" s="42" customFormat="1" ht="25" customHeight="1" spans="1:4">
      <c r="A14" s="65" t="s">
        <v>3269</v>
      </c>
      <c r="B14" s="51" t="s">
        <v>3278</v>
      </c>
      <c r="C14" s="64">
        <v>0.22</v>
      </c>
      <c r="D14" s="64">
        <v>0.22</v>
      </c>
    </row>
    <row r="15" s="42" customFormat="1" ht="25" customHeight="1" spans="1:4">
      <c r="A15" s="63" t="s">
        <v>3279</v>
      </c>
      <c r="B15" s="51" t="s">
        <v>3280</v>
      </c>
      <c r="C15" s="64"/>
      <c r="D15" s="64"/>
    </row>
    <row r="16" s="42" customFormat="1" ht="25" customHeight="1" spans="1:4">
      <c r="A16" s="65" t="s">
        <v>3267</v>
      </c>
      <c r="B16" s="51" t="s">
        <v>3281</v>
      </c>
      <c r="C16" s="64"/>
      <c r="D16" s="64"/>
    </row>
    <row r="17" s="42" customFormat="1" ht="25" customHeight="1" spans="1:4">
      <c r="A17" s="65" t="s">
        <v>3282</v>
      </c>
      <c r="B17" s="51"/>
      <c r="C17" s="64"/>
      <c r="D17" s="64"/>
    </row>
    <row r="18" s="42" customFormat="1" ht="25" customHeight="1" spans="1:4">
      <c r="A18" s="65" t="s">
        <v>3283</v>
      </c>
      <c r="B18" s="51" t="s">
        <v>3284</v>
      </c>
      <c r="C18" s="64"/>
      <c r="D18" s="64"/>
    </row>
    <row r="19" s="42" customFormat="1" ht="25" customHeight="1" spans="1:4">
      <c r="A19" s="65" t="s">
        <v>3269</v>
      </c>
      <c r="B19" s="51" t="s">
        <v>3285</v>
      </c>
      <c r="C19" s="64"/>
      <c r="D19" s="64"/>
    </row>
    <row r="20" s="42" customFormat="1" ht="25" customHeight="1" spans="1:4">
      <c r="A20" s="65" t="s">
        <v>3282</v>
      </c>
      <c r="B20" s="51"/>
      <c r="C20" s="64"/>
      <c r="D20" s="64"/>
    </row>
    <row r="21" s="42" customFormat="1" ht="25" customHeight="1" spans="1:4">
      <c r="A21" s="65" t="s">
        <v>3286</v>
      </c>
      <c r="B21" s="51" t="s">
        <v>3287</v>
      </c>
      <c r="C21" s="64"/>
      <c r="D21" s="64"/>
    </row>
    <row r="22" s="42" customFormat="1" ht="25" customHeight="1" spans="1:4">
      <c r="A22" s="63" t="s">
        <v>3288</v>
      </c>
      <c r="B22" s="51" t="s">
        <v>3289</v>
      </c>
      <c r="C22" s="66">
        <v>0.15</v>
      </c>
      <c r="D22" s="66">
        <v>0.15</v>
      </c>
    </row>
    <row r="23" s="42" customFormat="1" ht="25" customHeight="1" spans="1:4">
      <c r="A23" s="65" t="s">
        <v>3267</v>
      </c>
      <c r="B23" s="51" t="s">
        <v>3290</v>
      </c>
      <c r="C23" s="64"/>
      <c r="D23" s="64"/>
    </row>
    <row r="24" s="42" customFormat="1" ht="25" customHeight="1" spans="1:4">
      <c r="A24" s="65" t="s">
        <v>3269</v>
      </c>
      <c r="B24" s="51" t="s">
        <v>3291</v>
      </c>
      <c r="C24" s="64">
        <v>0.15</v>
      </c>
      <c r="D24" s="64">
        <v>0.15</v>
      </c>
    </row>
    <row r="25" s="43" customFormat="1" ht="70" customHeight="1" spans="1:4">
      <c r="A25" s="67" t="s">
        <v>3292</v>
      </c>
      <c r="B25" s="68"/>
      <c r="C25" s="68"/>
      <c r="D25" s="68"/>
    </row>
    <row r="26" s="41" customFormat="1" ht="25" customHeight="1" spans="1:4">
      <c r="A26" s="69"/>
      <c r="B26" s="69"/>
      <c r="C26" s="69"/>
      <c r="D26" s="69"/>
    </row>
  </sheetData>
  <mergeCells count="3">
    <mergeCell ref="A1:D1"/>
    <mergeCell ref="A25:D25"/>
    <mergeCell ref="A26:D26"/>
  </mergeCells>
  <printOptions horizontalCentered="1"/>
  <pageMargins left="0.707638888888889" right="0.707638888888889" top="0.393055555555556" bottom="0.751388888888889" header="0.30625" footer="0.30625"/>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44"/>
  <sheetViews>
    <sheetView showGridLines="0" showZeros="0" view="pageBreakPreview" zoomScaleNormal="90" topLeftCell="B1" workbookViewId="0">
      <pane ySplit="3" topLeftCell="A4" activePane="bottomLeft" state="frozen"/>
      <selection/>
      <selection pane="bottomLeft" activeCell="B9" sqref="B9"/>
    </sheetView>
  </sheetViews>
  <sheetFormatPr defaultColWidth="9" defaultRowHeight="15.6" outlineLevelCol="5"/>
  <cols>
    <col min="1" max="1" width="14.5" style="177" customWidth="1"/>
    <col min="2" max="2" width="50.75" style="177" customWidth="1"/>
    <col min="3" max="5" width="20.6296296296296" style="177" customWidth="1"/>
    <col min="6" max="16384" width="9" style="305"/>
  </cols>
  <sheetData>
    <row r="1" s="486" customFormat="1" ht="45" customHeight="1" spans="1:6">
      <c r="A1" s="489"/>
      <c r="B1" s="490" t="s">
        <v>128</v>
      </c>
      <c r="C1" s="489"/>
      <c r="D1" s="489"/>
      <c r="E1" s="489"/>
      <c r="F1" s="492"/>
    </row>
    <row r="2" ht="18.95" customHeight="1" spans="2:5">
      <c r="B2" s="534"/>
      <c r="C2" s="425"/>
      <c r="D2" s="425"/>
      <c r="E2" s="535" t="s">
        <v>1</v>
      </c>
    </row>
    <row r="3" s="531" customFormat="1" ht="45" customHeight="1" spans="1:6">
      <c r="A3" s="536" t="s">
        <v>2</v>
      </c>
      <c r="B3" s="527" t="s">
        <v>3</v>
      </c>
      <c r="C3" s="205" t="s">
        <v>4</v>
      </c>
      <c r="D3" s="205" t="s">
        <v>5</v>
      </c>
      <c r="E3" s="537" t="s">
        <v>129</v>
      </c>
      <c r="F3" s="312" t="s">
        <v>7</v>
      </c>
    </row>
    <row r="4" ht="32.1" customHeight="1" spans="1:6">
      <c r="A4" s="538" t="s">
        <v>8</v>
      </c>
      <c r="B4" s="539" t="s">
        <v>9</v>
      </c>
      <c r="C4" s="120">
        <f>SUBTOTAL(9,C5:C19)</f>
        <v>14633</v>
      </c>
      <c r="D4" s="120">
        <f>SUBTOTAL(9,D5:D19)</f>
        <v>15100</v>
      </c>
      <c r="E4" s="390">
        <f>IF(C4&lt;&gt;0,D4/C4-1,"")</f>
        <v>0.032</v>
      </c>
      <c r="F4" s="316" t="str">
        <f t="shared" ref="F4:F40" si="0">IF(LEN(A4)=3,"是",IF(B4&lt;&gt;"",IF(SUM(C4:D4)&lt;&gt;0,"是","否"),"是"))</f>
        <v>是</v>
      </c>
    </row>
    <row r="5" ht="32.1" customHeight="1" spans="1:6">
      <c r="A5" s="398" t="s">
        <v>10</v>
      </c>
      <c r="B5" s="540" t="s">
        <v>11</v>
      </c>
      <c r="C5" s="541">
        <v>7607</v>
      </c>
      <c r="D5" s="542">
        <v>7975</v>
      </c>
      <c r="E5" s="391">
        <f t="shared" ref="E5:E20" si="1">IF(C5&lt;&gt;0,D5/C5-1,"")</f>
        <v>0.048</v>
      </c>
      <c r="F5" s="316" t="str">
        <f t="shared" si="0"/>
        <v>是</v>
      </c>
    </row>
    <row r="6" ht="32.1" customHeight="1" spans="1:6">
      <c r="A6" s="398" t="s">
        <v>12</v>
      </c>
      <c r="B6" s="540" t="s">
        <v>13</v>
      </c>
      <c r="C6" s="541">
        <v>467</v>
      </c>
      <c r="D6" s="542">
        <v>470</v>
      </c>
      <c r="E6" s="391">
        <f t="shared" si="1"/>
        <v>0.006</v>
      </c>
      <c r="F6" s="316" t="str">
        <f t="shared" si="0"/>
        <v>是</v>
      </c>
    </row>
    <row r="7" ht="32.1" customHeight="1" spans="1:6">
      <c r="A7" s="398" t="s">
        <v>14</v>
      </c>
      <c r="B7" s="540" t="s">
        <v>15</v>
      </c>
      <c r="C7" s="541">
        <v>237</v>
      </c>
      <c r="D7" s="542">
        <v>240</v>
      </c>
      <c r="E7" s="391">
        <f t="shared" si="1"/>
        <v>0.013</v>
      </c>
      <c r="F7" s="316" t="str">
        <f t="shared" si="0"/>
        <v>是</v>
      </c>
    </row>
    <row r="8" customFormat="1" ht="31.5" customHeight="1" spans="1:6">
      <c r="A8" s="543" t="s">
        <v>16</v>
      </c>
      <c r="B8" s="540" t="s">
        <v>17</v>
      </c>
      <c r="C8" s="541">
        <v>204</v>
      </c>
      <c r="D8" s="542">
        <v>205</v>
      </c>
      <c r="E8" s="391">
        <f t="shared" si="1"/>
        <v>0.005</v>
      </c>
      <c r="F8" s="316" t="str">
        <f t="shared" si="0"/>
        <v>是</v>
      </c>
    </row>
    <row r="9" ht="31.5" customHeight="1" spans="1:6">
      <c r="A9" s="398" t="s">
        <v>18</v>
      </c>
      <c r="B9" s="540" t="s">
        <v>19</v>
      </c>
      <c r="C9" s="541">
        <v>1116</v>
      </c>
      <c r="D9" s="542">
        <v>1250</v>
      </c>
      <c r="E9" s="391">
        <f t="shared" si="1"/>
        <v>0.12</v>
      </c>
      <c r="F9" s="316" t="str">
        <f t="shared" si="0"/>
        <v>是</v>
      </c>
    </row>
    <row r="10" customFormat="1" ht="31.5" customHeight="1" spans="1:6">
      <c r="A10" s="543" t="s">
        <v>20</v>
      </c>
      <c r="B10" s="540" t="s">
        <v>21</v>
      </c>
      <c r="C10" s="541">
        <v>437</v>
      </c>
      <c r="D10" s="542">
        <v>850</v>
      </c>
      <c r="E10" s="391">
        <f t="shared" si="1"/>
        <v>0.945</v>
      </c>
      <c r="F10" s="316" t="str">
        <f t="shared" si="0"/>
        <v>是</v>
      </c>
    </row>
    <row r="11" customFormat="1" ht="31.5" customHeight="1" spans="1:6">
      <c r="A11" s="543" t="s">
        <v>22</v>
      </c>
      <c r="B11" s="540" t="s">
        <v>23</v>
      </c>
      <c r="C11" s="541">
        <v>358</v>
      </c>
      <c r="D11" s="542">
        <v>450</v>
      </c>
      <c r="E11" s="391">
        <f t="shared" si="1"/>
        <v>0.257</v>
      </c>
      <c r="F11" s="316" t="str">
        <f t="shared" si="0"/>
        <v>是</v>
      </c>
    </row>
    <row r="12" customFormat="1" ht="31.5" customHeight="1" spans="1:6">
      <c r="A12" s="543" t="s">
        <v>24</v>
      </c>
      <c r="B12" s="540" t="s">
        <v>25</v>
      </c>
      <c r="C12" s="541">
        <v>185</v>
      </c>
      <c r="D12" s="542">
        <v>360</v>
      </c>
      <c r="E12" s="391">
        <f t="shared" si="1"/>
        <v>0.946</v>
      </c>
      <c r="F12" s="316" t="str">
        <f t="shared" si="0"/>
        <v>是</v>
      </c>
    </row>
    <row r="13" customFormat="1" ht="31.5" customHeight="1" spans="1:6">
      <c r="A13" s="543" t="s">
        <v>26</v>
      </c>
      <c r="B13" s="540" t="s">
        <v>27</v>
      </c>
      <c r="C13" s="541">
        <v>1959</v>
      </c>
      <c r="D13" s="542">
        <v>1500</v>
      </c>
      <c r="E13" s="391">
        <f t="shared" si="1"/>
        <v>-0.234</v>
      </c>
      <c r="F13" s="316" t="str">
        <f t="shared" si="0"/>
        <v>是</v>
      </c>
    </row>
    <row r="14" customFormat="1" ht="31.5" customHeight="1" spans="1:6">
      <c r="A14" s="543" t="s">
        <v>28</v>
      </c>
      <c r="B14" s="540" t="s">
        <v>29</v>
      </c>
      <c r="C14" s="541">
        <v>66</v>
      </c>
      <c r="D14" s="542">
        <v>70</v>
      </c>
      <c r="E14" s="391">
        <f t="shared" si="1"/>
        <v>0.061</v>
      </c>
      <c r="F14" s="316" t="str">
        <f t="shared" si="0"/>
        <v>是</v>
      </c>
    </row>
    <row r="15" ht="31.5" customHeight="1" spans="1:6">
      <c r="A15" s="398" t="s">
        <v>30</v>
      </c>
      <c r="B15" s="540" t="s">
        <v>31</v>
      </c>
      <c r="C15" s="541">
        <v>128</v>
      </c>
      <c r="D15" s="542">
        <v>175</v>
      </c>
      <c r="E15" s="391">
        <f t="shared" si="1"/>
        <v>0.367</v>
      </c>
      <c r="F15" s="316" t="str">
        <f t="shared" si="0"/>
        <v>是</v>
      </c>
    </row>
    <row r="16" customFormat="1" ht="31.5" customHeight="1" spans="1:6">
      <c r="A16" s="543" t="s">
        <v>32</v>
      </c>
      <c r="B16" s="540" t="s">
        <v>33</v>
      </c>
      <c r="C16" s="541">
        <v>1817</v>
      </c>
      <c r="D16" s="542">
        <v>1500</v>
      </c>
      <c r="E16" s="391">
        <f t="shared" si="1"/>
        <v>-0.174</v>
      </c>
      <c r="F16" s="316" t="str">
        <f t="shared" si="0"/>
        <v>是</v>
      </c>
    </row>
    <row r="17" customFormat="1" ht="31.5" customHeight="1" spans="1:6">
      <c r="A17" s="543" t="s">
        <v>34</v>
      </c>
      <c r="B17" s="540" t="s">
        <v>35</v>
      </c>
      <c r="C17" s="541"/>
      <c r="D17" s="542"/>
      <c r="E17" s="391" t="str">
        <f t="shared" si="1"/>
        <v/>
      </c>
      <c r="F17" s="316" t="str">
        <f t="shared" si="0"/>
        <v>否</v>
      </c>
    </row>
    <row r="18" customFormat="1" ht="31.5" customHeight="1" spans="1:6">
      <c r="A18" s="543" t="s">
        <v>36</v>
      </c>
      <c r="B18" s="540" t="s">
        <v>37</v>
      </c>
      <c r="C18" s="419">
        <v>52</v>
      </c>
      <c r="D18" s="419">
        <v>55</v>
      </c>
      <c r="E18" s="391">
        <f t="shared" si="1"/>
        <v>0.058</v>
      </c>
      <c r="F18" s="316" t="str">
        <f t="shared" si="0"/>
        <v>是</v>
      </c>
    </row>
    <row r="19" customFormat="1" ht="31.5" customHeight="1" spans="1:6">
      <c r="A19" s="595" t="s">
        <v>130</v>
      </c>
      <c r="B19" s="540" t="s">
        <v>39</v>
      </c>
      <c r="C19" s="419"/>
      <c r="D19" s="419"/>
      <c r="E19" s="391" t="str">
        <f t="shared" si="1"/>
        <v/>
      </c>
      <c r="F19" s="316" t="str">
        <f t="shared" si="0"/>
        <v>否</v>
      </c>
    </row>
    <row r="20" ht="32.1" customHeight="1" spans="1:6">
      <c r="A20" s="396" t="s">
        <v>40</v>
      </c>
      <c r="B20" s="539" t="s">
        <v>41</v>
      </c>
      <c r="C20" s="120">
        <f>SUBTOTAL(9,C21:C28)</f>
        <v>3400</v>
      </c>
      <c r="D20" s="120">
        <f>SUBTOTAL(9,D21:D28)</f>
        <v>3400</v>
      </c>
      <c r="E20" s="391">
        <f t="shared" si="1"/>
        <v>0</v>
      </c>
      <c r="F20" s="316" t="str">
        <f t="shared" si="0"/>
        <v>是</v>
      </c>
    </row>
    <row r="21" ht="32.1" customHeight="1" spans="1:6">
      <c r="A21" s="544" t="s">
        <v>42</v>
      </c>
      <c r="B21" s="540" t="s">
        <v>43</v>
      </c>
      <c r="C21" s="419">
        <v>933</v>
      </c>
      <c r="D21" s="419">
        <v>800</v>
      </c>
      <c r="E21" s="391">
        <f t="shared" ref="E21:E30" si="2">IF(C21&lt;&gt;0,D21/C21-1,"")</f>
        <v>-0.143</v>
      </c>
      <c r="F21" s="316" t="str">
        <f t="shared" si="0"/>
        <v>是</v>
      </c>
    </row>
    <row r="22" ht="32.1" customHeight="1" spans="1:6">
      <c r="A22" s="398" t="s">
        <v>44</v>
      </c>
      <c r="B22" s="545" t="s">
        <v>45</v>
      </c>
      <c r="C22" s="419"/>
      <c r="D22" s="419"/>
      <c r="E22" s="391" t="str">
        <f t="shared" si="2"/>
        <v/>
      </c>
      <c r="F22" s="316" t="str">
        <f t="shared" si="0"/>
        <v>否</v>
      </c>
    </row>
    <row r="23" ht="32.1" customHeight="1" spans="1:6">
      <c r="A23" s="398" t="s">
        <v>46</v>
      </c>
      <c r="B23" s="540" t="s">
        <v>47</v>
      </c>
      <c r="C23" s="419"/>
      <c r="D23" s="419"/>
      <c r="E23" s="391" t="str">
        <f t="shared" si="2"/>
        <v/>
      </c>
      <c r="F23" s="316" t="str">
        <f t="shared" si="0"/>
        <v>否</v>
      </c>
    </row>
    <row r="24" ht="32.1" customHeight="1" spans="1:6">
      <c r="A24" s="398" t="s">
        <v>48</v>
      </c>
      <c r="B24" s="540" t="s">
        <v>49</v>
      </c>
      <c r="C24" s="419"/>
      <c r="D24" s="419"/>
      <c r="E24" s="391" t="str">
        <f t="shared" si="2"/>
        <v/>
      </c>
      <c r="F24" s="316" t="str">
        <f t="shared" si="0"/>
        <v>否</v>
      </c>
    </row>
    <row r="25" ht="32.1" customHeight="1" spans="1:6">
      <c r="A25" s="398" t="s">
        <v>50</v>
      </c>
      <c r="B25" s="540" t="s">
        <v>51</v>
      </c>
      <c r="C25" s="419">
        <v>2146</v>
      </c>
      <c r="D25" s="419">
        <v>2340</v>
      </c>
      <c r="E25" s="391">
        <f t="shared" si="2"/>
        <v>0.09</v>
      </c>
      <c r="F25" s="316" t="str">
        <f t="shared" si="0"/>
        <v>是</v>
      </c>
    </row>
    <row r="26" customFormat="1" ht="30" customHeight="1" spans="1:6">
      <c r="A26" s="543" t="s">
        <v>52</v>
      </c>
      <c r="B26" s="540" t="s">
        <v>53</v>
      </c>
      <c r="C26" s="419"/>
      <c r="D26" s="419"/>
      <c r="E26" s="391" t="str">
        <f t="shared" si="2"/>
        <v/>
      </c>
      <c r="F26" s="316" t="str">
        <f t="shared" si="0"/>
        <v>否</v>
      </c>
    </row>
    <row r="27" ht="32.1" customHeight="1" spans="1:6">
      <c r="A27" s="398" t="s">
        <v>54</v>
      </c>
      <c r="B27" s="540" t="s">
        <v>55</v>
      </c>
      <c r="C27" s="419">
        <v>291</v>
      </c>
      <c r="D27" s="419">
        <v>260</v>
      </c>
      <c r="E27" s="391">
        <f t="shared" si="2"/>
        <v>-0.107</v>
      </c>
      <c r="F27" s="316" t="str">
        <f t="shared" si="0"/>
        <v>是</v>
      </c>
    </row>
    <row r="28" ht="32.1" customHeight="1" spans="1:6">
      <c r="A28" s="398" t="s">
        <v>56</v>
      </c>
      <c r="B28" s="540" t="s">
        <v>57</v>
      </c>
      <c r="C28" s="419">
        <v>30</v>
      </c>
      <c r="D28" s="419"/>
      <c r="E28" s="391">
        <f t="shared" si="2"/>
        <v>-1</v>
      </c>
      <c r="F28" s="316" t="str">
        <f t="shared" si="0"/>
        <v>是</v>
      </c>
    </row>
    <row r="29" ht="32.1" customHeight="1" spans="1:6">
      <c r="A29" s="398"/>
      <c r="B29" s="540"/>
      <c r="C29" s="138"/>
      <c r="D29" s="400"/>
      <c r="E29" s="391" t="str">
        <f t="shared" si="2"/>
        <v/>
      </c>
      <c r="F29" s="316" t="str">
        <f t="shared" si="0"/>
        <v>是</v>
      </c>
    </row>
    <row r="30" s="424" customFormat="1" ht="32.1" customHeight="1" spans="1:6">
      <c r="A30" s="546"/>
      <c r="B30" s="547" t="s">
        <v>131</v>
      </c>
      <c r="C30" s="120">
        <f>C4+C20</f>
        <v>18033</v>
      </c>
      <c r="D30" s="120">
        <f>D4+D20</f>
        <v>18500</v>
      </c>
      <c r="E30" s="390">
        <f t="shared" si="2"/>
        <v>0.026</v>
      </c>
      <c r="F30" s="316" t="str">
        <f t="shared" si="0"/>
        <v>是</v>
      </c>
    </row>
    <row r="31" ht="32.1" customHeight="1" spans="1:6">
      <c r="A31" s="396">
        <v>105</v>
      </c>
      <c r="B31" s="548" t="s">
        <v>59</v>
      </c>
      <c r="C31" s="138"/>
      <c r="D31" s="509"/>
      <c r="E31" s="549"/>
      <c r="F31" s="316" t="str">
        <f t="shared" si="0"/>
        <v>是</v>
      </c>
    </row>
    <row r="32" ht="32.1" customHeight="1" spans="1:6">
      <c r="A32" s="550">
        <v>110</v>
      </c>
      <c r="B32" s="551" t="s">
        <v>60</v>
      </c>
      <c r="C32" s="420">
        <f>SUBTOTAL(9,C33:C39)</f>
        <v>11492</v>
      </c>
      <c r="D32" s="420">
        <f>SUBTOTAL(9,D33:D39)</f>
        <v>11000</v>
      </c>
      <c r="E32" s="390">
        <f>IF(C32&lt;&gt;0,D32/C32-1,"")</f>
        <v>-0.043</v>
      </c>
      <c r="F32" s="316" t="str">
        <f t="shared" si="0"/>
        <v>是</v>
      </c>
    </row>
    <row r="33" ht="32.1" customHeight="1" spans="1:6">
      <c r="A33" s="429">
        <v>11001</v>
      </c>
      <c r="B33" s="552" t="s">
        <v>61</v>
      </c>
      <c r="C33" s="419">
        <v>1738</v>
      </c>
      <c r="D33" s="419">
        <v>1738</v>
      </c>
      <c r="E33" s="391">
        <f t="shared" ref="E33:E40" si="3">IF(C33&lt;&gt;0,D33/C33-1,"")</f>
        <v>0</v>
      </c>
      <c r="F33" s="316" t="str">
        <f t="shared" si="0"/>
        <v>是</v>
      </c>
    </row>
    <row r="34" ht="32.1" customHeight="1" spans="1:6">
      <c r="A34" s="429"/>
      <c r="B34" s="552" t="s">
        <v>62</v>
      </c>
      <c r="C34" s="419">
        <v>5129</v>
      </c>
      <c r="D34" s="419">
        <v>2000</v>
      </c>
      <c r="E34" s="391">
        <f t="shared" si="3"/>
        <v>-0.61</v>
      </c>
      <c r="F34" s="316" t="str">
        <f t="shared" si="0"/>
        <v>是</v>
      </c>
    </row>
    <row r="35" ht="32.1" customHeight="1" spans="1:6">
      <c r="A35" s="429">
        <v>11006</v>
      </c>
      <c r="B35" s="552" t="s">
        <v>132</v>
      </c>
      <c r="C35" s="553"/>
      <c r="D35" s="553"/>
      <c r="E35" s="391" t="str">
        <f t="shared" si="3"/>
        <v/>
      </c>
      <c r="F35" s="316" t="str">
        <f>IF(LEN(A35)=3,"是",IF(B35&lt;&gt;"",IF(SUM(C36:D36)&lt;&gt;0,"是","否"),"是"))</f>
        <v>是</v>
      </c>
    </row>
    <row r="36" ht="32.1" customHeight="1" spans="1:6">
      <c r="A36" s="429">
        <v>11008</v>
      </c>
      <c r="B36" s="552" t="s">
        <v>63</v>
      </c>
      <c r="C36" s="419">
        <v>1439</v>
      </c>
      <c r="D36" s="419">
        <v>216</v>
      </c>
      <c r="E36" s="391">
        <f t="shared" si="3"/>
        <v>-0.85</v>
      </c>
      <c r="F36" s="316" t="str">
        <f>IF(LEN(A36)=3,"是",IF(B36&lt;&gt;"",IF(SUM(C37:D37)&lt;&gt;0,"是","否"),"是"))</f>
        <v>是</v>
      </c>
    </row>
    <row r="37" ht="32.1" customHeight="1" spans="1:6">
      <c r="A37" s="429">
        <v>11009</v>
      </c>
      <c r="B37" s="552" t="s">
        <v>64</v>
      </c>
      <c r="C37" s="419">
        <v>200</v>
      </c>
      <c r="D37" s="419">
        <v>7046</v>
      </c>
      <c r="E37" s="391">
        <f t="shared" si="3"/>
        <v>34.23</v>
      </c>
      <c r="F37" s="316" t="str">
        <f>IF(LEN(A37)=3,"是",IF(B37&lt;&gt;"",IF(SUM(C38:D38)&lt;&gt;0,"是","否"),"是"))</f>
        <v>否</v>
      </c>
    </row>
    <row r="38" s="532" customFormat="1" ht="30" customHeight="1" spans="1:6">
      <c r="A38" s="554">
        <v>11013</v>
      </c>
      <c r="B38" s="552" t="s">
        <v>65</v>
      </c>
      <c r="C38" s="419"/>
      <c r="D38" s="419"/>
      <c r="E38" s="391" t="str">
        <f t="shared" si="3"/>
        <v/>
      </c>
      <c r="F38" s="316" t="str">
        <f>IF(LEN(A38)=3,"是",IF(B38&lt;&gt;"",IF(SUM(C39:D39)&lt;&gt;0,"是","否"),"是"))</f>
        <v>是</v>
      </c>
    </row>
    <row r="39" s="533" customFormat="1" ht="32.1" customHeight="1" spans="1:6">
      <c r="A39" s="429">
        <v>11015</v>
      </c>
      <c r="B39" s="555" t="s">
        <v>66</v>
      </c>
      <c r="C39" s="419">
        <v>2986</v>
      </c>
      <c r="D39" s="419"/>
      <c r="E39" s="391">
        <f t="shared" si="3"/>
        <v>-1</v>
      </c>
      <c r="F39" s="316" t="str">
        <f>IF(LEN(A39)=3,"是",IF(B39&lt;&gt;"",IF(SUM(C40:D40)&lt;&gt;0,"是","否"),"是"))</f>
        <v>是</v>
      </c>
    </row>
    <row r="40" ht="32.1" customHeight="1" spans="1:6">
      <c r="A40" s="556"/>
      <c r="B40" s="557" t="s">
        <v>67</v>
      </c>
      <c r="C40" s="420">
        <f>C30+C32</f>
        <v>29525</v>
      </c>
      <c r="D40" s="420">
        <f>D30+D32</f>
        <v>29500</v>
      </c>
      <c r="E40" s="390">
        <f t="shared" si="3"/>
        <v>-0.001</v>
      </c>
      <c r="F40" s="316" t="e">
        <f>IF(LEN(A40)=3,"是",IF(B40&lt;&gt;"",IF(SUM(#REF!)&lt;&gt;0,"是","否"),"是"))</f>
        <v>#REF!</v>
      </c>
    </row>
    <row r="41" spans="4:4">
      <c r="D41" s="558"/>
    </row>
    <row r="42" spans="4:4">
      <c r="D42" s="558"/>
    </row>
    <row r="43" spans="4:4">
      <c r="D43" s="558"/>
    </row>
    <row r="44" spans="4:4">
      <c r="D44" s="558"/>
    </row>
  </sheetData>
  <autoFilter xmlns:etc="http://www.wps.cn/officeDocument/2017/etCustomData" ref="A3:F40" etc:filterBottomFollowUsedRange="0">
    <filterColumn colId="5">
      <customFilters>
        <customFilter operator="equal" val="是"/>
      </customFilters>
    </filterColumn>
    <extLst/>
  </autoFilter>
  <mergeCells count="1">
    <mergeCell ref="B1:E1"/>
  </mergeCells>
  <conditionalFormatting sqref="E2">
    <cfRule type="cellIs" dxfId="0" priority="70" stopIfTrue="1" operator="lessThanOrEqual">
      <formula>-1</formula>
    </cfRule>
  </conditionalFormatting>
  <conditionalFormatting sqref="B7">
    <cfRule type="expression" dxfId="1" priority="68" stopIfTrue="1">
      <formula>"len($A:$A)=3"</formula>
    </cfRule>
  </conditionalFormatting>
  <conditionalFormatting sqref="B8">
    <cfRule type="expression" dxfId="1" priority="37" stopIfTrue="1">
      <formula>"len($A:$A)=3"</formula>
    </cfRule>
  </conditionalFormatting>
  <conditionalFormatting sqref="B9">
    <cfRule type="expression" dxfId="1" priority="36" stopIfTrue="1">
      <formula>"len($A:$A)=3"</formula>
    </cfRule>
  </conditionalFormatting>
  <conditionalFormatting sqref="B10">
    <cfRule type="expression" dxfId="1" priority="35" stopIfTrue="1">
      <formula>"len($A:$A)=3"</formula>
    </cfRule>
  </conditionalFormatting>
  <conditionalFormatting sqref="B11">
    <cfRule type="expression" dxfId="1" priority="34" stopIfTrue="1">
      <formula>"len($A:$A)=3"</formula>
    </cfRule>
  </conditionalFormatting>
  <conditionalFormatting sqref="B12">
    <cfRule type="expression" dxfId="1" priority="33" stopIfTrue="1">
      <formula>"len($A:$A)=3"</formula>
    </cfRule>
  </conditionalFormatting>
  <conditionalFormatting sqref="B13">
    <cfRule type="expression" dxfId="1" priority="32" stopIfTrue="1">
      <formula>"len($A:$A)=3"</formula>
    </cfRule>
  </conditionalFormatting>
  <conditionalFormatting sqref="B14">
    <cfRule type="expression" dxfId="1" priority="31" stopIfTrue="1">
      <formula>"len($A:$A)=3"</formula>
    </cfRule>
  </conditionalFormatting>
  <conditionalFormatting sqref="A31:B31">
    <cfRule type="expression" dxfId="1" priority="76" stopIfTrue="1">
      <formula>"len($A:$A)=3"</formula>
    </cfRule>
  </conditionalFormatting>
  <conditionalFormatting sqref="C31">
    <cfRule type="expression" dxfId="1" priority="39" stopIfTrue="1">
      <formula>"len($A:$A)=3"</formula>
    </cfRule>
  </conditionalFormatting>
  <conditionalFormatting sqref="C36:D36">
    <cfRule type="expression" dxfId="1" priority="12" stopIfTrue="1">
      <formula>"len($A:$A)=3"</formula>
    </cfRule>
  </conditionalFormatting>
  <conditionalFormatting sqref="B38">
    <cfRule type="expression" dxfId="1" priority="13" stopIfTrue="1">
      <formula>"len($A:$A)=3"</formula>
    </cfRule>
  </conditionalFormatting>
  <conditionalFormatting sqref="B39">
    <cfRule type="expression" dxfId="1" priority="44" stopIfTrue="1">
      <formula>"len($A:$A)=3"</formula>
    </cfRule>
  </conditionalFormatting>
  <conditionalFormatting sqref="D39">
    <cfRule type="expression" dxfId="1" priority="3" stopIfTrue="1">
      <formula>"len($A:$A)=3"</formula>
    </cfRule>
  </conditionalFormatting>
  <conditionalFormatting sqref="C18:C19">
    <cfRule type="expression" dxfId="1" priority="23" stopIfTrue="1">
      <formula>"len($A:$A)=3"</formula>
    </cfRule>
  </conditionalFormatting>
  <conditionalFormatting sqref="C21:C28">
    <cfRule type="expression" dxfId="1" priority="16" stopIfTrue="1">
      <formula>"len($A:$A)=3"</formula>
    </cfRule>
  </conditionalFormatting>
  <conditionalFormatting sqref="C33:C34">
    <cfRule type="expression" dxfId="1" priority="7" stopIfTrue="1">
      <formula>"len($A:$A)=3"</formula>
    </cfRule>
  </conditionalFormatting>
  <conditionalFormatting sqref="C36:C37">
    <cfRule type="expression" dxfId="1" priority="6" stopIfTrue="1">
      <formula>"len($A:$A)=3"</formula>
    </cfRule>
  </conditionalFormatting>
  <conditionalFormatting sqref="D18:D19">
    <cfRule type="expression" dxfId="1" priority="22" stopIfTrue="1">
      <formula>"len($A:$A)=3"</formula>
    </cfRule>
  </conditionalFormatting>
  <conditionalFormatting sqref="D21:D28">
    <cfRule type="expression" dxfId="1" priority="15" stopIfTrue="1">
      <formula>"len($A:$A)=3"</formula>
    </cfRule>
  </conditionalFormatting>
  <conditionalFormatting sqref="D33:D34">
    <cfRule type="expression" dxfId="1" priority="4" stopIfTrue="1">
      <formula>"len($A:$A)=3"</formula>
    </cfRule>
  </conditionalFormatting>
  <conditionalFormatting sqref="D36:D37">
    <cfRule type="expression" dxfId="1" priority="1" stopIfTrue="1">
      <formula>"len($A:$A)=3"</formula>
    </cfRule>
  </conditionalFormatting>
  <conditionalFormatting sqref="D38:D39">
    <cfRule type="expression" dxfId="1" priority="5" stopIfTrue="1">
      <formula>"len($A:$A)=3"</formula>
    </cfRule>
  </conditionalFormatting>
  <conditionalFormatting sqref="F4:F58">
    <cfRule type="cellIs" dxfId="2" priority="60" stopIfTrue="1" operator="lessThan">
      <formula>0</formula>
    </cfRule>
  </conditionalFormatting>
  <conditionalFormatting sqref="A4:D4 A5:B7 A8:A14 A15:B19 A20:D20 A21:B28">
    <cfRule type="expression" dxfId="1" priority="66" stopIfTrue="1">
      <formula>"len($A:$A)=3"</formula>
    </cfRule>
  </conditionalFormatting>
  <conditionalFormatting sqref="B4:D4 B5:B6">
    <cfRule type="expression" dxfId="1" priority="69" stopIfTrue="1">
      <formula>"len($A:$A)=3"</formula>
    </cfRule>
  </conditionalFormatting>
  <conditionalFormatting sqref="C5:C16 C17">
    <cfRule type="expression" dxfId="1" priority="21" stopIfTrue="1">
      <formula>"len($A:$A)=3"</formula>
    </cfRule>
  </conditionalFormatting>
  <conditionalFormatting sqref="D5:D16 D17">
    <cfRule type="expression" dxfId="1" priority="18" stopIfTrue="1">
      <formula>"len($A:$A)=3"</formula>
    </cfRule>
  </conditionalFormatting>
  <conditionalFormatting sqref="A29:C29 B40:B58 C41:C58 D41:D44">
    <cfRule type="expression" dxfId="1" priority="77" stopIfTrue="1">
      <formula>"len($A:$A)=3"</formula>
    </cfRule>
  </conditionalFormatting>
  <conditionalFormatting sqref="B29:C29 B31">
    <cfRule type="expression" dxfId="1" priority="89" stopIfTrue="1">
      <formula>"len($A:$A)=3"</formula>
    </cfRule>
  </conditionalFormatting>
  <conditionalFormatting sqref="A32:B32 A35:B35">
    <cfRule type="expression" dxfId="1" priority="49" stopIfTrue="1">
      <formula>"len($A:$A)=3"</formula>
    </cfRule>
  </conditionalFormatting>
  <conditionalFormatting sqref="B32:B34 B39">
    <cfRule type="expression" dxfId="1" priority="50" stopIfTrue="1">
      <formula>"len($A:$A)=3"</formula>
    </cfRule>
  </conditionalFormatting>
  <conditionalFormatting sqref="C32 C33:D34 D32">
    <cfRule type="expression" dxfId="1" priority="10" stopIfTrue="1">
      <formula>"len($A:$A)=3"</formula>
    </cfRule>
  </conditionalFormatting>
  <conditionalFormatting sqref="C32:D34">
    <cfRule type="expression" dxfId="1" priority="8" stopIfTrue="1">
      <formula>"len($A:$A)=3"</formula>
    </cfRule>
  </conditionalFormatting>
  <conditionalFormatting sqref="A33:B34">
    <cfRule type="expression" dxfId="1" priority="48" stopIfTrue="1">
      <formula>"len($A:$A)=3"</formula>
    </cfRule>
  </conditionalFormatting>
  <conditionalFormatting sqref="A36:B37 A38 A39:B44">
    <cfRule type="expression" dxfId="1" priority="46" stopIfTrue="1">
      <formula>"len($A:$A)=3"</formula>
    </cfRule>
  </conditionalFormatting>
  <conditionalFormatting sqref="A38 A39:B39">
    <cfRule type="expression" dxfId="1" priority="43" stopIfTrue="1">
      <formula>"len($A:$A)=3"</formula>
    </cfRule>
  </conditionalFormatting>
  <conditionalFormatting sqref="D40 C38:C40">
    <cfRule type="expression" dxfId="1" priority="11" stopIfTrue="1">
      <formula>"len($A:$A)=3"</formula>
    </cfRule>
  </conditionalFormatting>
  <conditionalFormatting sqref="D40 C39:C40">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A7" sqref="A7:B7"/>
    </sheetView>
  </sheetViews>
  <sheetFormatPr defaultColWidth="8.87962962962963" defaultRowHeight="14.4" outlineLevelCol="5"/>
  <cols>
    <col min="1" max="1" width="8.87962962962963" style="41"/>
    <col min="2" max="2" width="49.3796296296296" style="41" customWidth="1"/>
    <col min="3" max="5" width="20.6296296296296" style="41" customWidth="1"/>
    <col min="6" max="6" width="22.75" style="41" customWidth="1"/>
    <col min="7" max="16384" width="8.87962962962963" style="41"/>
  </cols>
  <sheetData>
    <row r="1" s="41" customFormat="1" ht="45" customHeight="1" spans="1:6">
      <c r="A1" s="44" t="s">
        <v>3293</v>
      </c>
      <c r="B1" s="44"/>
      <c r="C1" s="44"/>
      <c r="D1" s="44"/>
      <c r="E1" s="44"/>
      <c r="F1" s="44"/>
    </row>
    <row r="2" s="42" customFormat="1" ht="18" customHeight="1" spans="1:6">
      <c r="A2" s="55"/>
      <c r="B2" s="47" t="s">
        <v>3248</v>
      </c>
      <c r="C2" s="56"/>
      <c r="D2" s="56"/>
      <c r="E2" s="56"/>
      <c r="F2" s="56"/>
    </row>
    <row r="3" s="42" customFormat="1" ht="30" customHeight="1" spans="1:6">
      <c r="A3" s="48" t="s">
        <v>135</v>
      </c>
      <c r="B3" s="48"/>
      <c r="C3" s="49" t="s">
        <v>3294</v>
      </c>
      <c r="D3" s="49" t="s">
        <v>3263</v>
      </c>
      <c r="E3" s="49" t="s">
        <v>3264</v>
      </c>
      <c r="F3" s="49" t="s">
        <v>3295</v>
      </c>
    </row>
    <row r="4" s="42" customFormat="1" ht="30" customHeight="1" spans="1:6">
      <c r="A4" s="57" t="s">
        <v>3296</v>
      </c>
      <c r="B4" s="57"/>
      <c r="C4" s="51" t="s">
        <v>3226</v>
      </c>
      <c r="D4" s="58">
        <f>D5+D6</f>
        <v>5</v>
      </c>
      <c r="E4" s="58">
        <f>E5+E6</f>
        <v>5</v>
      </c>
      <c r="F4" s="58"/>
    </row>
    <row r="5" s="42" customFormat="1" ht="30" customHeight="1" spans="1:6">
      <c r="A5" s="59" t="s">
        <v>3297</v>
      </c>
      <c r="B5" s="59"/>
      <c r="C5" s="51" t="s">
        <v>3227</v>
      </c>
      <c r="D5" s="58"/>
      <c r="E5" s="58"/>
      <c r="F5" s="58"/>
    </row>
    <row r="6" s="42" customFormat="1" ht="30" customHeight="1" spans="1:6">
      <c r="A6" s="59" t="s">
        <v>3298</v>
      </c>
      <c r="B6" s="59"/>
      <c r="C6" s="51" t="s">
        <v>3228</v>
      </c>
      <c r="D6" s="58">
        <v>5</v>
      </c>
      <c r="E6" s="58">
        <v>5</v>
      </c>
      <c r="F6" s="58"/>
    </row>
    <row r="7" s="42" customFormat="1" ht="30" customHeight="1" spans="1:6">
      <c r="A7" s="60" t="s">
        <v>3299</v>
      </c>
      <c r="B7" s="60"/>
      <c r="C7" s="51" t="s">
        <v>3229</v>
      </c>
      <c r="D7" s="58"/>
      <c r="E7" s="58"/>
      <c r="F7" s="58"/>
    </row>
    <row r="8" s="42" customFormat="1" ht="30" customHeight="1" spans="1:6">
      <c r="A8" s="59" t="s">
        <v>3297</v>
      </c>
      <c r="B8" s="59"/>
      <c r="C8" s="51" t="s">
        <v>3230</v>
      </c>
      <c r="D8" s="58"/>
      <c r="E8" s="58"/>
      <c r="F8" s="58"/>
    </row>
    <row r="9" s="42" customFormat="1" ht="30" customHeight="1" spans="1:6">
      <c r="A9" s="59" t="s">
        <v>3298</v>
      </c>
      <c r="B9" s="59"/>
      <c r="C9" s="51" t="s">
        <v>3231</v>
      </c>
      <c r="D9" s="58"/>
      <c r="E9" s="58"/>
      <c r="F9" s="58"/>
    </row>
    <row r="10" s="43" customFormat="1" ht="41" customHeight="1" spans="1:6">
      <c r="A10" s="54" t="s">
        <v>3300</v>
      </c>
      <c r="B10" s="54"/>
      <c r="C10" s="54"/>
      <c r="D10" s="54"/>
      <c r="E10" s="54"/>
      <c r="F10" s="54"/>
    </row>
    <row r="13" s="41" customFormat="1" ht="19.2"/>
    <row r="14" s="41" customFormat="1" ht="19" customHeight="1"/>
    <row r="15" s="41" customFormat="1" ht="29" customHeight="1"/>
    <row r="16" s="41" customFormat="1" ht="29" customHeight="1"/>
    <row r="17" s="41" customFormat="1" ht="29" customHeight="1"/>
    <row r="18" s="41" customFormat="1" ht="29" customHeight="1"/>
    <row r="19" s="41" customFormat="1" ht="30" customHeight="1"/>
  </sheetData>
  <mergeCells count="9">
    <mergeCell ref="A1:F1"/>
    <mergeCell ref="B2:F2"/>
    <mergeCell ref="A3:B3"/>
    <mergeCell ref="A5:B5"/>
    <mergeCell ref="A6:B6"/>
    <mergeCell ref="A7:B7"/>
    <mergeCell ref="A8:B8"/>
    <mergeCell ref="A9:B9"/>
    <mergeCell ref="A10:F10"/>
  </mergeCells>
  <printOptions horizontalCentered="1"/>
  <pageMargins left="0.707638888888889" right="0.707638888888889" top="1.10138888888889" bottom="0.751388888888889" header="0.30625" footer="0.30625"/>
  <pageSetup paperSize="9" scale="93"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D19" sqref="D19"/>
    </sheetView>
  </sheetViews>
  <sheetFormatPr defaultColWidth="8.87962962962963" defaultRowHeight="14.4" outlineLevelRow="6" outlineLevelCol="5"/>
  <cols>
    <col min="1" max="1" width="8.87962962962963" style="41"/>
    <col min="2" max="6" width="24.212962962963" style="41" customWidth="1"/>
    <col min="7" max="16384" width="8.87962962962963" style="41"/>
  </cols>
  <sheetData>
    <row r="1" s="41" customFormat="1" ht="25.8" spans="1:6">
      <c r="A1" s="44" t="s">
        <v>3301</v>
      </c>
      <c r="B1" s="45"/>
      <c r="C1" s="45"/>
      <c r="D1" s="45"/>
      <c r="E1" s="45"/>
      <c r="F1" s="45"/>
    </row>
    <row r="2" s="41" customFormat="1" ht="23" customHeight="1" spans="1:6">
      <c r="A2" s="46" t="s">
        <v>3220</v>
      </c>
      <c r="B2" s="47"/>
      <c r="C2" s="47"/>
      <c r="D2" s="47"/>
      <c r="E2" s="47"/>
      <c r="F2" s="47"/>
    </row>
    <row r="3" s="42" customFormat="1" ht="30" customHeight="1" spans="1:6">
      <c r="A3" s="48" t="s">
        <v>3302</v>
      </c>
      <c r="B3" s="49" t="s">
        <v>3303</v>
      </c>
      <c r="C3" s="49" t="s">
        <v>3304</v>
      </c>
      <c r="D3" s="49" t="s">
        <v>3305</v>
      </c>
      <c r="E3" s="49" t="s">
        <v>3306</v>
      </c>
      <c r="F3" s="49" t="s">
        <v>3307</v>
      </c>
    </row>
    <row r="4" s="42" customFormat="1" ht="45" customHeight="1" spans="1:6">
      <c r="A4" s="50">
        <v>1</v>
      </c>
      <c r="B4" s="51"/>
      <c r="C4" s="52"/>
      <c r="D4" s="53"/>
      <c r="E4" s="53"/>
      <c r="F4" s="53"/>
    </row>
    <row r="5" s="42" customFormat="1" ht="45" customHeight="1" spans="1:6">
      <c r="A5" s="50">
        <v>2</v>
      </c>
      <c r="B5" s="51"/>
      <c r="C5" s="52"/>
      <c r="D5" s="53"/>
      <c r="E5" s="53"/>
      <c r="F5" s="53"/>
    </row>
    <row r="6" s="42" customFormat="1" ht="45" customHeight="1" spans="1:6">
      <c r="A6" s="50" t="s">
        <v>3308</v>
      </c>
      <c r="B6" s="51"/>
      <c r="C6" s="52"/>
      <c r="D6" s="53"/>
      <c r="E6" s="53"/>
      <c r="F6" s="53"/>
    </row>
    <row r="7" s="43" customFormat="1" ht="33" customHeight="1" spans="1:6">
      <c r="A7" s="54" t="s">
        <v>3309</v>
      </c>
      <c r="B7" s="54"/>
      <c r="C7" s="54"/>
      <c r="D7" s="54"/>
      <c r="E7" s="54"/>
      <c r="F7" s="54"/>
    </row>
  </sheetData>
  <mergeCells count="8">
    <mergeCell ref="A1:F1"/>
    <mergeCell ref="A2:F2"/>
    <mergeCell ref="A7:F7"/>
    <mergeCell ref="B4:B6"/>
    <mergeCell ref="C4:C6"/>
    <mergeCell ref="D4:D6"/>
    <mergeCell ref="E4:E6"/>
    <mergeCell ref="F4:F6"/>
  </mergeCells>
  <printOptions horizontalCentered="1"/>
  <pageMargins left="0.707638888888889" right="0.707638888888889" top="0.751388888888889" bottom="0.751388888888889" header="0.30625" footer="0.30625"/>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topLeftCell="A25" workbookViewId="0">
      <selection activeCell="A5" sqref="A5:A11"/>
    </sheetView>
  </sheetViews>
  <sheetFormatPr defaultColWidth="8" defaultRowHeight="12"/>
  <cols>
    <col min="1" max="1" width="27.5" style="13" customWidth="1"/>
    <col min="2" max="2" width="31.6296296296296" style="13" customWidth="1"/>
    <col min="3" max="5" width="20.6296296296296" style="13" customWidth="1"/>
    <col min="6" max="6" width="14.3333333333333" style="13" customWidth="1"/>
    <col min="7" max="7" width="20.6296296296296" style="13" customWidth="1"/>
    <col min="8" max="9" width="13.3333333333333" style="13" customWidth="1"/>
    <col min="10" max="10" width="21" style="13" customWidth="1"/>
    <col min="11" max="16384" width="8" style="13"/>
  </cols>
  <sheetData>
    <row r="1" s="13" customFormat="1" ht="39" customHeight="1" spans="1:10">
      <c r="A1" s="17" t="s">
        <v>3310</v>
      </c>
      <c r="B1" s="17"/>
      <c r="C1" s="17"/>
      <c r="D1" s="17"/>
      <c r="E1" s="17"/>
      <c r="F1" s="17"/>
      <c r="G1" s="17"/>
      <c r="H1" s="17"/>
      <c r="I1" s="17"/>
      <c r="J1" s="17"/>
    </row>
    <row r="2" s="14" customFormat="1" ht="44.25" customHeight="1" spans="1:10">
      <c r="A2" s="18" t="s">
        <v>3311</v>
      </c>
      <c r="B2" s="18" t="s">
        <v>3312</v>
      </c>
      <c r="C2" s="18" t="s">
        <v>3313</v>
      </c>
      <c r="D2" s="18" t="s">
        <v>3314</v>
      </c>
      <c r="E2" s="18" t="s">
        <v>3315</v>
      </c>
      <c r="F2" s="18" t="s">
        <v>3316</v>
      </c>
      <c r="G2" s="18" t="s">
        <v>3317</v>
      </c>
      <c r="H2" s="18" t="s">
        <v>3318</v>
      </c>
      <c r="I2" s="18" t="s">
        <v>3319</v>
      </c>
      <c r="J2" s="18" t="s">
        <v>3320</v>
      </c>
    </row>
    <row r="3" s="15" customFormat="1" ht="22" customHeight="1" spans="1:10">
      <c r="A3" s="19">
        <v>1</v>
      </c>
      <c r="B3" s="19">
        <v>2</v>
      </c>
      <c r="C3" s="19">
        <v>3</v>
      </c>
      <c r="D3" s="19">
        <v>4</v>
      </c>
      <c r="E3" s="19">
        <v>5</v>
      </c>
      <c r="F3" s="19">
        <v>6</v>
      </c>
      <c r="G3" s="19">
        <v>7</v>
      </c>
      <c r="H3" s="19">
        <v>8</v>
      </c>
      <c r="I3" s="19">
        <v>9</v>
      </c>
      <c r="J3" s="19">
        <v>10</v>
      </c>
    </row>
    <row r="4" s="15" customFormat="1" ht="43" customHeight="1" spans="1:10">
      <c r="A4" s="20" t="s">
        <v>3321</v>
      </c>
      <c r="B4" s="21"/>
      <c r="C4" s="21"/>
      <c r="D4" s="21"/>
      <c r="E4" s="19"/>
      <c r="F4" s="19"/>
      <c r="G4" s="19"/>
      <c r="H4" s="19"/>
      <c r="I4" s="19"/>
      <c r="J4" s="19"/>
    </row>
    <row r="5" s="15" customFormat="1" ht="33" customHeight="1" spans="1:10">
      <c r="A5" s="22" t="s">
        <v>3322</v>
      </c>
      <c r="B5" s="23" t="s">
        <v>3323</v>
      </c>
      <c r="C5" s="24" t="s">
        <v>3324</v>
      </c>
      <c r="D5" s="25" t="s">
        <v>3325</v>
      </c>
      <c r="E5" s="26" t="s">
        <v>3326</v>
      </c>
      <c r="F5" s="25" t="s">
        <v>3327</v>
      </c>
      <c r="G5" s="26" t="s">
        <v>3328</v>
      </c>
      <c r="H5" s="25" t="s">
        <v>3329</v>
      </c>
      <c r="I5" s="25" t="s">
        <v>3330</v>
      </c>
      <c r="J5" s="26" t="s">
        <v>3331</v>
      </c>
    </row>
    <row r="6" s="15" customFormat="1" ht="33" customHeight="1" spans="1:10">
      <c r="A6" s="27"/>
      <c r="B6" s="28"/>
      <c r="C6" s="24" t="s">
        <v>3324</v>
      </c>
      <c r="D6" s="25" t="s">
        <v>3325</v>
      </c>
      <c r="E6" s="26" t="s">
        <v>3332</v>
      </c>
      <c r="F6" s="25" t="s">
        <v>3327</v>
      </c>
      <c r="G6" s="26" t="s">
        <v>3333</v>
      </c>
      <c r="H6" s="25" t="s">
        <v>3334</v>
      </c>
      <c r="I6" s="25" t="s">
        <v>3330</v>
      </c>
      <c r="J6" s="26" t="s">
        <v>3335</v>
      </c>
    </row>
    <row r="7" s="16" customFormat="1" ht="33" customHeight="1" spans="1:10">
      <c r="A7" s="27"/>
      <c r="B7" s="28"/>
      <c r="C7" s="24" t="s">
        <v>3324</v>
      </c>
      <c r="D7" s="25" t="s">
        <v>3325</v>
      </c>
      <c r="E7" s="26" t="s">
        <v>3336</v>
      </c>
      <c r="F7" s="25" t="s">
        <v>3327</v>
      </c>
      <c r="G7" s="26" t="s">
        <v>3337</v>
      </c>
      <c r="H7" s="25" t="s">
        <v>3334</v>
      </c>
      <c r="I7" s="25" t="s">
        <v>3330</v>
      </c>
      <c r="J7" s="26" t="s">
        <v>3338</v>
      </c>
    </row>
    <row r="8" s="15" customFormat="1" ht="33" customHeight="1" spans="1:10">
      <c r="A8" s="27"/>
      <c r="B8" s="28"/>
      <c r="C8" s="24" t="s">
        <v>3324</v>
      </c>
      <c r="D8" s="25" t="s">
        <v>3325</v>
      </c>
      <c r="E8" s="26" t="s">
        <v>3339</v>
      </c>
      <c r="F8" s="25" t="s">
        <v>3327</v>
      </c>
      <c r="G8" s="26" t="s">
        <v>3337</v>
      </c>
      <c r="H8" s="25" t="s">
        <v>3340</v>
      </c>
      <c r="I8" s="25" t="s">
        <v>3330</v>
      </c>
      <c r="J8" s="26" t="s">
        <v>3341</v>
      </c>
    </row>
    <row r="9" s="15" customFormat="1" ht="33" customHeight="1" spans="1:10">
      <c r="A9" s="27"/>
      <c r="B9" s="28"/>
      <c r="C9" s="24" t="s">
        <v>3324</v>
      </c>
      <c r="D9" s="25" t="s">
        <v>3325</v>
      </c>
      <c r="E9" s="26" t="s">
        <v>3342</v>
      </c>
      <c r="F9" s="25" t="s">
        <v>3327</v>
      </c>
      <c r="G9" s="26" t="s">
        <v>3343</v>
      </c>
      <c r="H9" s="25" t="s">
        <v>3344</v>
      </c>
      <c r="I9" s="25" t="s">
        <v>3330</v>
      </c>
      <c r="J9" s="26" t="s">
        <v>3345</v>
      </c>
    </row>
    <row r="10" s="15" customFormat="1" ht="33" customHeight="1" spans="1:10">
      <c r="A10" s="27"/>
      <c r="B10" s="28"/>
      <c r="C10" s="24" t="s">
        <v>3346</v>
      </c>
      <c r="D10" s="25" t="s">
        <v>3347</v>
      </c>
      <c r="E10" s="26" t="s">
        <v>3348</v>
      </c>
      <c r="F10" s="25" t="s">
        <v>3349</v>
      </c>
      <c r="G10" s="26" t="s">
        <v>3350</v>
      </c>
      <c r="H10" s="25" t="s">
        <v>3351</v>
      </c>
      <c r="I10" s="25" t="s">
        <v>3352</v>
      </c>
      <c r="J10" s="26" t="s">
        <v>3353</v>
      </c>
    </row>
    <row r="11" s="15" customFormat="1" ht="33" customHeight="1" spans="1:10">
      <c r="A11" s="29"/>
      <c r="B11" s="30"/>
      <c r="C11" s="24" t="s">
        <v>3354</v>
      </c>
      <c r="D11" s="25" t="s">
        <v>3355</v>
      </c>
      <c r="E11" s="26" t="s">
        <v>3356</v>
      </c>
      <c r="F11" s="25" t="s">
        <v>3327</v>
      </c>
      <c r="G11" s="26" t="s">
        <v>3357</v>
      </c>
      <c r="H11" s="25" t="s">
        <v>3340</v>
      </c>
      <c r="I11" s="25" t="s">
        <v>3330</v>
      </c>
      <c r="J11" s="26" t="s">
        <v>3358</v>
      </c>
    </row>
    <row r="12" s="15" customFormat="1" ht="39" customHeight="1" spans="1:10">
      <c r="A12" s="26" t="s">
        <v>3359</v>
      </c>
      <c r="B12" s="31"/>
      <c r="C12" s="31"/>
      <c r="D12" s="31"/>
      <c r="E12" s="31"/>
      <c r="F12" s="32"/>
      <c r="G12" s="31"/>
      <c r="H12" s="32"/>
      <c r="I12" s="32"/>
      <c r="J12" s="31"/>
    </row>
    <row r="13" s="15" customFormat="1" ht="33" customHeight="1" spans="1:10">
      <c r="A13" s="22" t="s">
        <v>3360</v>
      </c>
      <c r="B13" s="23" t="s">
        <v>3361</v>
      </c>
      <c r="C13" s="25" t="s">
        <v>3324</v>
      </c>
      <c r="D13" s="25" t="s">
        <v>3325</v>
      </c>
      <c r="E13" s="26" t="s">
        <v>3362</v>
      </c>
      <c r="F13" s="25" t="s">
        <v>3327</v>
      </c>
      <c r="G13" s="26" t="s">
        <v>3363</v>
      </c>
      <c r="H13" s="25" t="s">
        <v>3364</v>
      </c>
      <c r="I13" s="25" t="s">
        <v>3330</v>
      </c>
      <c r="J13" s="26" t="s">
        <v>3365</v>
      </c>
    </row>
    <row r="14" s="15" customFormat="1" ht="36" customHeight="1" spans="1:10">
      <c r="A14" s="33"/>
      <c r="B14" s="34"/>
      <c r="C14" s="25" t="s">
        <v>3324</v>
      </c>
      <c r="D14" s="25" t="s">
        <v>3325</v>
      </c>
      <c r="E14" s="26" t="s">
        <v>3366</v>
      </c>
      <c r="F14" s="25" t="s">
        <v>3327</v>
      </c>
      <c r="G14" s="26" t="s">
        <v>3367</v>
      </c>
      <c r="H14" s="25" t="s">
        <v>3364</v>
      </c>
      <c r="I14" s="25" t="s">
        <v>3330</v>
      </c>
      <c r="J14" s="26" t="s">
        <v>3368</v>
      </c>
    </row>
    <row r="15" s="15" customFormat="1" ht="33" customHeight="1" spans="1:10">
      <c r="A15" s="33"/>
      <c r="B15" s="34"/>
      <c r="C15" s="25" t="s">
        <v>3324</v>
      </c>
      <c r="D15" s="25" t="s">
        <v>3369</v>
      </c>
      <c r="E15" s="26" t="s">
        <v>3370</v>
      </c>
      <c r="F15" s="25" t="s">
        <v>3371</v>
      </c>
      <c r="G15" s="26" t="s">
        <v>3372</v>
      </c>
      <c r="H15" s="25" t="s">
        <v>3340</v>
      </c>
      <c r="I15" s="25" t="s">
        <v>3330</v>
      </c>
      <c r="J15" s="26" t="s">
        <v>3373</v>
      </c>
    </row>
    <row r="16" s="15" customFormat="1" ht="37" customHeight="1" spans="1:10">
      <c r="A16" s="33"/>
      <c r="B16" s="34"/>
      <c r="C16" s="25" t="s">
        <v>3324</v>
      </c>
      <c r="D16" s="25" t="s">
        <v>3369</v>
      </c>
      <c r="E16" s="26" t="s">
        <v>3374</v>
      </c>
      <c r="F16" s="25" t="s">
        <v>3327</v>
      </c>
      <c r="G16" s="26" t="s">
        <v>3375</v>
      </c>
      <c r="H16" s="25" t="s">
        <v>3340</v>
      </c>
      <c r="I16" s="25" t="s">
        <v>3330</v>
      </c>
      <c r="J16" s="26" t="s">
        <v>3376</v>
      </c>
    </row>
    <row r="17" s="15" customFormat="1" ht="39" customHeight="1" spans="1:10">
      <c r="A17" s="33"/>
      <c r="B17" s="34"/>
      <c r="C17" s="25" t="s">
        <v>3346</v>
      </c>
      <c r="D17" s="25" t="s">
        <v>3377</v>
      </c>
      <c r="E17" s="26" t="s">
        <v>3378</v>
      </c>
      <c r="F17" s="25" t="s">
        <v>3327</v>
      </c>
      <c r="G17" s="26" t="s">
        <v>3337</v>
      </c>
      <c r="H17" s="25" t="s">
        <v>3379</v>
      </c>
      <c r="I17" s="25" t="s">
        <v>3330</v>
      </c>
      <c r="J17" s="26" t="s">
        <v>3380</v>
      </c>
    </row>
    <row r="18" s="15" customFormat="1" ht="36" customHeight="1" spans="1:10">
      <c r="A18" s="33"/>
      <c r="B18" s="34"/>
      <c r="C18" s="25" t="s">
        <v>3346</v>
      </c>
      <c r="D18" s="25" t="s">
        <v>3381</v>
      </c>
      <c r="E18" s="26" t="s">
        <v>3382</v>
      </c>
      <c r="F18" s="25" t="s">
        <v>3349</v>
      </c>
      <c r="G18" s="26" t="s">
        <v>3383</v>
      </c>
      <c r="H18" s="25" t="s">
        <v>3351</v>
      </c>
      <c r="I18" s="25" t="s">
        <v>3352</v>
      </c>
      <c r="J18" s="26" t="s">
        <v>3384</v>
      </c>
    </row>
    <row r="19" s="15" customFormat="1" ht="36" customHeight="1" spans="1:10">
      <c r="A19" s="35"/>
      <c r="B19" s="36"/>
      <c r="C19" s="25" t="s">
        <v>3354</v>
      </c>
      <c r="D19" s="25" t="s">
        <v>3355</v>
      </c>
      <c r="E19" s="26" t="s">
        <v>3385</v>
      </c>
      <c r="F19" s="25" t="s">
        <v>3327</v>
      </c>
      <c r="G19" s="26" t="s">
        <v>3386</v>
      </c>
      <c r="H19" s="25" t="s">
        <v>3340</v>
      </c>
      <c r="I19" s="25" t="s">
        <v>3330</v>
      </c>
      <c r="J19" s="26" t="s">
        <v>3387</v>
      </c>
    </row>
    <row r="20" s="15" customFormat="1" ht="30" customHeight="1" spans="1:10">
      <c r="A20" s="22" t="s">
        <v>3388</v>
      </c>
      <c r="B20" s="23" t="s">
        <v>3389</v>
      </c>
      <c r="C20" s="25" t="s">
        <v>3324</v>
      </c>
      <c r="D20" s="25" t="s">
        <v>3325</v>
      </c>
      <c r="E20" s="26" t="s">
        <v>3390</v>
      </c>
      <c r="F20" s="25" t="s">
        <v>3327</v>
      </c>
      <c r="G20" s="26" t="s">
        <v>3391</v>
      </c>
      <c r="H20" s="25" t="s">
        <v>3392</v>
      </c>
      <c r="I20" s="25" t="s">
        <v>3330</v>
      </c>
      <c r="J20" s="26" t="s">
        <v>3393</v>
      </c>
    </row>
    <row r="21" s="15" customFormat="1" ht="30" customHeight="1" spans="1:10">
      <c r="A21" s="33"/>
      <c r="B21" s="34"/>
      <c r="C21" s="25" t="s">
        <v>3324</v>
      </c>
      <c r="D21" s="25" t="s">
        <v>3325</v>
      </c>
      <c r="E21" s="26" t="s">
        <v>3394</v>
      </c>
      <c r="F21" s="25" t="s">
        <v>3327</v>
      </c>
      <c r="G21" s="26" t="s">
        <v>3395</v>
      </c>
      <c r="H21" s="25" t="s">
        <v>3396</v>
      </c>
      <c r="I21" s="25" t="s">
        <v>3330</v>
      </c>
      <c r="J21" s="26" t="s">
        <v>3397</v>
      </c>
    </row>
    <row r="22" s="15" customFormat="1" ht="30" customHeight="1" spans="1:10">
      <c r="A22" s="33"/>
      <c r="B22" s="34"/>
      <c r="C22" s="25" t="s">
        <v>3324</v>
      </c>
      <c r="D22" s="25" t="s">
        <v>3325</v>
      </c>
      <c r="E22" s="26" t="s">
        <v>3398</v>
      </c>
      <c r="F22" s="25" t="s">
        <v>3327</v>
      </c>
      <c r="G22" s="26" t="s">
        <v>3399</v>
      </c>
      <c r="H22" s="25" t="s">
        <v>3400</v>
      </c>
      <c r="I22" s="25" t="s">
        <v>3330</v>
      </c>
      <c r="J22" s="26" t="s">
        <v>3401</v>
      </c>
    </row>
    <row r="23" s="15" customFormat="1" ht="30" customHeight="1" spans="1:10">
      <c r="A23" s="33"/>
      <c r="B23" s="34"/>
      <c r="C23" s="25" t="s">
        <v>3324</v>
      </c>
      <c r="D23" s="25" t="s">
        <v>3325</v>
      </c>
      <c r="E23" s="26" t="s">
        <v>3402</v>
      </c>
      <c r="F23" s="25" t="s">
        <v>3327</v>
      </c>
      <c r="G23" s="26" t="s">
        <v>3403</v>
      </c>
      <c r="H23" s="25" t="s">
        <v>3400</v>
      </c>
      <c r="I23" s="25" t="s">
        <v>3330</v>
      </c>
      <c r="J23" s="26" t="s">
        <v>3404</v>
      </c>
    </row>
    <row r="24" s="15" customFormat="1" ht="30" customHeight="1" spans="1:10">
      <c r="A24" s="33"/>
      <c r="B24" s="34"/>
      <c r="C24" s="25" t="s">
        <v>3346</v>
      </c>
      <c r="D24" s="25" t="s">
        <v>3377</v>
      </c>
      <c r="E24" s="26" t="s">
        <v>3405</v>
      </c>
      <c r="F24" s="25" t="s">
        <v>3327</v>
      </c>
      <c r="G24" s="26" t="s">
        <v>3406</v>
      </c>
      <c r="H24" s="25" t="s">
        <v>3407</v>
      </c>
      <c r="I24" s="25" t="s">
        <v>3330</v>
      </c>
      <c r="J24" s="26" t="s">
        <v>3408</v>
      </c>
    </row>
    <row r="25" s="15" customFormat="1" ht="30" customHeight="1" spans="1:10">
      <c r="A25" s="35"/>
      <c r="B25" s="36"/>
      <c r="C25" s="25" t="s">
        <v>3354</v>
      </c>
      <c r="D25" s="25" t="s">
        <v>3355</v>
      </c>
      <c r="E25" s="26" t="s">
        <v>3385</v>
      </c>
      <c r="F25" s="25" t="s">
        <v>3327</v>
      </c>
      <c r="G25" s="26" t="s">
        <v>3386</v>
      </c>
      <c r="H25" s="25" t="s">
        <v>3340</v>
      </c>
      <c r="I25" s="25" t="s">
        <v>3330</v>
      </c>
      <c r="J25" s="26" t="s">
        <v>3387</v>
      </c>
    </row>
    <row r="26" s="15" customFormat="1" ht="35" customHeight="1" spans="1:10">
      <c r="A26" s="22" t="s">
        <v>3409</v>
      </c>
      <c r="B26" s="23" t="s">
        <v>3410</v>
      </c>
      <c r="C26" s="25" t="s">
        <v>3324</v>
      </c>
      <c r="D26" s="25" t="s">
        <v>3325</v>
      </c>
      <c r="E26" s="26" t="s">
        <v>3411</v>
      </c>
      <c r="F26" s="25" t="s">
        <v>3327</v>
      </c>
      <c r="G26" s="26" t="s">
        <v>3412</v>
      </c>
      <c r="H26" s="25" t="s">
        <v>3413</v>
      </c>
      <c r="I26" s="25" t="s">
        <v>3330</v>
      </c>
      <c r="J26" s="26" t="s">
        <v>3414</v>
      </c>
    </row>
    <row r="27" s="15" customFormat="1" ht="35" customHeight="1" spans="1:10">
      <c r="A27" s="33"/>
      <c r="B27" s="34"/>
      <c r="C27" s="25" t="s">
        <v>3324</v>
      </c>
      <c r="D27" s="25" t="s">
        <v>3325</v>
      </c>
      <c r="E27" s="26" t="s">
        <v>3415</v>
      </c>
      <c r="F27" s="25" t="s">
        <v>3327</v>
      </c>
      <c r="G27" s="26" t="s">
        <v>3416</v>
      </c>
      <c r="H27" s="25" t="s">
        <v>3413</v>
      </c>
      <c r="I27" s="25" t="s">
        <v>3330</v>
      </c>
      <c r="J27" s="26" t="s">
        <v>3417</v>
      </c>
    </row>
    <row r="28" s="15" customFormat="1" ht="35" customHeight="1" spans="1:10">
      <c r="A28" s="33"/>
      <c r="B28" s="34"/>
      <c r="C28" s="25" t="s">
        <v>3324</v>
      </c>
      <c r="D28" s="25" t="s">
        <v>3369</v>
      </c>
      <c r="E28" s="26" t="s">
        <v>3370</v>
      </c>
      <c r="F28" s="25" t="s">
        <v>3349</v>
      </c>
      <c r="G28" s="26" t="s">
        <v>3372</v>
      </c>
      <c r="H28" s="25" t="s">
        <v>3340</v>
      </c>
      <c r="I28" s="25" t="s">
        <v>3330</v>
      </c>
      <c r="J28" s="26" t="s">
        <v>3418</v>
      </c>
    </row>
    <row r="29" s="15" customFormat="1" ht="35" customHeight="1" spans="1:10">
      <c r="A29" s="33"/>
      <c r="B29" s="34"/>
      <c r="C29" s="25" t="s">
        <v>3346</v>
      </c>
      <c r="D29" s="25" t="s">
        <v>3377</v>
      </c>
      <c r="E29" s="26" t="s">
        <v>3419</v>
      </c>
      <c r="F29" s="25" t="s">
        <v>3327</v>
      </c>
      <c r="G29" s="26" t="s">
        <v>3328</v>
      </c>
      <c r="H29" s="25" t="s">
        <v>3407</v>
      </c>
      <c r="I29" s="25" t="s">
        <v>3330</v>
      </c>
      <c r="J29" s="26" t="s">
        <v>3420</v>
      </c>
    </row>
    <row r="30" s="15" customFormat="1" ht="35" customHeight="1" spans="1:10">
      <c r="A30" s="33"/>
      <c r="B30" s="36"/>
      <c r="C30" s="25" t="s">
        <v>3354</v>
      </c>
      <c r="D30" s="25" t="s">
        <v>3355</v>
      </c>
      <c r="E30" s="26" t="s">
        <v>3421</v>
      </c>
      <c r="F30" s="25" t="s">
        <v>3327</v>
      </c>
      <c r="G30" s="26" t="s">
        <v>3386</v>
      </c>
      <c r="H30" s="25" t="s">
        <v>3340</v>
      </c>
      <c r="I30" s="25" t="s">
        <v>3330</v>
      </c>
      <c r="J30" s="26" t="s">
        <v>3422</v>
      </c>
    </row>
    <row r="31" s="15" customFormat="1" ht="31" customHeight="1" spans="1:10">
      <c r="A31" s="37" t="s">
        <v>3423</v>
      </c>
      <c r="B31" s="38" t="s">
        <v>3424</v>
      </c>
      <c r="C31" s="25" t="s">
        <v>3324</v>
      </c>
      <c r="D31" s="25" t="s">
        <v>3325</v>
      </c>
      <c r="E31" s="26" t="s">
        <v>3425</v>
      </c>
      <c r="F31" s="25" t="s">
        <v>3327</v>
      </c>
      <c r="G31" s="26" t="s">
        <v>3426</v>
      </c>
      <c r="H31" s="25" t="s">
        <v>3427</v>
      </c>
      <c r="I31" s="25" t="s">
        <v>3330</v>
      </c>
      <c r="J31" s="26" t="s">
        <v>3428</v>
      </c>
    </row>
    <row r="32" s="15" customFormat="1" ht="31" customHeight="1" spans="1:10">
      <c r="A32" s="37"/>
      <c r="B32" s="39"/>
      <c r="C32" s="25" t="s">
        <v>3324</v>
      </c>
      <c r="D32" s="25" t="s">
        <v>3325</v>
      </c>
      <c r="E32" s="26" t="s">
        <v>3429</v>
      </c>
      <c r="F32" s="25" t="s">
        <v>3327</v>
      </c>
      <c r="G32" s="26" t="s">
        <v>3430</v>
      </c>
      <c r="H32" s="25" t="s">
        <v>3427</v>
      </c>
      <c r="I32" s="25" t="s">
        <v>3330</v>
      </c>
      <c r="J32" s="26" t="s">
        <v>3431</v>
      </c>
    </row>
    <row r="33" s="15" customFormat="1" ht="31" customHeight="1" spans="1:10">
      <c r="A33" s="37"/>
      <c r="B33" s="39"/>
      <c r="C33" s="25" t="s">
        <v>3324</v>
      </c>
      <c r="D33" s="25" t="s">
        <v>3325</v>
      </c>
      <c r="E33" s="26" t="s">
        <v>3432</v>
      </c>
      <c r="F33" s="25" t="s">
        <v>3327</v>
      </c>
      <c r="G33" s="26" t="s">
        <v>3433</v>
      </c>
      <c r="H33" s="25" t="s">
        <v>3434</v>
      </c>
      <c r="I33" s="25" t="s">
        <v>3330</v>
      </c>
      <c r="J33" s="26" t="s">
        <v>3435</v>
      </c>
    </row>
    <row r="34" s="15" customFormat="1" ht="31" customHeight="1" spans="1:10">
      <c r="A34" s="37"/>
      <c r="B34" s="39"/>
      <c r="C34" s="25" t="s">
        <v>3324</v>
      </c>
      <c r="D34" s="25" t="s">
        <v>3325</v>
      </c>
      <c r="E34" s="26" t="s">
        <v>3436</v>
      </c>
      <c r="F34" s="25" t="s">
        <v>3327</v>
      </c>
      <c r="G34" s="26" t="s">
        <v>3391</v>
      </c>
      <c r="H34" s="25" t="s">
        <v>3437</v>
      </c>
      <c r="I34" s="25" t="s">
        <v>3330</v>
      </c>
      <c r="J34" s="26" t="s">
        <v>3438</v>
      </c>
    </row>
    <row r="35" s="15" customFormat="1" ht="31" customHeight="1" spans="1:10">
      <c r="A35" s="37"/>
      <c r="B35" s="39"/>
      <c r="C35" s="25" t="s">
        <v>3346</v>
      </c>
      <c r="D35" s="25" t="s">
        <v>3377</v>
      </c>
      <c r="E35" s="26" t="s">
        <v>3439</v>
      </c>
      <c r="F35" s="25" t="s">
        <v>3327</v>
      </c>
      <c r="G35" s="26" t="s">
        <v>3386</v>
      </c>
      <c r="H35" s="25" t="s">
        <v>3340</v>
      </c>
      <c r="I35" s="25" t="s">
        <v>3330</v>
      </c>
      <c r="J35" s="26" t="s">
        <v>3431</v>
      </c>
    </row>
    <row r="36" s="15" customFormat="1" ht="31" customHeight="1" spans="1:10">
      <c r="A36" s="37"/>
      <c r="B36" s="39"/>
      <c r="C36" s="25" t="s">
        <v>3346</v>
      </c>
      <c r="D36" s="25" t="s">
        <v>3347</v>
      </c>
      <c r="E36" s="26" t="s">
        <v>3440</v>
      </c>
      <c r="F36" s="25" t="s">
        <v>3349</v>
      </c>
      <c r="G36" s="26" t="s">
        <v>3441</v>
      </c>
      <c r="H36" s="25" t="s">
        <v>3351</v>
      </c>
      <c r="I36" s="25" t="s">
        <v>3352</v>
      </c>
      <c r="J36" s="26" t="s">
        <v>3442</v>
      </c>
    </row>
    <row r="37" s="15" customFormat="1" ht="37" customHeight="1" spans="1:10">
      <c r="A37" s="37"/>
      <c r="B37" s="40"/>
      <c r="C37" s="25" t="s">
        <v>3354</v>
      </c>
      <c r="D37" s="25" t="s">
        <v>3355</v>
      </c>
      <c r="E37" s="26" t="s">
        <v>3443</v>
      </c>
      <c r="F37" s="25" t="s">
        <v>3327</v>
      </c>
      <c r="G37" s="26" t="s">
        <v>3357</v>
      </c>
      <c r="H37" s="25" t="s">
        <v>3340</v>
      </c>
      <c r="I37" s="25" t="s">
        <v>3330</v>
      </c>
      <c r="J37" s="26" t="s">
        <v>3444</v>
      </c>
    </row>
  </sheetData>
  <mergeCells count="11">
    <mergeCell ref="A1:J1"/>
    <mergeCell ref="A5:A11"/>
    <mergeCell ref="A13:A19"/>
    <mergeCell ref="A20:A25"/>
    <mergeCell ref="A26:A30"/>
    <mergeCell ref="A31:A37"/>
    <mergeCell ref="B5:B11"/>
    <mergeCell ref="B13:B19"/>
    <mergeCell ref="B20:B25"/>
    <mergeCell ref="B26:B30"/>
    <mergeCell ref="B31:B37"/>
  </mergeCells>
  <pageMargins left="0.751388888888889" right="0.751388888888889" top="1" bottom="1" header="0.507638888888889" footer="0.507638888888889"/>
  <pageSetup paperSize="9" scale="65" fitToHeight="0" orientation="landscape"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9" sqref="$A9:$XFD9"/>
    </sheetView>
  </sheetViews>
  <sheetFormatPr defaultColWidth="9" defaultRowHeight="14.4" outlineLevelRow="7" outlineLevelCol="1"/>
  <cols>
    <col min="1" max="1" width="15.25" style="7" customWidth="1"/>
    <col min="2" max="2" width="81.25" style="7" customWidth="1"/>
    <col min="3" max="16384" width="9" style="7"/>
  </cols>
  <sheetData>
    <row r="1" ht="32" customHeight="1" spans="1:2">
      <c r="A1" s="8" t="s">
        <v>3445</v>
      </c>
      <c r="B1" s="8"/>
    </row>
    <row r="2" ht="40" customHeight="1" spans="1:2">
      <c r="A2" s="9" t="s">
        <v>3446</v>
      </c>
      <c r="B2" s="4" t="s">
        <v>3447</v>
      </c>
    </row>
    <row r="3" ht="168" customHeight="1" spans="1:2">
      <c r="A3" s="10" t="s">
        <v>3448</v>
      </c>
      <c r="B3" s="11" t="s">
        <v>3449</v>
      </c>
    </row>
    <row r="4" ht="124" customHeight="1" spans="1:2">
      <c r="A4" s="10" t="s">
        <v>3450</v>
      </c>
      <c r="B4" s="11" t="s">
        <v>3451</v>
      </c>
    </row>
    <row r="5" ht="144" customHeight="1" spans="1:2">
      <c r="A5" s="10" t="s">
        <v>3452</v>
      </c>
      <c r="B5" s="11" t="s">
        <v>3453</v>
      </c>
    </row>
    <row r="6" ht="159" customHeight="1" spans="1:2">
      <c r="A6" s="10" t="s">
        <v>3454</v>
      </c>
      <c r="B6" s="11" t="s">
        <v>3455</v>
      </c>
    </row>
    <row r="7" ht="35" customHeight="1" spans="1:2">
      <c r="A7" s="12"/>
      <c r="B7" s="12"/>
    </row>
    <row r="8" ht="35" customHeight="1" spans="1:2">
      <c r="A8" s="12"/>
      <c r="B8" s="12"/>
    </row>
  </sheetData>
  <mergeCells count="1">
    <mergeCell ref="A1:B1"/>
  </mergeCells>
  <conditionalFormatting sqref="A6">
    <cfRule type="expression" dxfId="1" priority="3" stopIfTrue="1">
      <formula>"len($A:$A)=3"</formula>
    </cfRule>
  </conditionalFormatting>
  <conditionalFormatting sqref="A3:A5">
    <cfRule type="expression" dxfId="1" priority="1" stopIfTrue="1">
      <formula>"len($A:$A)=3"</formula>
    </cfRule>
  </conditionalFormatting>
  <pageMargins left="0.751388888888889" right="0.751388888888889" top="1" bottom="1" header="0.507638888888889" footer="0.507638888888889"/>
  <pageSetup paperSize="9" scale="90"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8"/>
  <sheetViews>
    <sheetView workbookViewId="0">
      <selection activeCell="B8" sqref="B8"/>
    </sheetView>
  </sheetViews>
  <sheetFormatPr defaultColWidth="9" defaultRowHeight="14.4" outlineLevelCol="1"/>
  <cols>
    <col min="1" max="1" width="39.25" style="1" customWidth="1"/>
    <col min="2" max="2" width="51" style="1" customWidth="1"/>
    <col min="3" max="16384" width="9" style="1"/>
  </cols>
  <sheetData>
    <row r="1" ht="25.8" spans="1:2">
      <c r="A1" s="2" t="s">
        <v>3456</v>
      </c>
      <c r="B1" s="2"/>
    </row>
    <row r="2" ht="24" customHeight="1" spans="1:2">
      <c r="A2" s="3" t="s">
        <v>3457</v>
      </c>
      <c r="B2" s="4" t="s">
        <v>3458</v>
      </c>
    </row>
    <row r="3" ht="38" customHeight="1" spans="1:2">
      <c r="A3" s="5" t="s">
        <v>3459</v>
      </c>
      <c r="B3" s="6" t="s">
        <v>3460</v>
      </c>
    </row>
    <row r="4" ht="38" customHeight="1" spans="1:2">
      <c r="A4" s="5" t="s">
        <v>3461</v>
      </c>
      <c r="B4" s="6" t="s">
        <v>3462</v>
      </c>
    </row>
    <row r="5" ht="38" customHeight="1" spans="1:2">
      <c r="A5" s="5" t="s">
        <v>3463</v>
      </c>
      <c r="B5" s="6" t="s">
        <v>3464</v>
      </c>
    </row>
    <row r="6" ht="38" customHeight="1" spans="1:2">
      <c r="A6" s="5" t="s">
        <v>3465</v>
      </c>
      <c r="B6" s="6" t="s">
        <v>3466</v>
      </c>
    </row>
    <row r="7" ht="38" customHeight="1" spans="1:2">
      <c r="A7" s="5" t="s">
        <v>3467</v>
      </c>
      <c r="B7" s="6" t="s">
        <v>3466</v>
      </c>
    </row>
    <row r="8" ht="38" customHeight="1" spans="1:2">
      <c r="A8" s="5" t="s">
        <v>3468</v>
      </c>
      <c r="B8" s="6" t="s">
        <v>3466</v>
      </c>
    </row>
    <row r="9" ht="38" customHeight="1" spans="1:2">
      <c r="A9" s="5" t="s">
        <v>3469</v>
      </c>
      <c r="B9" s="6" t="s">
        <v>3466</v>
      </c>
    </row>
    <row r="10" ht="38" customHeight="1" spans="1:2">
      <c r="A10" s="5" t="s">
        <v>3470</v>
      </c>
      <c r="B10" s="6" t="s">
        <v>3466</v>
      </c>
    </row>
    <row r="11" ht="38" customHeight="1" spans="1:2">
      <c r="A11" s="5" t="s">
        <v>3471</v>
      </c>
      <c r="B11" s="6" t="s">
        <v>3466</v>
      </c>
    </row>
    <row r="12" ht="38" customHeight="1" spans="1:2">
      <c r="A12" s="5" t="s">
        <v>3472</v>
      </c>
      <c r="B12" s="6" t="s">
        <v>3473</v>
      </c>
    </row>
    <row r="13" ht="38" customHeight="1" spans="1:2">
      <c r="A13" s="5" t="s">
        <v>3474</v>
      </c>
      <c r="B13" s="6" t="s">
        <v>3473</v>
      </c>
    </row>
    <row r="14" ht="38" customHeight="1" spans="1:2">
      <c r="A14" s="5" t="s">
        <v>3475</v>
      </c>
      <c r="B14" s="6" t="s">
        <v>3473</v>
      </c>
    </row>
    <row r="15" ht="38" customHeight="1" spans="1:2">
      <c r="A15" s="5" t="s">
        <v>3476</v>
      </c>
      <c r="B15" s="6" t="s">
        <v>3473</v>
      </c>
    </row>
    <row r="16" ht="38" customHeight="1" spans="1:2">
      <c r="A16" s="5" t="s">
        <v>3477</v>
      </c>
      <c r="B16" s="6" t="s">
        <v>3478</v>
      </c>
    </row>
    <row r="17" ht="38" customHeight="1" spans="1:2">
      <c r="A17" s="5" t="s">
        <v>3479</v>
      </c>
      <c r="B17" s="6" t="s">
        <v>3478</v>
      </c>
    </row>
    <row r="18" ht="38" customHeight="1" spans="1:2">
      <c r="A18" s="5" t="s">
        <v>3480</v>
      </c>
      <c r="B18" s="6" t="s">
        <v>3481</v>
      </c>
    </row>
  </sheetData>
  <mergeCells count="1">
    <mergeCell ref="A1:B1"/>
  </mergeCells>
  <conditionalFormatting sqref="A3">
    <cfRule type="expression" dxfId="1" priority="16" stopIfTrue="1">
      <formula>"len($A:$A)=3"</formula>
    </cfRule>
  </conditionalFormatting>
  <conditionalFormatting sqref="A4">
    <cfRule type="expression" dxfId="1" priority="15" stopIfTrue="1">
      <formula>"len($A:$A)=3"</formula>
    </cfRule>
  </conditionalFormatting>
  <conditionalFormatting sqref="A5">
    <cfRule type="expression" dxfId="1" priority="14" stopIfTrue="1">
      <formula>"len($A:$A)=3"</formula>
    </cfRule>
  </conditionalFormatting>
  <conditionalFormatting sqref="A6">
    <cfRule type="expression" dxfId="1" priority="7" stopIfTrue="1">
      <formula>"len($A:$A)=3"</formula>
    </cfRule>
  </conditionalFormatting>
  <conditionalFormatting sqref="A7">
    <cfRule type="expression" dxfId="1" priority="13" stopIfTrue="1">
      <formula>"len($A:$A)=3"</formula>
    </cfRule>
  </conditionalFormatting>
  <conditionalFormatting sqref="A8">
    <cfRule type="expression" dxfId="1" priority="6" stopIfTrue="1">
      <formula>"len($A:$A)=3"</formula>
    </cfRule>
  </conditionalFormatting>
  <conditionalFormatting sqref="A9">
    <cfRule type="expression" dxfId="1" priority="12" stopIfTrue="1">
      <formula>"len($A:$A)=3"</formula>
    </cfRule>
  </conditionalFormatting>
  <conditionalFormatting sqref="A10">
    <cfRule type="expression" dxfId="1" priority="5" stopIfTrue="1">
      <formula>"len($A:$A)=3"</formula>
    </cfRule>
  </conditionalFormatting>
  <conditionalFormatting sqref="A11">
    <cfRule type="expression" dxfId="1" priority="11" stopIfTrue="1">
      <formula>"len($A:$A)=3"</formula>
    </cfRule>
  </conditionalFormatting>
  <conditionalFormatting sqref="A12">
    <cfRule type="expression" dxfId="1" priority="4" stopIfTrue="1">
      <formula>"len($A:$A)=3"</formula>
    </cfRule>
  </conditionalFormatting>
  <conditionalFormatting sqref="A13">
    <cfRule type="expression" dxfId="1" priority="10" stopIfTrue="1">
      <formula>"len($A:$A)=3"</formula>
    </cfRule>
  </conditionalFormatting>
  <conditionalFormatting sqref="A14">
    <cfRule type="expression" dxfId="1" priority="3" stopIfTrue="1">
      <formula>"len($A:$A)=3"</formula>
    </cfRule>
  </conditionalFormatting>
  <conditionalFormatting sqref="A15">
    <cfRule type="expression" dxfId="1" priority="9" stopIfTrue="1">
      <formula>"len($A:$A)=3"</formula>
    </cfRule>
  </conditionalFormatting>
  <conditionalFormatting sqref="A16">
    <cfRule type="expression" dxfId="1" priority="2" stopIfTrue="1">
      <formula>"len($A:$A)=3"</formula>
    </cfRule>
  </conditionalFormatting>
  <conditionalFormatting sqref="A18">
    <cfRule type="expression" dxfId="1" priority="1" stopIfTrue="1">
      <formula>"len($A:$A)=3"</formula>
    </cfRule>
  </conditionalFormatting>
  <conditionalFormatting sqref="A17:A18">
    <cfRule type="expression" dxfId="1" priority="8" stopIfTrue="1">
      <formula>"len($A:$A)=3"</formula>
    </cfRule>
  </conditionalFormatting>
  <pageMargins left="0.699305555555556" right="0.699305555555556" top="0.75" bottom="0.75" header="0.3" footer="0.3"/>
  <pageSetup paperSize="9" scale="9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9"/>
  <sheetViews>
    <sheetView showGridLines="0" showZeros="0" view="pageBreakPreview" zoomScaleNormal="100" workbookViewId="0">
      <pane xSplit="1" ySplit="3" topLeftCell="B1340" activePane="bottomRight" state="frozen"/>
      <selection/>
      <selection pane="topRight"/>
      <selection pane="bottomLeft"/>
      <selection pane="bottomRight" activeCell="C1356" sqref="C1356"/>
    </sheetView>
  </sheetViews>
  <sheetFormatPr defaultColWidth="9" defaultRowHeight="15.6" outlineLevelCol="6"/>
  <cols>
    <col min="1" max="1" width="19.1296296296296" style="175" hidden="1" customWidth="1"/>
    <col min="2" max="2" width="50.6296296296296" style="175" customWidth="1"/>
    <col min="3" max="3" width="20.6296296296296" style="449" customWidth="1"/>
    <col min="4" max="4" width="23.5" style="449" customWidth="1"/>
    <col min="5" max="5" width="25.3796296296296" style="488" customWidth="1"/>
    <col min="6" max="6" width="4" style="175" customWidth="1"/>
    <col min="7" max="7" width="9" style="175" customWidth="1"/>
    <col min="8" max="16384" width="9" style="175"/>
  </cols>
  <sheetData>
    <row r="1" s="486" customFormat="1" ht="45" customHeight="1" spans="1:6">
      <c r="A1" s="489"/>
      <c r="B1" s="490" t="s">
        <v>133</v>
      </c>
      <c r="C1" s="491"/>
      <c r="D1" s="491"/>
      <c r="E1" s="491"/>
      <c r="F1" s="492"/>
    </row>
    <row r="2" s="260" customFormat="1" ht="20.1" customHeight="1" spans="1:5">
      <c r="A2" s="493"/>
      <c r="B2" s="494"/>
      <c r="C2" s="495"/>
      <c r="D2" s="496"/>
      <c r="E2" s="496" t="s">
        <v>134</v>
      </c>
    </row>
    <row r="3" s="176" customFormat="1" ht="31" customHeight="1" spans="1:7">
      <c r="A3" s="497" t="s">
        <v>2</v>
      </c>
      <c r="B3" s="498" t="s">
        <v>135</v>
      </c>
      <c r="C3" s="499" t="s">
        <v>4</v>
      </c>
      <c r="D3" s="499" t="s">
        <v>5</v>
      </c>
      <c r="E3" s="500" t="s">
        <v>129</v>
      </c>
      <c r="F3" s="467" t="s">
        <v>7</v>
      </c>
      <c r="G3" s="176" t="s">
        <v>136</v>
      </c>
    </row>
    <row r="4" ht="36" customHeight="1" spans="1:7">
      <c r="A4" s="501" t="s">
        <v>69</v>
      </c>
      <c r="B4" s="502" t="s">
        <v>70</v>
      </c>
      <c r="C4" s="388">
        <f>C5+C17+C26+C37+C48+C59+C70+C83+C92+C105+C115+C124+C135+C148+C155+C163+C169+C176+C183+C190+C197+C204+C212+C218+C224+C231+C246</f>
        <v>1223</v>
      </c>
      <c r="D4" s="388">
        <f>D5+D17+D26+D37+D48+D59+D70+D83+D92+D105+D115+D124+D135+D148+D155+D163+D169+D176+D183+D190+D197+D204+D212+D218+D224+D231+D246</f>
        <v>1927</v>
      </c>
      <c r="E4" s="355">
        <f>IF(C4&gt;0,D4/C4-1,IF(C4&lt;0,-(D4/C4-1),""))</f>
        <v>0.576</v>
      </c>
      <c r="F4" s="318" t="str">
        <f t="shared" ref="F4:F67" si="0">IF(LEN(A4)=3,"是",IF(B4&lt;&gt;"",IF(SUM(C4:D4)&lt;&gt;0,"是","否"),"是"))</f>
        <v>是</v>
      </c>
      <c r="G4" s="175" t="str">
        <f t="shared" ref="G4:G67" si="1">IF(LEN(A4)=3,"类",IF(LEN(A4)=5,"款","项"))</f>
        <v>类</v>
      </c>
    </row>
    <row r="5" ht="36" customHeight="1" spans="1:7">
      <c r="A5" s="501" t="s">
        <v>137</v>
      </c>
      <c r="B5" s="503" t="s">
        <v>138</v>
      </c>
      <c r="C5" s="388"/>
      <c r="D5" s="388"/>
      <c r="E5" s="355"/>
      <c r="F5" s="318" t="str">
        <f t="shared" si="0"/>
        <v>否</v>
      </c>
      <c r="G5" s="175" t="str">
        <f t="shared" si="1"/>
        <v>款</v>
      </c>
    </row>
    <row r="6" ht="36" customHeight="1" spans="1:7">
      <c r="A6" s="504" t="s">
        <v>139</v>
      </c>
      <c r="B6" s="503" t="s">
        <v>140</v>
      </c>
      <c r="C6" s="392"/>
      <c r="D6" s="392"/>
      <c r="E6" s="350"/>
      <c r="F6" s="318" t="str">
        <f t="shared" si="0"/>
        <v>否</v>
      </c>
      <c r="G6" s="175" t="str">
        <f t="shared" si="1"/>
        <v>项</v>
      </c>
    </row>
    <row r="7" ht="36" customHeight="1" spans="1:7">
      <c r="A7" s="504" t="s">
        <v>141</v>
      </c>
      <c r="B7" s="503" t="s">
        <v>142</v>
      </c>
      <c r="C7" s="392"/>
      <c r="D7" s="392"/>
      <c r="E7" s="350"/>
      <c r="F7" s="318" t="str">
        <f t="shared" si="0"/>
        <v>否</v>
      </c>
      <c r="G7" s="175" t="str">
        <f t="shared" si="1"/>
        <v>项</v>
      </c>
    </row>
    <row r="8" ht="36" customHeight="1" spans="1:7">
      <c r="A8" s="504" t="s">
        <v>143</v>
      </c>
      <c r="B8" s="503" t="s">
        <v>144</v>
      </c>
      <c r="C8" s="392"/>
      <c r="D8" s="392"/>
      <c r="E8" s="350"/>
      <c r="F8" s="318" t="str">
        <f t="shared" si="0"/>
        <v>否</v>
      </c>
      <c r="G8" s="175" t="str">
        <f t="shared" si="1"/>
        <v>项</v>
      </c>
    </row>
    <row r="9" ht="36" customHeight="1" spans="1:7">
      <c r="A9" s="504" t="s">
        <v>145</v>
      </c>
      <c r="B9" s="503" t="s">
        <v>146</v>
      </c>
      <c r="C9" s="392">
        <v>0</v>
      </c>
      <c r="D9" s="392">
        <v>0</v>
      </c>
      <c r="E9" s="350" t="str">
        <f>IF(C9&gt;0,D9/C9-1,IF(C9&lt;0,-(D9/C9-1),""))</f>
        <v/>
      </c>
      <c r="F9" s="318" t="str">
        <f t="shared" si="0"/>
        <v>否</v>
      </c>
      <c r="G9" s="175" t="str">
        <f t="shared" si="1"/>
        <v>项</v>
      </c>
    </row>
    <row r="10" ht="36" customHeight="1" spans="1:7">
      <c r="A10" s="504" t="s">
        <v>147</v>
      </c>
      <c r="B10" s="503" t="s">
        <v>148</v>
      </c>
      <c r="C10" s="392"/>
      <c r="D10" s="392"/>
      <c r="E10" s="350"/>
      <c r="F10" s="318" t="str">
        <f t="shared" si="0"/>
        <v>否</v>
      </c>
      <c r="G10" s="175" t="str">
        <f t="shared" si="1"/>
        <v>项</v>
      </c>
    </row>
    <row r="11" ht="36" customHeight="1" spans="1:7">
      <c r="A11" s="504" t="s">
        <v>149</v>
      </c>
      <c r="B11" s="503" t="s">
        <v>150</v>
      </c>
      <c r="C11" s="392"/>
      <c r="D11" s="392"/>
      <c r="E11" s="350"/>
      <c r="F11" s="318" t="str">
        <f t="shared" si="0"/>
        <v>否</v>
      </c>
      <c r="G11" s="175" t="str">
        <f t="shared" si="1"/>
        <v>项</v>
      </c>
    </row>
    <row r="12" ht="36" customHeight="1" spans="1:7">
      <c r="A12" s="504" t="s">
        <v>151</v>
      </c>
      <c r="B12" s="503" t="s">
        <v>152</v>
      </c>
      <c r="C12" s="392">
        <v>0</v>
      </c>
      <c r="D12" s="392">
        <v>0</v>
      </c>
      <c r="E12" s="350" t="str">
        <f>IF(C12&gt;0,D12/C12-1,IF(C12&lt;0,-(D12/C12-1),""))</f>
        <v/>
      </c>
      <c r="F12" s="318" t="str">
        <f t="shared" si="0"/>
        <v>否</v>
      </c>
      <c r="G12" s="175" t="str">
        <f t="shared" si="1"/>
        <v>项</v>
      </c>
    </row>
    <row r="13" ht="36" customHeight="1" spans="1:7">
      <c r="A13" s="504" t="s">
        <v>153</v>
      </c>
      <c r="B13" s="503" t="s">
        <v>154</v>
      </c>
      <c r="C13" s="392"/>
      <c r="D13" s="392"/>
      <c r="E13" s="350"/>
      <c r="F13" s="318" t="str">
        <f t="shared" si="0"/>
        <v>否</v>
      </c>
      <c r="G13" s="175" t="str">
        <f t="shared" si="1"/>
        <v>项</v>
      </c>
    </row>
    <row r="14" ht="36" customHeight="1" spans="1:7">
      <c r="A14" s="504" t="s">
        <v>155</v>
      </c>
      <c r="B14" s="503" t="s">
        <v>156</v>
      </c>
      <c r="C14" s="392"/>
      <c r="D14" s="392"/>
      <c r="E14" s="350"/>
      <c r="F14" s="318" t="str">
        <f t="shared" si="0"/>
        <v>否</v>
      </c>
      <c r="G14" s="175" t="str">
        <f t="shared" si="1"/>
        <v>项</v>
      </c>
    </row>
    <row r="15" ht="36" customHeight="1" spans="1:7">
      <c r="A15" s="504" t="s">
        <v>157</v>
      </c>
      <c r="B15" s="503" t="s">
        <v>158</v>
      </c>
      <c r="C15" s="392"/>
      <c r="D15" s="392"/>
      <c r="E15" s="350"/>
      <c r="F15" s="318" t="str">
        <f t="shared" si="0"/>
        <v>否</v>
      </c>
      <c r="G15" s="175" t="str">
        <f t="shared" si="1"/>
        <v>项</v>
      </c>
    </row>
    <row r="16" ht="36" customHeight="1" spans="1:7">
      <c r="A16" s="504" t="s">
        <v>159</v>
      </c>
      <c r="B16" s="503" t="s">
        <v>160</v>
      </c>
      <c r="C16" s="392"/>
      <c r="D16" s="392"/>
      <c r="E16" s="350"/>
      <c r="F16" s="318" t="str">
        <f t="shared" si="0"/>
        <v>否</v>
      </c>
      <c r="G16" s="175" t="str">
        <f t="shared" si="1"/>
        <v>项</v>
      </c>
    </row>
    <row r="17" ht="36" customHeight="1" spans="1:7">
      <c r="A17" s="501" t="s">
        <v>161</v>
      </c>
      <c r="B17" s="502" t="s">
        <v>162</v>
      </c>
      <c r="C17" s="388"/>
      <c r="D17" s="388"/>
      <c r="E17" s="355"/>
      <c r="F17" s="318" t="str">
        <f t="shared" si="0"/>
        <v>否</v>
      </c>
      <c r="G17" s="175" t="str">
        <f t="shared" si="1"/>
        <v>款</v>
      </c>
    </row>
    <row r="18" ht="36" customHeight="1" spans="1:7">
      <c r="A18" s="504" t="s">
        <v>163</v>
      </c>
      <c r="B18" s="503" t="s">
        <v>140</v>
      </c>
      <c r="C18" s="392"/>
      <c r="D18" s="392"/>
      <c r="E18" s="350"/>
      <c r="F18" s="318" t="str">
        <f t="shared" si="0"/>
        <v>否</v>
      </c>
      <c r="G18" s="175" t="str">
        <f t="shared" si="1"/>
        <v>项</v>
      </c>
    </row>
    <row r="19" ht="36" customHeight="1" spans="1:7">
      <c r="A19" s="504" t="s">
        <v>164</v>
      </c>
      <c r="B19" s="503" t="s">
        <v>142</v>
      </c>
      <c r="C19" s="392"/>
      <c r="D19" s="392"/>
      <c r="E19" s="350"/>
      <c r="F19" s="318" t="str">
        <f t="shared" si="0"/>
        <v>否</v>
      </c>
      <c r="G19" s="175" t="str">
        <f t="shared" si="1"/>
        <v>项</v>
      </c>
    </row>
    <row r="20" ht="36" customHeight="1" spans="1:7">
      <c r="A20" s="504" t="s">
        <v>165</v>
      </c>
      <c r="B20" s="503" t="s">
        <v>144</v>
      </c>
      <c r="C20" s="392"/>
      <c r="D20" s="392"/>
      <c r="E20" s="350"/>
      <c r="F20" s="318" t="str">
        <f t="shared" si="0"/>
        <v>否</v>
      </c>
      <c r="G20" s="175" t="str">
        <f t="shared" si="1"/>
        <v>项</v>
      </c>
    </row>
    <row r="21" ht="36" customHeight="1" spans="1:7">
      <c r="A21" s="504" t="s">
        <v>166</v>
      </c>
      <c r="B21" s="503" t="s">
        <v>167</v>
      </c>
      <c r="C21" s="392">
        <v>0</v>
      </c>
      <c r="D21" s="392">
        <v>0</v>
      </c>
      <c r="E21" s="350" t="str">
        <f>IF(C21&gt;0,D21/C21-1,IF(C21&lt;0,-(D21/C21-1),""))</f>
        <v/>
      </c>
      <c r="F21" s="318" t="str">
        <f t="shared" si="0"/>
        <v>否</v>
      </c>
      <c r="G21" s="175" t="str">
        <f t="shared" si="1"/>
        <v>项</v>
      </c>
    </row>
    <row r="22" ht="36" customHeight="1" spans="1:7">
      <c r="A22" s="504" t="s">
        <v>168</v>
      </c>
      <c r="B22" s="503" t="s">
        <v>169</v>
      </c>
      <c r="C22" s="392"/>
      <c r="D22" s="392"/>
      <c r="E22" s="350"/>
      <c r="F22" s="318" t="str">
        <f t="shared" si="0"/>
        <v>否</v>
      </c>
      <c r="G22" s="175" t="str">
        <f t="shared" si="1"/>
        <v>项</v>
      </c>
    </row>
    <row r="23" ht="36" customHeight="1" spans="1:7">
      <c r="A23" s="504" t="s">
        <v>170</v>
      </c>
      <c r="B23" s="503" t="s">
        <v>171</v>
      </c>
      <c r="C23" s="392"/>
      <c r="D23" s="392"/>
      <c r="E23" s="350"/>
      <c r="F23" s="318" t="str">
        <f t="shared" si="0"/>
        <v>否</v>
      </c>
      <c r="G23" s="175" t="str">
        <f t="shared" si="1"/>
        <v>项</v>
      </c>
    </row>
    <row r="24" ht="36" customHeight="1" spans="1:7">
      <c r="A24" s="504" t="s">
        <v>172</v>
      </c>
      <c r="B24" s="503" t="s">
        <v>158</v>
      </c>
      <c r="C24" s="392"/>
      <c r="D24" s="392"/>
      <c r="E24" s="350"/>
      <c r="F24" s="318" t="str">
        <f t="shared" si="0"/>
        <v>否</v>
      </c>
      <c r="G24" s="175" t="str">
        <f t="shared" si="1"/>
        <v>项</v>
      </c>
    </row>
    <row r="25" ht="36" customHeight="1" spans="1:7">
      <c r="A25" s="504" t="s">
        <v>173</v>
      </c>
      <c r="B25" s="503" t="s">
        <v>174</v>
      </c>
      <c r="C25" s="392"/>
      <c r="D25" s="392"/>
      <c r="E25" s="350"/>
      <c r="F25" s="318" t="str">
        <f t="shared" si="0"/>
        <v>否</v>
      </c>
      <c r="G25" s="175" t="str">
        <f t="shared" si="1"/>
        <v>项</v>
      </c>
    </row>
    <row r="26" ht="36" customHeight="1" spans="1:7">
      <c r="A26" s="501" t="s">
        <v>175</v>
      </c>
      <c r="B26" s="502" t="s">
        <v>176</v>
      </c>
      <c r="C26" s="388">
        <v>659</v>
      </c>
      <c r="D26" s="388">
        <v>969</v>
      </c>
      <c r="E26" s="355">
        <f>IF(C26&gt;0,D26/C26-1,IF(C26&lt;0,-(D26/C26-1),""))</f>
        <v>0.47</v>
      </c>
      <c r="F26" s="318" t="str">
        <f t="shared" si="0"/>
        <v>是</v>
      </c>
      <c r="G26" s="175" t="str">
        <f t="shared" si="1"/>
        <v>款</v>
      </c>
    </row>
    <row r="27" ht="36" customHeight="1" spans="1:7">
      <c r="A27" s="504" t="s">
        <v>177</v>
      </c>
      <c r="B27" s="503" t="s">
        <v>140</v>
      </c>
      <c r="C27" s="392">
        <v>221</v>
      </c>
      <c r="D27" s="392">
        <v>327</v>
      </c>
      <c r="E27" s="350">
        <f>IF(C27&gt;0,D27/C27-1,IF(C27&lt;0,-(D27/C27-1),""))</f>
        <v>0.48</v>
      </c>
      <c r="F27" s="318" t="str">
        <f t="shared" si="0"/>
        <v>是</v>
      </c>
      <c r="G27" s="175" t="str">
        <f t="shared" si="1"/>
        <v>项</v>
      </c>
    </row>
    <row r="28" ht="36" customHeight="1" spans="1:7">
      <c r="A28" s="504" t="s">
        <v>178</v>
      </c>
      <c r="B28" s="503" t="s">
        <v>142</v>
      </c>
      <c r="C28" s="392">
        <v>394</v>
      </c>
      <c r="D28" s="392">
        <v>582</v>
      </c>
      <c r="E28" s="350">
        <f>IF(C28&gt;0,D28/C28-1,IF(C28&lt;0,-(D28/C28-1),""))</f>
        <v>0.477</v>
      </c>
      <c r="F28" s="318" t="str">
        <f t="shared" si="0"/>
        <v>是</v>
      </c>
      <c r="G28" s="175" t="str">
        <f t="shared" si="1"/>
        <v>项</v>
      </c>
    </row>
    <row r="29" ht="36" customHeight="1" spans="1:7">
      <c r="A29" s="504" t="s">
        <v>179</v>
      </c>
      <c r="B29" s="503" t="s">
        <v>144</v>
      </c>
      <c r="C29" s="392"/>
      <c r="D29" s="392"/>
      <c r="E29" s="350"/>
      <c r="F29" s="318" t="str">
        <f t="shared" si="0"/>
        <v>否</v>
      </c>
      <c r="G29" s="175" t="str">
        <f t="shared" si="1"/>
        <v>项</v>
      </c>
    </row>
    <row r="30" ht="36" customHeight="1" spans="1:7">
      <c r="A30" s="504" t="s">
        <v>180</v>
      </c>
      <c r="B30" s="503" t="s">
        <v>181</v>
      </c>
      <c r="C30" s="392"/>
      <c r="D30" s="392"/>
      <c r="E30" s="350"/>
      <c r="F30" s="318" t="str">
        <f t="shared" si="0"/>
        <v>否</v>
      </c>
      <c r="G30" s="175" t="str">
        <f t="shared" si="1"/>
        <v>项</v>
      </c>
    </row>
    <row r="31" ht="36" customHeight="1" spans="1:7">
      <c r="A31" s="504" t="s">
        <v>182</v>
      </c>
      <c r="B31" s="503" t="s">
        <v>183</v>
      </c>
      <c r="C31" s="392"/>
      <c r="D31" s="392"/>
      <c r="E31" s="350"/>
      <c r="F31" s="318" t="str">
        <f t="shared" si="0"/>
        <v>否</v>
      </c>
      <c r="G31" s="175" t="str">
        <f t="shared" si="1"/>
        <v>项</v>
      </c>
    </row>
    <row r="32" ht="36" customHeight="1" spans="1:7">
      <c r="A32" s="504" t="s">
        <v>184</v>
      </c>
      <c r="B32" s="503" t="s">
        <v>185</v>
      </c>
      <c r="C32" s="392">
        <v>0</v>
      </c>
      <c r="D32" s="392">
        <v>0</v>
      </c>
      <c r="E32" s="350" t="str">
        <f>IF(C32&gt;0,D32/C32-1,IF(C32&lt;0,-(D32/C32-1),""))</f>
        <v/>
      </c>
      <c r="F32" s="318" t="str">
        <f t="shared" si="0"/>
        <v>否</v>
      </c>
      <c r="G32" s="175" t="str">
        <f t="shared" si="1"/>
        <v>项</v>
      </c>
    </row>
    <row r="33" ht="36" customHeight="1" spans="1:7">
      <c r="A33" s="504" t="s">
        <v>186</v>
      </c>
      <c r="B33" s="503" t="s">
        <v>187</v>
      </c>
      <c r="C33" s="392"/>
      <c r="D33" s="392"/>
      <c r="E33" s="350"/>
      <c r="F33" s="318" t="str">
        <f t="shared" si="0"/>
        <v>否</v>
      </c>
      <c r="G33" s="175" t="str">
        <f t="shared" si="1"/>
        <v>项</v>
      </c>
    </row>
    <row r="34" ht="36" customHeight="1" spans="1:7">
      <c r="A34" s="504" t="s">
        <v>188</v>
      </c>
      <c r="B34" s="503" t="s">
        <v>189</v>
      </c>
      <c r="C34" s="392"/>
      <c r="D34" s="392"/>
      <c r="E34" s="350"/>
      <c r="F34" s="318" t="str">
        <f t="shared" si="0"/>
        <v>否</v>
      </c>
      <c r="G34" s="175" t="str">
        <f t="shared" si="1"/>
        <v>项</v>
      </c>
    </row>
    <row r="35" ht="36" customHeight="1" spans="1:7">
      <c r="A35" s="504" t="s">
        <v>190</v>
      </c>
      <c r="B35" s="503" t="s">
        <v>158</v>
      </c>
      <c r="C35" s="392"/>
      <c r="D35" s="392"/>
      <c r="E35" s="350"/>
      <c r="F35" s="318" t="str">
        <f t="shared" si="0"/>
        <v>否</v>
      </c>
      <c r="G35" s="175" t="str">
        <f t="shared" si="1"/>
        <v>项</v>
      </c>
    </row>
    <row r="36" ht="36" customHeight="1" spans="1:7">
      <c r="A36" s="505" t="s">
        <v>191</v>
      </c>
      <c r="B36" s="503" t="s">
        <v>192</v>
      </c>
      <c r="C36" s="392">
        <v>44</v>
      </c>
      <c r="D36" s="392">
        <v>60</v>
      </c>
      <c r="E36" s="350">
        <f>IF(C36&gt;0,D36/C36-1,IF(C36&lt;0,-(D36/C36-1),""))</f>
        <v>0.364</v>
      </c>
      <c r="F36" s="318" t="str">
        <f t="shared" si="0"/>
        <v>是</v>
      </c>
      <c r="G36" s="175" t="str">
        <f t="shared" si="1"/>
        <v>项</v>
      </c>
    </row>
    <row r="37" ht="36" customHeight="1" spans="1:7">
      <c r="A37" s="501" t="s">
        <v>193</v>
      </c>
      <c r="B37" s="502" t="s">
        <v>194</v>
      </c>
      <c r="C37" s="388">
        <f>SUM(C38:C47)</f>
        <v>198</v>
      </c>
      <c r="D37" s="388">
        <f>SUM(D38:D47)</f>
        <v>512</v>
      </c>
      <c r="E37" s="355">
        <f>IF(C37&gt;0,D37/C37-1,IF(C37&lt;0,-(D37/C37-1),""))</f>
        <v>1.586</v>
      </c>
      <c r="F37" s="318" t="str">
        <f t="shared" si="0"/>
        <v>是</v>
      </c>
      <c r="G37" s="175" t="str">
        <f t="shared" si="1"/>
        <v>款</v>
      </c>
    </row>
    <row r="38" ht="36" customHeight="1" spans="1:7">
      <c r="A38" s="504" t="s">
        <v>195</v>
      </c>
      <c r="B38" s="503" t="s">
        <v>140</v>
      </c>
      <c r="C38" s="392">
        <v>77</v>
      </c>
      <c r="D38" s="392">
        <v>96</v>
      </c>
      <c r="E38" s="350">
        <f>IF(C38&gt;0,D38/C38-1,IF(C38&lt;0,-(D38/C38-1),""))</f>
        <v>0.247</v>
      </c>
      <c r="F38" s="318" t="str">
        <f t="shared" si="0"/>
        <v>是</v>
      </c>
      <c r="G38" s="175" t="str">
        <f t="shared" si="1"/>
        <v>项</v>
      </c>
    </row>
    <row r="39" ht="36" customHeight="1" spans="1:7">
      <c r="A39" s="504" t="s">
        <v>196</v>
      </c>
      <c r="B39" s="503" t="s">
        <v>142</v>
      </c>
      <c r="C39" s="392">
        <v>121</v>
      </c>
      <c r="D39" s="392">
        <v>316</v>
      </c>
      <c r="E39" s="350">
        <f>IF(C39&gt;0,D39/C39-1,IF(C39&lt;0,-(D39/C39-1),""))</f>
        <v>1.612</v>
      </c>
      <c r="F39" s="318" t="str">
        <f t="shared" si="0"/>
        <v>是</v>
      </c>
      <c r="G39" s="175" t="str">
        <f t="shared" si="1"/>
        <v>项</v>
      </c>
    </row>
    <row r="40" ht="36" customHeight="1" spans="1:7">
      <c r="A40" s="504" t="s">
        <v>197</v>
      </c>
      <c r="B40" s="503" t="s">
        <v>144</v>
      </c>
      <c r="C40" s="392"/>
      <c r="D40" s="392"/>
      <c r="E40" s="350"/>
      <c r="F40" s="318" t="str">
        <f t="shared" si="0"/>
        <v>否</v>
      </c>
      <c r="G40" s="175" t="str">
        <f t="shared" si="1"/>
        <v>项</v>
      </c>
    </row>
    <row r="41" ht="36" customHeight="1" spans="1:7">
      <c r="A41" s="504" t="s">
        <v>198</v>
      </c>
      <c r="B41" s="503" t="s">
        <v>199</v>
      </c>
      <c r="C41" s="392"/>
      <c r="D41" s="392"/>
      <c r="E41" s="350"/>
      <c r="F41" s="318" t="str">
        <f t="shared" si="0"/>
        <v>否</v>
      </c>
      <c r="G41" s="175" t="str">
        <f t="shared" si="1"/>
        <v>项</v>
      </c>
    </row>
    <row r="42" ht="36" customHeight="1" spans="1:7">
      <c r="A42" s="504" t="s">
        <v>200</v>
      </c>
      <c r="B42" s="503" t="s">
        <v>201</v>
      </c>
      <c r="C42" s="392"/>
      <c r="D42" s="392"/>
      <c r="E42" s="350"/>
      <c r="F42" s="318" t="str">
        <f t="shared" si="0"/>
        <v>否</v>
      </c>
      <c r="G42" s="175" t="str">
        <f t="shared" si="1"/>
        <v>项</v>
      </c>
    </row>
    <row r="43" ht="36" customHeight="1" spans="1:7">
      <c r="A43" s="504" t="s">
        <v>202</v>
      </c>
      <c r="B43" s="503" t="s">
        <v>203</v>
      </c>
      <c r="C43" s="392"/>
      <c r="D43" s="392">
        <v>100</v>
      </c>
      <c r="E43" s="350"/>
      <c r="F43" s="318" t="str">
        <f t="shared" si="0"/>
        <v>是</v>
      </c>
      <c r="G43" s="175" t="str">
        <f t="shared" si="1"/>
        <v>项</v>
      </c>
    </row>
    <row r="44" ht="36" customHeight="1" spans="1:7">
      <c r="A44" s="504" t="s">
        <v>204</v>
      </c>
      <c r="B44" s="503" t="s">
        <v>205</v>
      </c>
      <c r="C44" s="392"/>
      <c r="D44" s="392"/>
      <c r="E44" s="350"/>
      <c r="F44" s="318" t="str">
        <f t="shared" si="0"/>
        <v>否</v>
      </c>
      <c r="G44" s="175" t="str">
        <f t="shared" si="1"/>
        <v>项</v>
      </c>
    </row>
    <row r="45" ht="36" customHeight="1" spans="1:7">
      <c r="A45" s="504" t="s">
        <v>206</v>
      </c>
      <c r="B45" s="503" t="s">
        <v>207</v>
      </c>
      <c r="C45" s="392"/>
      <c r="D45" s="392"/>
      <c r="E45" s="350"/>
      <c r="F45" s="318" t="str">
        <f t="shared" si="0"/>
        <v>否</v>
      </c>
      <c r="G45" s="175" t="str">
        <f t="shared" si="1"/>
        <v>项</v>
      </c>
    </row>
    <row r="46" ht="36" customHeight="1" spans="1:7">
      <c r="A46" s="504" t="s">
        <v>208</v>
      </c>
      <c r="B46" s="503" t="s">
        <v>158</v>
      </c>
      <c r="C46" s="392"/>
      <c r="D46" s="392"/>
      <c r="E46" s="350"/>
      <c r="F46" s="318" t="str">
        <f t="shared" si="0"/>
        <v>否</v>
      </c>
      <c r="G46" s="175" t="str">
        <f t="shared" si="1"/>
        <v>项</v>
      </c>
    </row>
    <row r="47" ht="36" customHeight="1" spans="1:7">
      <c r="A47" s="504" t="s">
        <v>209</v>
      </c>
      <c r="B47" s="503" t="s">
        <v>210</v>
      </c>
      <c r="C47" s="392"/>
      <c r="D47" s="392"/>
      <c r="E47" s="350"/>
      <c r="F47" s="318" t="str">
        <f t="shared" si="0"/>
        <v>否</v>
      </c>
      <c r="G47" s="175" t="str">
        <f t="shared" si="1"/>
        <v>项</v>
      </c>
    </row>
    <row r="48" ht="36" customHeight="1" spans="1:7">
      <c r="A48" s="501" t="s">
        <v>211</v>
      </c>
      <c r="B48" s="502" t="s">
        <v>212</v>
      </c>
      <c r="C48" s="388"/>
      <c r="D48" s="388"/>
      <c r="E48" s="355"/>
      <c r="F48" s="318" t="str">
        <f t="shared" si="0"/>
        <v>否</v>
      </c>
      <c r="G48" s="175" t="str">
        <f t="shared" si="1"/>
        <v>款</v>
      </c>
    </row>
    <row r="49" ht="36" customHeight="1" spans="1:7">
      <c r="A49" s="504" t="s">
        <v>213</v>
      </c>
      <c r="B49" s="503" t="s">
        <v>140</v>
      </c>
      <c r="C49" s="392"/>
      <c r="D49" s="392"/>
      <c r="E49" s="350"/>
      <c r="F49" s="318" t="str">
        <f t="shared" si="0"/>
        <v>否</v>
      </c>
      <c r="G49" s="175" t="str">
        <f t="shared" si="1"/>
        <v>项</v>
      </c>
    </row>
    <row r="50" ht="36" customHeight="1" spans="1:7">
      <c r="A50" s="504" t="s">
        <v>214</v>
      </c>
      <c r="B50" s="503" t="s">
        <v>142</v>
      </c>
      <c r="C50" s="392"/>
      <c r="D50" s="392"/>
      <c r="E50" s="350"/>
      <c r="F50" s="318" t="str">
        <f t="shared" si="0"/>
        <v>否</v>
      </c>
      <c r="G50" s="175" t="str">
        <f t="shared" si="1"/>
        <v>项</v>
      </c>
    </row>
    <row r="51" ht="36" customHeight="1" spans="1:7">
      <c r="A51" s="504" t="s">
        <v>215</v>
      </c>
      <c r="B51" s="503" t="s">
        <v>144</v>
      </c>
      <c r="C51" s="392"/>
      <c r="D51" s="392"/>
      <c r="E51" s="350"/>
      <c r="F51" s="318" t="str">
        <f t="shared" si="0"/>
        <v>否</v>
      </c>
      <c r="G51" s="175" t="str">
        <f t="shared" si="1"/>
        <v>项</v>
      </c>
    </row>
    <row r="52" ht="36" customHeight="1" spans="1:7">
      <c r="A52" s="504" t="s">
        <v>216</v>
      </c>
      <c r="B52" s="503" t="s">
        <v>217</v>
      </c>
      <c r="C52" s="392">
        <v>0</v>
      </c>
      <c r="D52" s="392">
        <v>0</v>
      </c>
      <c r="E52" s="350" t="str">
        <f t="shared" ref="E52:E54" si="2">IF(C52&gt;0,D52/C52-1,IF(C52&lt;0,-(D52/C52-1),""))</f>
        <v/>
      </c>
      <c r="F52" s="318" t="str">
        <f t="shared" si="0"/>
        <v>否</v>
      </c>
      <c r="G52" s="175" t="str">
        <f t="shared" si="1"/>
        <v>项</v>
      </c>
    </row>
    <row r="53" ht="36" customHeight="1" spans="1:7">
      <c r="A53" s="504" t="s">
        <v>218</v>
      </c>
      <c r="B53" s="503" t="s">
        <v>219</v>
      </c>
      <c r="C53" s="392">
        <v>0</v>
      </c>
      <c r="D53" s="392">
        <v>0</v>
      </c>
      <c r="E53" s="350" t="str">
        <f t="shared" si="2"/>
        <v/>
      </c>
      <c r="F53" s="318" t="str">
        <f t="shared" si="0"/>
        <v>否</v>
      </c>
      <c r="G53" s="175" t="str">
        <f t="shared" si="1"/>
        <v>项</v>
      </c>
    </row>
    <row r="54" ht="36" customHeight="1" spans="1:7">
      <c r="A54" s="504" t="s">
        <v>220</v>
      </c>
      <c r="B54" s="503" t="s">
        <v>221</v>
      </c>
      <c r="C54" s="392">
        <v>0</v>
      </c>
      <c r="D54" s="392">
        <v>0</v>
      </c>
      <c r="E54" s="350" t="str">
        <f t="shared" si="2"/>
        <v/>
      </c>
      <c r="F54" s="318" t="str">
        <f t="shared" si="0"/>
        <v>否</v>
      </c>
      <c r="G54" s="175" t="str">
        <f t="shared" si="1"/>
        <v>项</v>
      </c>
    </row>
    <row r="55" ht="36" customHeight="1" spans="1:7">
      <c r="A55" s="504" t="s">
        <v>222</v>
      </c>
      <c r="B55" s="503" t="s">
        <v>223</v>
      </c>
      <c r="C55" s="392"/>
      <c r="D55" s="392"/>
      <c r="E55" s="350"/>
      <c r="F55" s="318" t="str">
        <f t="shared" si="0"/>
        <v>否</v>
      </c>
      <c r="G55" s="175" t="str">
        <f t="shared" si="1"/>
        <v>项</v>
      </c>
    </row>
    <row r="56" ht="36" customHeight="1" spans="1:7">
      <c r="A56" s="504" t="s">
        <v>224</v>
      </c>
      <c r="B56" s="503" t="s">
        <v>225</v>
      </c>
      <c r="C56" s="392"/>
      <c r="D56" s="392"/>
      <c r="E56" s="350"/>
      <c r="F56" s="318" t="str">
        <f t="shared" si="0"/>
        <v>否</v>
      </c>
      <c r="G56" s="175" t="str">
        <f t="shared" si="1"/>
        <v>项</v>
      </c>
    </row>
    <row r="57" ht="36" customHeight="1" spans="1:7">
      <c r="A57" s="504" t="s">
        <v>226</v>
      </c>
      <c r="B57" s="503" t="s">
        <v>158</v>
      </c>
      <c r="C57" s="392"/>
      <c r="D57" s="392"/>
      <c r="E57" s="350"/>
      <c r="F57" s="318" t="str">
        <f t="shared" si="0"/>
        <v>否</v>
      </c>
      <c r="G57" s="175" t="str">
        <f t="shared" si="1"/>
        <v>项</v>
      </c>
    </row>
    <row r="58" ht="36" customHeight="1" spans="1:7">
      <c r="A58" s="504" t="s">
        <v>227</v>
      </c>
      <c r="B58" s="503" t="s">
        <v>228</v>
      </c>
      <c r="C58" s="392"/>
      <c r="D58" s="392"/>
      <c r="E58" s="350"/>
      <c r="F58" s="318" t="str">
        <f t="shared" si="0"/>
        <v>否</v>
      </c>
      <c r="G58" s="175" t="str">
        <f t="shared" si="1"/>
        <v>项</v>
      </c>
    </row>
    <row r="59" ht="36" customHeight="1" spans="1:7">
      <c r="A59" s="501" t="s">
        <v>229</v>
      </c>
      <c r="B59" s="502" t="s">
        <v>230</v>
      </c>
      <c r="C59" s="388">
        <f>SUM(C60:C69)</f>
        <v>116</v>
      </c>
      <c r="D59" s="388">
        <f>SUM(D60:D69)</f>
        <v>123</v>
      </c>
      <c r="E59" s="355">
        <f>IF(C59&gt;0,D59/C59-1,IF(C59&lt;0,-(D59/C59-1),""))</f>
        <v>0.06</v>
      </c>
      <c r="F59" s="318" t="str">
        <f t="shared" si="0"/>
        <v>是</v>
      </c>
      <c r="G59" s="175" t="str">
        <f t="shared" si="1"/>
        <v>款</v>
      </c>
    </row>
    <row r="60" ht="36" customHeight="1" spans="1:7">
      <c r="A60" s="504" t="s">
        <v>231</v>
      </c>
      <c r="B60" s="503" t="s">
        <v>140</v>
      </c>
      <c r="C60" s="392">
        <v>103</v>
      </c>
      <c r="D60" s="392">
        <v>81</v>
      </c>
      <c r="E60" s="350">
        <f>IF(C60&gt;0,D60/C60-1,IF(C60&lt;0,-(D60/C60-1),""))</f>
        <v>-0.214</v>
      </c>
      <c r="F60" s="318" t="str">
        <f t="shared" si="0"/>
        <v>是</v>
      </c>
      <c r="G60" s="175" t="str">
        <f t="shared" si="1"/>
        <v>项</v>
      </c>
    </row>
    <row r="61" ht="36" customHeight="1" spans="1:7">
      <c r="A61" s="504" t="s">
        <v>232</v>
      </c>
      <c r="B61" s="503" t="s">
        <v>142</v>
      </c>
      <c r="C61" s="392">
        <v>13</v>
      </c>
      <c r="D61" s="392">
        <v>42</v>
      </c>
      <c r="E61" s="350">
        <f>IF(C61&gt;0,D61/C61-1,IF(C61&lt;0,-(D61/C61-1),""))</f>
        <v>2.231</v>
      </c>
      <c r="F61" s="318" t="str">
        <f t="shared" si="0"/>
        <v>是</v>
      </c>
      <c r="G61" s="175" t="str">
        <f t="shared" si="1"/>
        <v>项</v>
      </c>
    </row>
    <row r="62" ht="36" customHeight="1" spans="1:7">
      <c r="A62" s="504" t="s">
        <v>233</v>
      </c>
      <c r="B62" s="503" t="s">
        <v>144</v>
      </c>
      <c r="C62" s="392"/>
      <c r="D62" s="392"/>
      <c r="E62" s="350"/>
      <c r="F62" s="318" t="str">
        <f t="shared" si="0"/>
        <v>否</v>
      </c>
      <c r="G62" s="175" t="str">
        <f t="shared" si="1"/>
        <v>项</v>
      </c>
    </row>
    <row r="63" ht="36" customHeight="1" spans="1:7">
      <c r="A63" s="504" t="s">
        <v>234</v>
      </c>
      <c r="B63" s="503" t="s">
        <v>235</v>
      </c>
      <c r="C63" s="392"/>
      <c r="D63" s="392"/>
      <c r="E63" s="350"/>
      <c r="F63" s="318" t="str">
        <f t="shared" si="0"/>
        <v>否</v>
      </c>
      <c r="G63" s="175" t="str">
        <f t="shared" si="1"/>
        <v>项</v>
      </c>
    </row>
    <row r="64" ht="36" customHeight="1" spans="1:7">
      <c r="A64" s="504" t="s">
        <v>236</v>
      </c>
      <c r="B64" s="503" t="s">
        <v>237</v>
      </c>
      <c r="C64" s="392"/>
      <c r="D64" s="392"/>
      <c r="E64" s="350"/>
      <c r="F64" s="318" t="str">
        <f t="shared" si="0"/>
        <v>否</v>
      </c>
      <c r="G64" s="175" t="str">
        <f t="shared" si="1"/>
        <v>项</v>
      </c>
    </row>
    <row r="65" ht="36" customHeight="1" spans="1:7">
      <c r="A65" s="504" t="s">
        <v>238</v>
      </c>
      <c r="B65" s="503" t="s">
        <v>239</v>
      </c>
      <c r="C65" s="392"/>
      <c r="D65" s="392"/>
      <c r="E65" s="350"/>
      <c r="F65" s="318" t="str">
        <f t="shared" si="0"/>
        <v>否</v>
      </c>
      <c r="G65" s="175" t="str">
        <f t="shared" si="1"/>
        <v>项</v>
      </c>
    </row>
    <row r="66" ht="36" customHeight="1" spans="1:7">
      <c r="A66" s="504" t="s">
        <v>240</v>
      </c>
      <c r="B66" s="503" t="s">
        <v>241</v>
      </c>
      <c r="C66" s="392"/>
      <c r="D66" s="392"/>
      <c r="E66" s="350"/>
      <c r="F66" s="318" t="str">
        <f t="shared" si="0"/>
        <v>否</v>
      </c>
      <c r="G66" s="175" t="str">
        <f t="shared" si="1"/>
        <v>项</v>
      </c>
    </row>
    <row r="67" ht="36" customHeight="1" spans="1:7">
      <c r="A67" s="504" t="s">
        <v>242</v>
      </c>
      <c r="B67" s="503" t="s">
        <v>243</v>
      </c>
      <c r="C67" s="392"/>
      <c r="D67" s="392"/>
      <c r="E67" s="350"/>
      <c r="F67" s="318" t="str">
        <f t="shared" si="0"/>
        <v>否</v>
      </c>
      <c r="G67" s="175" t="str">
        <f t="shared" si="1"/>
        <v>项</v>
      </c>
    </row>
    <row r="68" ht="36" customHeight="1" spans="1:7">
      <c r="A68" s="504" t="s">
        <v>244</v>
      </c>
      <c r="B68" s="503" t="s">
        <v>158</v>
      </c>
      <c r="C68" s="392"/>
      <c r="D68" s="392"/>
      <c r="E68" s="350"/>
      <c r="F68" s="318" t="str">
        <f t="shared" ref="F68:F131" si="3">IF(LEN(A68)=3,"是",IF(B68&lt;&gt;"",IF(SUM(C68:D68)&lt;&gt;0,"是","否"),"是"))</f>
        <v>否</v>
      </c>
      <c r="G68" s="175" t="str">
        <f t="shared" ref="G68:G131" si="4">IF(LEN(A68)=3,"类",IF(LEN(A68)=5,"款","项"))</f>
        <v>项</v>
      </c>
    </row>
    <row r="69" ht="36" customHeight="1" spans="1:7">
      <c r="A69" s="504" t="s">
        <v>245</v>
      </c>
      <c r="B69" s="503" t="s">
        <v>246</v>
      </c>
      <c r="C69" s="392"/>
      <c r="D69" s="392"/>
      <c r="E69" s="350"/>
      <c r="F69" s="318" t="str">
        <f t="shared" si="3"/>
        <v>否</v>
      </c>
      <c r="G69" s="175" t="str">
        <f t="shared" si="4"/>
        <v>项</v>
      </c>
    </row>
    <row r="70" ht="36" customHeight="1" spans="1:7">
      <c r="A70" s="501" t="s">
        <v>247</v>
      </c>
      <c r="B70" s="502" t="s">
        <v>248</v>
      </c>
      <c r="C70" s="388">
        <f>SUM(C71:C82)</f>
        <v>55</v>
      </c>
      <c r="D70" s="388">
        <f>SUM(D71:D82)</f>
        <v>85</v>
      </c>
      <c r="E70" s="355">
        <f>IF(C70&gt;0,D70/C70-1,IF(C70&lt;0,-(D70/C70-1),""))</f>
        <v>0.545</v>
      </c>
      <c r="F70" s="318" t="str">
        <f t="shared" si="3"/>
        <v>是</v>
      </c>
      <c r="G70" s="175" t="str">
        <f t="shared" si="4"/>
        <v>款</v>
      </c>
    </row>
    <row r="71" ht="36" customHeight="1" spans="1:7">
      <c r="A71" s="504" t="s">
        <v>249</v>
      </c>
      <c r="B71" s="503" t="s">
        <v>140</v>
      </c>
      <c r="C71" s="392"/>
      <c r="D71" s="392"/>
      <c r="E71" s="350"/>
      <c r="F71" s="318" t="str">
        <f t="shared" si="3"/>
        <v>否</v>
      </c>
      <c r="G71" s="175" t="str">
        <f t="shared" si="4"/>
        <v>项</v>
      </c>
    </row>
    <row r="72" ht="36" customHeight="1" spans="1:7">
      <c r="A72" s="504" t="s">
        <v>250</v>
      </c>
      <c r="B72" s="503" t="s">
        <v>142</v>
      </c>
      <c r="C72" s="392">
        <v>0</v>
      </c>
      <c r="D72" s="392">
        <v>0</v>
      </c>
      <c r="E72" s="350" t="str">
        <f t="shared" ref="E68:E132" si="5">IF(C72&gt;0,D72/C72-1,IF(C72&lt;0,-(D72/C72-1),""))</f>
        <v/>
      </c>
      <c r="F72" s="318" t="str">
        <f t="shared" si="3"/>
        <v>否</v>
      </c>
      <c r="G72" s="175" t="str">
        <f t="shared" si="4"/>
        <v>项</v>
      </c>
    </row>
    <row r="73" ht="36" customHeight="1" spans="1:7">
      <c r="A73" s="504" t="s">
        <v>251</v>
      </c>
      <c r="B73" s="503" t="s">
        <v>144</v>
      </c>
      <c r="C73" s="392">
        <v>0</v>
      </c>
      <c r="D73" s="392">
        <v>0</v>
      </c>
      <c r="E73" s="350" t="str">
        <f t="shared" si="5"/>
        <v/>
      </c>
      <c r="F73" s="318" t="str">
        <f t="shared" si="3"/>
        <v>否</v>
      </c>
      <c r="G73" s="175" t="str">
        <f t="shared" si="4"/>
        <v>项</v>
      </c>
    </row>
    <row r="74" ht="36" customHeight="1" spans="1:7">
      <c r="A74" s="504" t="s">
        <v>252</v>
      </c>
      <c r="B74" s="503" t="s">
        <v>253</v>
      </c>
      <c r="C74" s="392">
        <v>0</v>
      </c>
      <c r="D74" s="392">
        <v>0</v>
      </c>
      <c r="E74" s="350" t="str">
        <f t="shared" si="5"/>
        <v/>
      </c>
      <c r="F74" s="318" t="str">
        <f t="shared" si="3"/>
        <v>否</v>
      </c>
      <c r="G74" s="175" t="str">
        <f t="shared" si="4"/>
        <v>项</v>
      </c>
    </row>
    <row r="75" ht="36" customHeight="1" spans="1:7">
      <c r="A75" s="504" t="s">
        <v>254</v>
      </c>
      <c r="B75" s="503" t="s">
        <v>255</v>
      </c>
      <c r="C75" s="392">
        <v>0</v>
      </c>
      <c r="D75" s="392">
        <v>0</v>
      </c>
      <c r="E75" s="350" t="str">
        <f t="shared" si="5"/>
        <v/>
      </c>
      <c r="F75" s="318" t="str">
        <f t="shared" si="3"/>
        <v>否</v>
      </c>
      <c r="G75" s="175" t="str">
        <f t="shared" si="4"/>
        <v>项</v>
      </c>
    </row>
    <row r="76" ht="36" customHeight="1" spans="1:7">
      <c r="A76" s="504" t="s">
        <v>256</v>
      </c>
      <c r="B76" s="503" t="s">
        <v>257</v>
      </c>
      <c r="C76" s="392"/>
      <c r="D76" s="392"/>
      <c r="E76" s="350"/>
      <c r="F76" s="318" t="str">
        <f t="shared" si="3"/>
        <v>否</v>
      </c>
      <c r="G76" s="175" t="str">
        <f t="shared" si="4"/>
        <v>项</v>
      </c>
    </row>
    <row r="77" ht="36" customHeight="1" spans="1:7">
      <c r="A77" s="504" t="s">
        <v>258</v>
      </c>
      <c r="B77" s="503" t="s">
        <v>259</v>
      </c>
      <c r="C77" s="392">
        <v>0</v>
      </c>
      <c r="D77" s="392">
        <v>0</v>
      </c>
      <c r="E77" s="350" t="str">
        <f t="shared" si="5"/>
        <v/>
      </c>
      <c r="F77" s="318" t="str">
        <f t="shared" si="3"/>
        <v>否</v>
      </c>
      <c r="G77" s="175" t="str">
        <f t="shared" si="4"/>
        <v>项</v>
      </c>
    </row>
    <row r="78" ht="36" customHeight="1" spans="1:7">
      <c r="A78" s="504" t="s">
        <v>260</v>
      </c>
      <c r="B78" s="503" t="s">
        <v>261</v>
      </c>
      <c r="C78" s="392">
        <v>0</v>
      </c>
      <c r="D78" s="392">
        <v>0</v>
      </c>
      <c r="E78" s="350" t="str">
        <f t="shared" si="5"/>
        <v/>
      </c>
      <c r="F78" s="318" t="str">
        <f t="shared" si="3"/>
        <v>否</v>
      </c>
      <c r="G78" s="175" t="str">
        <f t="shared" si="4"/>
        <v>项</v>
      </c>
    </row>
    <row r="79" ht="36" customHeight="1" spans="1:7">
      <c r="A79" s="504" t="s">
        <v>262</v>
      </c>
      <c r="B79" s="503" t="s">
        <v>241</v>
      </c>
      <c r="C79" s="392">
        <v>0</v>
      </c>
      <c r="D79" s="392">
        <v>0</v>
      </c>
      <c r="E79" s="350" t="str">
        <f t="shared" si="5"/>
        <v/>
      </c>
      <c r="F79" s="318" t="str">
        <f t="shared" si="3"/>
        <v>否</v>
      </c>
      <c r="G79" s="175" t="str">
        <f t="shared" si="4"/>
        <v>项</v>
      </c>
    </row>
    <row r="80" ht="36" customHeight="1" spans="1:7">
      <c r="A80" s="506">
        <v>2010710</v>
      </c>
      <c r="B80" s="503" t="s">
        <v>263</v>
      </c>
      <c r="C80" s="392">
        <v>0</v>
      </c>
      <c r="D80" s="392">
        <v>0</v>
      </c>
      <c r="E80" s="350" t="str">
        <f t="shared" si="5"/>
        <v/>
      </c>
      <c r="F80" s="318" t="str">
        <f t="shared" si="3"/>
        <v>否</v>
      </c>
      <c r="G80" s="175" t="str">
        <f t="shared" si="4"/>
        <v>项</v>
      </c>
    </row>
    <row r="81" ht="36" customHeight="1" spans="1:7">
      <c r="A81" s="504" t="s">
        <v>264</v>
      </c>
      <c r="B81" s="503" t="s">
        <v>158</v>
      </c>
      <c r="C81" s="392"/>
      <c r="D81" s="392"/>
      <c r="E81" s="350"/>
      <c r="F81" s="318" t="str">
        <f t="shared" si="3"/>
        <v>否</v>
      </c>
      <c r="G81" s="175" t="str">
        <f t="shared" si="4"/>
        <v>项</v>
      </c>
    </row>
    <row r="82" ht="36" customHeight="1" spans="1:7">
      <c r="A82" s="504" t="s">
        <v>265</v>
      </c>
      <c r="B82" s="503" t="s">
        <v>266</v>
      </c>
      <c r="C82" s="392">
        <v>55</v>
      </c>
      <c r="D82" s="392">
        <v>85</v>
      </c>
      <c r="E82" s="350">
        <f>IF(C82&gt;0,D82/C82-1,IF(C82&lt;0,-(D82/C82-1),""))</f>
        <v>0.545</v>
      </c>
      <c r="F82" s="318" t="str">
        <f t="shared" si="3"/>
        <v>是</v>
      </c>
      <c r="G82" s="175" t="str">
        <f t="shared" si="4"/>
        <v>项</v>
      </c>
    </row>
    <row r="83" ht="36" customHeight="1" spans="1:7">
      <c r="A83" s="501" t="s">
        <v>267</v>
      </c>
      <c r="B83" s="502" t="s">
        <v>268</v>
      </c>
      <c r="C83" s="388"/>
      <c r="D83" s="388"/>
      <c r="E83" s="355"/>
      <c r="F83" s="318" t="str">
        <f t="shared" si="3"/>
        <v>否</v>
      </c>
      <c r="G83" s="175" t="str">
        <f t="shared" si="4"/>
        <v>款</v>
      </c>
    </row>
    <row r="84" ht="36" customHeight="1" spans="1:7">
      <c r="A84" s="504" t="s">
        <v>269</v>
      </c>
      <c r="B84" s="503" t="s">
        <v>140</v>
      </c>
      <c r="C84" s="392"/>
      <c r="D84" s="392"/>
      <c r="E84" s="350"/>
      <c r="F84" s="318" t="str">
        <f t="shared" si="3"/>
        <v>否</v>
      </c>
      <c r="G84" s="175" t="str">
        <f t="shared" si="4"/>
        <v>项</v>
      </c>
    </row>
    <row r="85" ht="36" customHeight="1" spans="1:7">
      <c r="A85" s="504" t="s">
        <v>270</v>
      </c>
      <c r="B85" s="503" t="s">
        <v>142</v>
      </c>
      <c r="C85" s="392">
        <v>0</v>
      </c>
      <c r="D85" s="392">
        <v>0</v>
      </c>
      <c r="E85" s="350" t="str">
        <f t="shared" si="5"/>
        <v/>
      </c>
      <c r="F85" s="318" t="str">
        <f t="shared" si="3"/>
        <v>否</v>
      </c>
      <c r="G85" s="175" t="str">
        <f t="shared" si="4"/>
        <v>项</v>
      </c>
    </row>
    <row r="86" ht="36" customHeight="1" spans="1:7">
      <c r="A86" s="504" t="s">
        <v>271</v>
      </c>
      <c r="B86" s="503" t="s">
        <v>144</v>
      </c>
      <c r="C86" s="392"/>
      <c r="D86" s="392"/>
      <c r="E86" s="350"/>
      <c r="F86" s="318" t="str">
        <f t="shared" si="3"/>
        <v>否</v>
      </c>
      <c r="G86" s="175" t="str">
        <f t="shared" si="4"/>
        <v>项</v>
      </c>
    </row>
    <row r="87" ht="36" customHeight="1" spans="1:7">
      <c r="A87" s="504" t="s">
        <v>272</v>
      </c>
      <c r="B87" s="503" t="s">
        <v>273</v>
      </c>
      <c r="C87" s="392"/>
      <c r="D87" s="392"/>
      <c r="E87" s="350"/>
      <c r="F87" s="318" t="str">
        <f t="shared" si="3"/>
        <v>否</v>
      </c>
      <c r="G87" s="175" t="str">
        <f t="shared" si="4"/>
        <v>项</v>
      </c>
    </row>
    <row r="88" ht="36" customHeight="1" spans="1:7">
      <c r="A88" s="504" t="s">
        <v>274</v>
      </c>
      <c r="B88" s="503" t="s">
        <v>275</v>
      </c>
      <c r="C88" s="392"/>
      <c r="D88" s="392"/>
      <c r="E88" s="350"/>
      <c r="F88" s="318" t="str">
        <f t="shared" si="3"/>
        <v>否</v>
      </c>
      <c r="G88" s="175" t="str">
        <f t="shared" si="4"/>
        <v>项</v>
      </c>
    </row>
    <row r="89" ht="36" customHeight="1" spans="1:7">
      <c r="A89" s="504" t="s">
        <v>276</v>
      </c>
      <c r="B89" s="503" t="s">
        <v>241</v>
      </c>
      <c r="C89" s="392">
        <v>0</v>
      </c>
      <c r="D89" s="392">
        <v>0</v>
      </c>
      <c r="E89" s="350" t="str">
        <f t="shared" si="5"/>
        <v/>
      </c>
      <c r="F89" s="318" t="str">
        <f t="shared" si="3"/>
        <v>否</v>
      </c>
      <c r="G89" s="175" t="str">
        <f t="shared" si="4"/>
        <v>项</v>
      </c>
    </row>
    <row r="90" ht="36" customHeight="1" spans="1:7">
      <c r="A90" s="504" t="s">
        <v>277</v>
      </c>
      <c r="B90" s="503" t="s">
        <v>158</v>
      </c>
      <c r="C90" s="392"/>
      <c r="D90" s="392"/>
      <c r="E90" s="350"/>
      <c r="F90" s="318" t="str">
        <f t="shared" si="3"/>
        <v>否</v>
      </c>
      <c r="G90" s="175" t="str">
        <f t="shared" si="4"/>
        <v>项</v>
      </c>
    </row>
    <row r="91" ht="36" customHeight="1" spans="1:7">
      <c r="A91" s="504" t="s">
        <v>278</v>
      </c>
      <c r="B91" s="503" t="s">
        <v>279</v>
      </c>
      <c r="C91" s="392"/>
      <c r="D91" s="392"/>
      <c r="E91" s="350"/>
      <c r="F91" s="318" t="str">
        <f t="shared" si="3"/>
        <v>否</v>
      </c>
      <c r="G91" s="175" t="str">
        <f t="shared" si="4"/>
        <v>项</v>
      </c>
    </row>
    <row r="92" ht="36" customHeight="1" spans="1:7">
      <c r="A92" s="501" t="s">
        <v>280</v>
      </c>
      <c r="B92" s="502" t="s">
        <v>281</v>
      </c>
      <c r="C92" s="388"/>
      <c r="D92" s="388"/>
      <c r="E92" s="355"/>
      <c r="F92" s="318" t="str">
        <f t="shared" si="3"/>
        <v>否</v>
      </c>
      <c r="G92" s="175" t="str">
        <f t="shared" si="4"/>
        <v>款</v>
      </c>
    </row>
    <row r="93" ht="36" customHeight="1" spans="1:7">
      <c r="A93" s="504" t="s">
        <v>282</v>
      </c>
      <c r="B93" s="503" t="s">
        <v>140</v>
      </c>
      <c r="C93" s="392">
        <v>0</v>
      </c>
      <c r="D93" s="392">
        <v>0</v>
      </c>
      <c r="E93" s="350" t="str">
        <f t="shared" si="5"/>
        <v/>
      </c>
      <c r="F93" s="318" t="str">
        <f t="shared" si="3"/>
        <v>否</v>
      </c>
      <c r="G93" s="175" t="str">
        <f t="shared" si="4"/>
        <v>项</v>
      </c>
    </row>
    <row r="94" ht="36" customHeight="1" spans="1:7">
      <c r="A94" s="504" t="s">
        <v>283</v>
      </c>
      <c r="B94" s="503" t="s">
        <v>142</v>
      </c>
      <c r="C94" s="392">
        <v>0</v>
      </c>
      <c r="D94" s="392">
        <v>0</v>
      </c>
      <c r="E94" s="350" t="str">
        <f t="shared" si="5"/>
        <v/>
      </c>
      <c r="F94" s="318" t="str">
        <f t="shared" si="3"/>
        <v>否</v>
      </c>
      <c r="G94" s="175" t="str">
        <f t="shared" si="4"/>
        <v>项</v>
      </c>
    </row>
    <row r="95" ht="36" customHeight="1" spans="1:7">
      <c r="A95" s="504" t="s">
        <v>284</v>
      </c>
      <c r="B95" s="503" t="s">
        <v>144</v>
      </c>
      <c r="C95" s="392">
        <v>0</v>
      </c>
      <c r="D95" s="392">
        <v>0</v>
      </c>
      <c r="E95" s="350" t="str">
        <f t="shared" si="5"/>
        <v/>
      </c>
      <c r="F95" s="318" t="str">
        <f t="shared" si="3"/>
        <v>否</v>
      </c>
      <c r="G95" s="175" t="str">
        <f t="shared" si="4"/>
        <v>项</v>
      </c>
    </row>
    <row r="96" ht="36" customHeight="1" spans="1:7">
      <c r="A96" s="504" t="s">
        <v>285</v>
      </c>
      <c r="B96" s="503" t="s">
        <v>286</v>
      </c>
      <c r="C96" s="392"/>
      <c r="D96" s="392"/>
      <c r="E96" s="350"/>
      <c r="F96" s="318" t="str">
        <f t="shared" si="3"/>
        <v>否</v>
      </c>
      <c r="G96" s="175" t="str">
        <f t="shared" si="4"/>
        <v>项</v>
      </c>
    </row>
    <row r="97" ht="36" customHeight="1" spans="1:7">
      <c r="A97" s="504" t="s">
        <v>287</v>
      </c>
      <c r="B97" s="503" t="s">
        <v>288</v>
      </c>
      <c r="C97" s="392">
        <v>0</v>
      </c>
      <c r="D97" s="392">
        <v>0</v>
      </c>
      <c r="E97" s="350" t="str">
        <f t="shared" si="5"/>
        <v/>
      </c>
      <c r="F97" s="318" t="str">
        <f t="shared" si="3"/>
        <v>否</v>
      </c>
      <c r="G97" s="175" t="str">
        <f t="shared" si="4"/>
        <v>项</v>
      </c>
    </row>
    <row r="98" ht="36" customHeight="1" spans="1:7">
      <c r="A98" s="504" t="s">
        <v>289</v>
      </c>
      <c r="B98" s="503" t="s">
        <v>241</v>
      </c>
      <c r="C98" s="392">
        <v>0</v>
      </c>
      <c r="D98" s="392">
        <v>0</v>
      </c>
      <c r="E98" s="350" t="str">
        <f t="shared" si="5"/>
        <v/>
      </c>
      <c r="F98" s="318" t="str">
        <f t="shared" si="3"/>
        <v>否</v>
      </c>
      <c r="G98" s="175" t="str">
        <f t="shared" si="4"/>
        <v>项</v>
      </c>
    </row>
    <row r="99" ht="36" customHeight="1" spans="1:7">
      <c r="A99" s="504" t="s">
        <v>290</v>
      </c>
      <c r="B99" s="503" t="s">
        <v>291</v>
      </c>
      <c r="C99" s="392">
        <v>0</v>
      </c>
      <c r="D99" s="392">
        <v>0</v>
      </c>
      <c r="E99" s="350" t="str">
        <f t="shared" si="5"/>
        <v/>
      </c>
      <c r="F99" s="318" t="str">
        <f t="shared" si="3"/>
        <v>否</v>
      </c>
      <c r="G99" s="175" t="str">
        <f t="shared" si="4"/>
        <v>项</v>
      </c>
    </row>
    <row r="100" ht="36" customHeight="1" spans="1:7">
      <c r="A100" s="504" t="s">
        <v>292</v>
      </c>
      <c r="B100" s="503" t="s">
        <v>293</v>
      </c>
      <c r="C100" s="392">
        <v>0</v>
      </c>
      <c r="D100" s="392">
        <v>0</v>
      </c>
      <c r="E100" s="350" t="str">
        <f t="shared" si="5"/>
        <v/>
      </c>
      <c r="F100" s="318" t="str">
        <f t="shared" si="3"/>
        <v>否</v>
      </c>
      <c r="G100" s="175" t="str">
        <f t="shared" si="4"/>
        <v>项</v>
      </c>
    </row>
    <row r="101" ht="36" customHeight="1" spans="1:7">
      <c r="A101" s="504" t="s">
        <v>294</v>
      </c>
      <c r="B101" s="503" t="s">
        <v>295</v>
      </c>
      <c r="C101" s="392">
        <v>0</v>
      </c>
      <c r="D101" s="392">
        <v>0</v>
      </c>
      <c r="E101" s="350" t="str">
        <f t="shared" si="5"/>
        <v/>
      </c>
      <c r="F101" s="318" t="str">
        <f t="shared" si="3"/>
        <v>否</v>
      </c>
      <c r="G101" s="175" t="str">
        <f t="shared" si="4"/>
        <v>项</v>
      </c>
    </row>
    <row r="102" ht="36" customHeight="1" spans="1:7">
      <c r="A102" s="504" t="s">
        <v>296</v>
      </c>
      <c r="B102" s="503" t="s">
        <v>297</v>
      </c>
      <c r="C102" s="392">
        <v>0</v>
      </c>
      <c r="D102" s="392">
        <v>0</v>
      </c>
      <c r="E102" s="350" t="str">
        <f t="shared" si="5"/>
        <v/>
      </c>
      <c r="F102" s="318" t="str">
        <f t="shared" si="3"/>
        <v>否</v>
      </c>
      <c r="G102" s="175" t="str">
        <f t="shared" si="4"/>
        <v>项</v>
      </c>
    </row>
    <row r="103" ht="36" customHeight="1" spans="1:7">
      <c r="A103" s="504" t="s">
        <v>298</v>
      </c>
      <c r="B103" s="503" t="s">
        <v>158</v>
      </c>
      <c r="C103" s="392">
        <v>0</v>
      </c>
      <c r="D103" s="392">
        <v>0</v>
      </c>
      <c r="E103" s="350" t="str">
        <f t="shared" si="5"/>
        <v/>
      </c>
      <c r="F103" s="318" t="str">
        <f t="shared" si="3"/>
        <v>否</v>
      </c>
      <c r="G103" s="175" t="str">
        <f t="shared" si="4"/>
        <v>项</v>
      </c>
    </row>
    <row r="104" ht="36" customHeight="1" spans="1:7">
      <c r="A104" s="504" t="s">
        <v>299</v>
      </c>
      <c r="B104" s="503" t="s">
        <v>300</v>
      </c>
      <c r="C104" s="392"/>
      <c r="D104" s="392"/>
      <c r="E104" s="350"/>
      <c r="F104" s="318" t="str">
        <f t="shared" si="3"/>
        <v>否</v>
      </c>
      <c r="G104" s="175" t="str">
        <f t="shared" si="4"/>
        <v>项</v>
      </c>
    </row>
    <row r="105" ht="36" customHeight="1" spans="1:7">
      <c r="A105" s="501" t="s">
        <v>301</v>
      </c>
      <c r="B105" s="502" t="s">
        <v>302</v>
      </c>
      <c r="C105" s="388"/>
      <c r="D105" s="388"/>
      <c r="E105" s="355"/>
      <c r="F105" s="318" t="str">
        <f t="shared" si="3"/>
        <v>否</v>
      </c>
      <c r="G105" s="175" t="str">
        <f t="shared" si="4"/>
        <v>款</v>
      </c>
    </row>
    <row r="106" ht="36" customHeight="1" spans="1:7">
      <c r="A106" s="504" t="s">
        <v>303</v>
      </c>
      <c r="B106" s="503" t="s">
        <v>140</v>
      </c>
      <c r="C106" s="392"/>
      <c r="D106" s="392"/>
      <c r="E106" s="350"/>
      <c r="F106" s="318" t="str">
        <f t="shared" si="3"/>
        <v>否</v>
      </c>
      <c r="G106" s="175" t="str">
        <f t="shared" si="4"/>
        <v>项</v>
      </c>
    </row>
    <row r="107" ht="36" customHeight="1" spans="1:7">
      <c r="A107" s="504" t="s">
        <v>304</v>
      </c>
      <c r="B107" s="503" t="s">
        <v>142</v>
      </c>
      <c r="C107" s="392">
        <v>0</v>
      </c>
      <c r="D107" s="392">
        <v>0</v>
      </c>
      <c r="E107" s="350" t="str">
        <f t="shared" si="5"/>
        <v/>
      </c>
      <c r="F107" s="318" t="str">
        <f t="shared" si="3"/>
        <v>否</v>
      </c>
      <c r="G107" s="175" t="str">
        <f t="shared" si="4"/>
        <v>项</v>
      </c>
    </row>
    <row r="108" ht="36" customHeight="1" spans="1:7">
      <c r="A108" s="504" t="s">
        <v>305</v>
      </c>
      <c r="B108" s="503" t="s">
        <v>144</v>
      </c>
      <c r="C108" s="392">
        <v>0</v>
      </c>
      <c r="D108" s="392">
        <v>0</v>
      </c>
      <c r="E108" s="350" t="str">
        <f t="shared" si="5"/>
        <v/>
      </c>
      <c r="F108" s="318" t="str">
        <f t="shared" si="3"/>
        <v>否</v>
      </c>
      <c r="G108" s="175" t="str">
        <f t="shared" si="4"/>
        <v>项</v>
      </c>
    </row>
    <row r="109" ht="36" customHeight="1" spans="1:7">
      <c r="A109" s="504" t="s">
        <v>306</v>
      </c>
      <c r="B109" s="503" t="s">
        <v>307</v>
      </c>
      <c r="C109" s="392">
        <v>0</v>
      </c>
      <c r="D109" s="392">
        <v>0</v>
      </c>
      <c r="E109" s="350" t="str">
        <f t="shared" si="5"/>
        <v/>
      </c>
      <c r="F109" s="318" t="str">
        <f t="shared" si="3"/>
        <v>否</v>
      </c>
      <c r="G109" s="175" t="str">
        <f t="shared" si="4"/>
        <v>项</v>
      </c>
    </row>
    <row r="110" ht="36" customHeight="1" spans="1:7">
      <c r="A110" s="504" t="s">
        <v>308</v>
      </c>
      <c r="B110" s="503" t="s">
        <v>309</v>
      </c>
      <c r="C110" s="392">
        <v>0</v>
      </c>
      <c r="D110" s="392">
        <v>0</v>
      </c>
      <c r="E110" s="350" t="str">
        <f t="shared" si="5"/>
        <v/>
      </c>
      <c r="F110" s="318" t="str">
        <f t="shared" si="3"/>
        <v>否</v>
      </c>
      <c r="G110" s="175" t="str">
        <f t="shared" si="4"/>
        <v>项</v>
      </c>
    </row>
    <row r="111" ht="36" customHeight="1" spans="1:7">
      <c r="A111" s="504" t="s">
        <v>310</v>
      </c>
      <c r="B111" s="503" t="s">
        <v>311</v>
      </c>
      <c r="C111" s="392">
        <v>0</v>
      </c>
      <c r="D111" s="392">
        <v>0</v>
      </c>
      <c r="E111" s="350" t="str">
        <f t="shared" si="5"/>
        <v/>
      </c>
      <c r="F111" s="318" t="str">
        <f t="shared" si="3"/>
        <v>否</v>
      </c>
      <c r="G111" s="175" t="str">
        <f t="shared" si="4"/>
        <v>项</v>
      </c>
    </row>
    <row r="112" ht="36" customHeight="1" spans="1:7">
      <c r="A112" s="504" t="s">
        <v>312</v>
      </c>
      <c r="B112" s="503" t="s">
        <v>313</v>
      </c>
      <c r="C112" s="392"/>
      <c r="D112" s="392"/>
      <c r="E112" s="350"/>
      <c r="F112" s="318" t="str">
        <f t="shared" si="3"/>
        <v>否</v>
      </c>
      <c r="G112" s="175" t="str">
        <f t="shared" si="4"/>
        <v>项</v>
      </c>
    </row>
    <row r="113" ht="36" customHeight="1" spans="1:7">
      <c r="A113" s="504" t="s">
        <v>314</v>
      </c>
      <c r="B113" s="503" t="s">
        <v>158</v>
      </c>
      <c r="C113" s="392"/>
      <c r="D113" s="392"/>
      <c r="E113" s="350"/>
      <c r="F113" s="318" t="str">
        <f t="shared" si="3"/>
        <v>否</v>
      </c>
      <c r="G113" s="175" t="str">
        <f t="shared" si="4"/>
        <v>项</v>
      </c>
    </row>
    <row r="114" ht="36" customHeight="1" spans="1:7">
      <c r="A114" s="504" t="s">
        <v>315</v>
      </c>
      <c r="B114" s="503" t="s">
        <v>316</v>
      </c>
      <c r="C114" s="392"/>
      <c r="D114" s="392"/>
      <c r="E114" s="350"/>
      <c r="F114" s="318" t="str">
        <f t="shared" si="3"/>
        <v>否</v>
      </c>
      <c r="G114" s="175" t="str">
        <f t="shared" si="4"/>
        <v>项</v>
      </c>
    </row>
    <row r="115" ht="36" customHeight="1" spans="1:7">
      <c r="A115" s="501" t="s">
        <v>317</v>
      </c>
      <c r="B115" s="502" t="s">
        <v>318</v>
      </c>
      <c r="C115" s="388"/>
      <c r="D115" s="388"/>
      <c r="E115" s="355"/>
      <c r="F115" s="318" t="str">
        <f t="shared" si="3"/>
        <v>否</v>
      </c>
      <c r="G115" s="175" t="str">
        <f t="shared" si="4"/>
        <v>款</v>
      </c>
    </row>
    <row r="116" ht="36" customHeight="1" spans="1:7">
      <c r="A116" s="504" t="s">
        <v>319</v>
      </c>
      <c r="B116" s="503" t="s">
        <v>140</v>
      </c>
      <c r="C116" s="392"/>
      <c r="D116" s="392"/>
      <c r="E116" s="350"/>
      <c r="F116" s="318" t="str">
        <f t="shared" si="3"/>
        <v>否</v>
      </c>
      <c r="G116" s="175" t="str">
        <f t="shared" si="4"/>
        <v>项</v>
      </c>
    </row>
    <row r="117" ht="36" customHeight="1" spans="1:7">
      <c r="A117" s="504" t="s">
        <v>320</v>
      </c>
      <c r="B117" s="503" t="s">
        <v>142</v>
      </c>
      <c r="C117" s="392">
        <v>0</v>
      </c>
      <c r="D117" s="392">
        <v>0</v>
      </c>
      <c r="E117" s="350" t="str">
        <f t="shared" si="5"/>
        <v/>
      </c>
      <c r="F117" s="318" t="str">
        <f t="shared" si="3"/>
        <v>否</v>
      </c>
      <c r="G117" s="175" t="str">
        <f t="shared" si="4"/>
        <v>项</v>
      </c>
    </row>
    <row r="118" ht="36" customHeight="1" spans="1:7">
      <c r="A118" s="504" t="s">
        <v>321</v>
      </c>
      <c r="B118" s="503" t="s">
        <v>144</v>
      </c>
      <c r="C118" s="392"/>
      <c r="D118" s="392"/>
      <c r="E118" s="350"/>
      <c r="F118" s="318" t="str">
        <f t="shared" si="3"/>
        <v>否</v>
      </c>
      <c r="G118" s="175" t="str">
        <f t="shared" si="4"/>
        <v>项</v>
      </c>
    </row>
    <row r="119" ht="36" customHeight="1" spans="1:7">
      <c r="A119" s="504" t="s">
        <v>322</v>
      </c>
      <c r="B119" s="503" t="s">
        <v>323</v>
      </c>
      <c r="C119" s="392"/>
      <c r="D119" s="392"/>
      <c r="E119" s="350"/>
      <c r="F119" s="318" t="str">
        <f t="shared" si="3"/>
        <v>否</v>
      </c>
      <c r="G119" s="175" t="str">
        <f t="shared" si="4"/>
        <v>项</v>
      </c>
    </row>
    <row r="120" ht="36" customHeight="1" spans="1:7">
      <c r="A120" s="504" t="s">
        <v>324</v>
      </c>
      <c r="B120" s="503" t="s">
        <v>325</v>
      </c>
      <c r="C120" s="392">
        <v>0</v>
      </c>
      <c r="D120" s="392">
        <v>0</v>
      </c>
      <c r="E120" s="350" t="str">
        <f t="shared" si="5"/>
        <v/>
      </c>
      <c r="F120" s="318" t="str">
        <f t="shared" si="3"/>
        <v>否</v>
      </c>
      <c r="G120" s="175" t="str">
        <f t="shared" si="4"/>
        <v>项</v>
      </c>
    </row>
    <row r="121" ht="36" customHeight="1" spans="1:7">
      <c r="A121" s="504" t="s">
        <v>326</v>
      </c>
      <c r="B121" s="503" t="s">
        <v>327</v>
      </c>
      <c r="C121" s="392">
        <v>0</v>
      </c>
      <c r="D121" s="392">
        <v>0</v>
      </c>
      <c r="E121" s="350" t="str">
        <f t="shared" si="5"/>
        <v/>
      </c>
      <c r="F121" s="318" t="str">
        <f t="shared" si="3"/>
        <v>否</v>
      </c>
      <c r="G121" s="175" t="str">
        <f t="shared" si="4"/>
        <v>项</v>
      </c>
    </row>
    <row r="122" ht="36" customHeight="1" spans="1:7">
      <c r="A122" s="504" t="s">
        <v>328</v>
      </c>
      <c r="B122" s="503" t="s">
        <v>158</v>
      </c>
      <c r="C122" s="392"/>
      <c r="D122" s="392"/>
      <c r="E122" s="350"/>
      <c r="F122" s="318" t="str">
        <f t="shared" si="3"/>
        <v>否</v>
      </c>
      <c r="G122" s="175" t="str">
        <f t="shared" si="4"/>
        <v>项</v>
      </c>
    </row>
    <row r="123" ht="36" customHeight="1" spans="1:7">
      <c r="A123" s="504" t="s">
        <v>329</v>
      </c>
      <c r="B123" s="503" t="s">
        <v>330</v>
      </c>
      <c r="C123" s="392"/>
      <c r="D123" s="392"/>
      <c r="E123" s="350"/>
      <c r="F123" s="318" t="str">
        <f t="shared" si="3"/>
        <v>否</v>
      </c>
      <c r="G123" s="175" t="str">
        <f t="shared" si="4"/>
        <v>项</v>
      </c>
    </row>
    <row r="124" ht="36" customHeight="1" spans="1:7">
      <c r="A124" s="501" t="s">
        <v>331</v>
      </c>
      <c r="B124" s="502" t="s">
        <v>332</v>
      </c>
      <c r="C124" s="388">
        <f>SUM(C125:C134)</f>
        <v>118</v>
      </c>
      <c r="D124" s="388">
        <f>SUM(D125:D134)</f>
        <v>136</v>
      </c>
      <c r="E124" s="355">
        <f>IF(C124&gt;0,D124/C124-1,IF(C124&lt;0,-(D124/C124-1),""))</f>
        <v>0.153</v>
      </c>
      <c r="F124" s="318" t="str">
        <f t="shared" si="3"/>
        <v>是</v>
      </c>
      <c r="G124" s="175" t="str">
        <f t="shared" si="4"/>
        <v>款</v>
      </c>
    </row>
    <row r="125" ht="36" customHeight="1" spans="1:7">
      <c r="A125" s="504" t="s">
        <v>333</v>
      </c>
      <c r="B125" s="503" t="s">
        <v>140</v>
      </c>
      <c r="C125" s="392">
        <v>57</v>
      </c>
      <c r="D125" s="392"/>
      <c r="E125" s="350"/>
      <c r="F125" s="318" t="str">
        <f t="shared" si="3"/>
        <v>是</v>
      </c>
      <c r="G125" s="175" t="str">
        <f t="shared" si="4"/>
        <v>项</v>
      </c>
    </row>
    <row r="126" ht="36" customHeight="1" spans="1:7">
      <c r="A126" s="504" t="s">
        <v>334</v>
      </c>
      <c r="B126" s="503" t="s">
        <v>142</v>
      </c>
      <c r="C126" s="392">
        <v>0</v>
      </c>
      <c r="D126" s="392">
        <v>0</v>
      </c>
      <c r="E126" s="350" t="str">
        <f t="shared" si="5"/>
        <v/>
      </c>
      <c r="F126" s="318" t="str">
        <f t="shared" si="3"/>
        <v>否</v>
      </c>
      <c r="G126" s="175" t="str">
        <f t="shared" si="4"/>
        <v>项</v>
      </c>
    </row>
    <row r="127" ht="36" customHeight="1" spans="1:7">
      <c r="A127" s="504" t="s">
        <v>335</v>
      </c>
      <c r="B127" s="503" t="s">
        <v>144</v>
      </c>
      <c r="C127" s="392"/>
      <c r="D127" s="392"/>
      <c r="E127" s="350"/>
      <c r="F127" s="318" t="str">
        <f t="shared" si="3"/>
        <v>否</v>
      </c>
      <c r="G127" s="175" t="str">
        <f t="shared" si="4"/>
        <v>项</v>
      </c>
    </row>
    <row r="128" ht="36" customHeight="1" spans="1:7">
      <c r="A128" s="504" t="s">
        <v>336</v>
      </c>
      <c r="B128" s="503" t="s">
        <v>337</v>
      </c>
      <c r="C128" s="392">
        <v>0</v>
      </c>
      <c r="D128" s="392">
        <v>0</v>
      </c>
      <c r="E128" s="350" t="str">
        <f t="shared" si="5"/>
        <v/>
      </c>
      <c r="F128" s="318" t="str">
        <f t="shared" si="3"/>
        <v>否</v>
      </c>
      <c r="G128" s="175" t="str">
        <f t="shared" si="4"/>
        <v>项</v>
      </c>
    </row>
    <row r="129" ht="36" customHeight="1" spans="1:7">
      <c r="A129" s="504" t="s">
        <v>338</v>
      </c>
      <c r="B129" s="503" t="s">
        <v>339</v>
      </c>
      <c r="C129" s="392">
        <v>0</v>
      </c>
      <c r="D129" s="392">
        <v>0</v>
      </c>
      <c r="E129" s="350" t="str">
        <f t="shared" si="5"/>
        <v/>
      </c>
      <c r="F129" s="318" t="str">
        <f t="shared" si="3"/>
        <v>否</v>
      </c>
      <c r="G129" s="175" t="str">
        <f t="shared" si="4"/>
        <v>项</v>
      </c>
    </row>
    <row r="130" ht="36" customHeight="1" spans="1:7">
      <c r="A130" s="504" t="s">
        <v>340</v>
      </c>
      <c r="B130" s="503" t="s">
        <v>341</v>
      </c>
      <c r="C130" s="392">
        <v>0</v>
      </c>
      <c r="D130" s="392">
        <v>0</v>
      </c>
      <c r="E130" s="350" t="str">
        <f t="shared" si="5"/>
        <v/>
      </c>
      <c r="F130" s="318" t="str">
        <f t="shared" si="3"/>
        <v>否</v>
      </c>
      <c r="G130" s="175" t="str">
        <f t="shared" si="4"/>
        <v>项</v>
      </c>
    </row>
    <row r="131" ht="36" customHeight="1" spans="1:7">
      <c r="A131" s="504" t="s">
        <v>342</v>
      </c>
      <c r="B131" s="503" t="s">
        <v>343</v>
      </c>
      <c r="C131" s="392">
        <v>0</v>
      </c>
      <c r="D131" s="392">
        <v>0</v>
      </c>
      <c r="E131" s="350" t="str">
        <f t="shared" si="5"/>
        <v/>
      </c>
      <c r="F131" s="318" t="str">
        <f t="shared" si="3"/>
        <v>否</v>
      </c>
      <c r="G131" s="175" t="str">
        <f t="shared" si="4"/>
        <v>项</v>
      </c>
    </row>
    <row r="132" ht="36" customHeight="1" spans="1:7">
      <c r="A132" s="504" t="s">
        <v>344</v>
      </c>
      <c r="B132" s="503" t="s">
        <v>345</v>
      </c>
      <c r="C132" s="392">
        <v>61</v>
      </c>
      <c r="D132" s="392">
        <v>136</v>
      </c>
      <c r="E132" s="350">
        <f t="shared" si="5"/>
        <v>1.23</v>
      </c>
      <c r="F132" s="318" t="str">
        <f t="shared" ref="F132:F195" si="6">IF(LEN(A132)=3,"是",IF(B132&lt;&gt;"",IF(SUM(C132:D132)&lt;&gt;0,"是","否"),"是"))</f>
        <v>是</v>
      </c>
      <c r="G132" s="175" t="str">
        <f t="shared" ref="G132:G195" si="7">IF(LEN(A132)=3,"类",IF(LEN(A132)=5,"款","项"))</f>
        <v>项</v>
      </c>
    </row>
    <row r="133" ht="36" customHeight="1" spans="1:7">
      <c r="A133" s="504" t="s">
        <v>346</v>
      </c>
      <c r="B133" s="503" t="s">
        <v>158</v>
      </c>
      <c r="C133" s="392"/>
      <c r="D133" s="392"/>
      <c r="E133" s="350"/>
      <c r="F133" s="318" t="str">
        <f t="shared" si="6"/>
        <v>否</v>
      </c>
      <c r="G133" s="175" t="str">
        <f t="shared" si="7"/>
        <v>项</v>
      </c>
    </row>
    <row r="134" ht="36" customHeight="1" spans="1:7">
      <c r="A134" s="504" t="s">
        <v>347</v>
      </c>
      <c r="B134" s="503" t="s">
        <v>348</v>
      </c>
      <c r="C134" s="392">
        <v>0</v>
      </c>
      <c r="D134" s="392">
        <v>0</v>
      </c>
      <c r="E134" s="350" t="str">
        <f t="shared" ref="E134:E139" si="8">IF(C134&gt;0,D134/C134-1,IF(C134&lt;0,-(D134/C134-1),""))</f>
        <v/>
      </c>
      <c r="F134" s="318" t="str">
        <f t="shared" si="6"/>
        <v>否</v>
      </c>
      <c r="G134" s="175" t="str">
        <f t="shared" si="7"/>
        <v>项</v>
      </c>
    </row>
    <row r="135" ht="36" customHeight="1" spans="1:7">
      <c r="A135" s="501" t="s">
        <v>349</v>
      </c>
      <c r="B135" s="502" t="s">
        <v>350</v>
      </c>
      <c r="C135" s="388"/>
      <c r="D135" s="388"/>
      <c r="E135" s="355"/>
      <c r="F135" s="318" t="str">
        <f t="shared" si="6"/>
        <v>否</v>
      </c>
      <c r="G135" s="175" t="str">
        <f t="shared" si="7"/>
        <v>款</v>
      </c>
    </row>
    <row r="136" ht="36" customHeight="1" spans="1:7">
      <c r="A136" s="504" t="s">
        <v>351</v>
      </c>
      <c r="B136" s="503" t="s">
        <v>140</v>
      </c>
      <c r="C136" s="392">
        <v>0</v>
      </c>
      <c r="D136" s="392">
        <v>0</v>
      </c>
      <c r="E136" s="350" t="str">
        <f t="shared" si="8"/>
        <v/>
      </c>
      <c r="F136" s="318" t="str">
        <f t="shared" si="6"/>
        <v>否</v>
      </c>
      <c r="G136" s="175" t="str">
        <f t="shared" si="7"/>
        <v>项</v>
      </c>
    </row>
    <row r="137" ht="36" customHeight="1" spans="1:7">
      <c r="A137" s="504" t="s">
        <v>352</v>
      </c>
      <c r="B137" s="503" t="s">
        <v>142</v>
      </c>
      <c r="C137" s="392"/>
      <c r="D137" s="392"/>
      <c r="E137" s="350"/>
      <c r="F137" s="318" t="str">
        <f t="shared" si="6"/>
        <v>否</v>
      </c>
      <c r="G137" s="175" t="str">
        <f t="shared" si="7"/>
        <v>项</v>
      </c>
    </row>
    <row r="138" ht="36" customHeight="1" spans="1:7">
      <c r="A138" s="504" t="s">
        <v>353</v>
      </c>
      <c r="B138" s="503" t="s">
        <v>144</v>
      </c>
      <c r="C138" s="392">
        <v>0</v>
      </c>
      <c r="D138" s="392">
        <v>0</v>
      </c>
      <c r="E138" s="350" t="str">
        <f t="shared" si="8"/>
        <v/>
      </c>
      <c r="F138" s="318" t="str">
        <f t="shared" si="6"/>
        <v>否</v>
      </c>
      <c r="G138" s="175" t="str">
        <f t="shared" si="7"/>
        <v>项</v>
      </c>
    </row>
    <row r="139" ht="36" customHeight="1" spans="1:7">
      <c r="A139" s="504" t="s">
        <v>354</v>
      </c>
      <c r="B139" s="503" t="s">
        <v>355</v>
      </c>
      <c r="C139" s="392">
        <v>0</v>
      </c>
      <c r="D139" s="392">
        <v>0</v>
      </c>
      <c r="E139" s="350" t="str">
        <f t="shared" si="8"/>
        <v/>
      </c>
      <c r="F139" s="318" t="str">
        <f t="shared" si="6"/>
        <v>否</v>
      </c>
      <c r="G139" s="175" t="str">
        <f t="shared" si="7"/>
        <v>项</v>
      </c>
    </row>
    <row r="140" ht="36" customHeight="1" spans="1:7">
      <c r="A140" s="504" t="s">
        <v>356</v>
      </c>
      <c r="B140" s="503" t="s">
        <v>357</v>
      </c>
      <c r="C140" s="392"/>
      <c r="D140" s="392"/>
      <c r="E140" s="350"/>
      <c r="F140" s="318" t="str">
        <f t="shared" si="6"/>
        <v>否</v>
      </c>
      <c r="G140" s="175" t="str">
        <f t="shared" si="7"/>
        <v>项</v>
      </c>
    </row>
    <row r="141" ht="36" customHeight="1" spans="1:7">
      <c r="A141" s="504" t="s">
        <v>358</v>
      </c>
      <c r="B141" s="503" t="s">
        <v>359</v>
      </c>
      <c r="C141" s="392"/>
      <c r="D141" s="392"/>
      <c r="E141" s="350"/>
      <c r="F141" s="318" t="str">
        <f t="shared" si="6"/>
        <v>否</v>
      </c>
      <c r="G141" s="175" t="str">
        <f t="shared" si="7"/>
        <v>项</v>
      </c>
    </row>
    <row r="142" ht="36" customHeight="1" spans="1:7">
      <c r="A142" s="504" t="s">
        <v>360</v>
      </c>
      <c r="B142" s="503" t="s">
        <v>361</v>
      </c>
      <c r="C142" s="392">
        <v>0</v>
      </c>
      <c r="D142" s="392">
        <v>0</v>
      </c>
      <c r="E142" s="350" t="str">
        <f t="shared" ref="E142:E146" si="9">IF(C142&gt;0,D142/C142-1,IF(C142&lt;0,-(D142/C142-1),""))</f>
        <v/>
      </c>
      <c r="F142" s="318" t="str">
        <f t="shared" si="6"/>
        <v>否</v>
      </c>
      <c r="G142" s="175" t="str">
        <f t="shared" si="7"/>
        <v>项</v>
      </c>
    </row>
    <row r="143" ht="36" customHeight="1" spans="1:7">
      <c r="A143" s="504" t="s">
        <v>362</v>
      </c>
      <c r="B143" s="503" t="s">
        <v>363</v>
      </c>
      <c r="C143" s="392">
        <v>0</v>
      </c>
      <c r="D143" s="392">
        <v>0</v>
      </c>
      <c r="E143" s="350" t="str">
        <f t="shared" si="9"/>
        <v/>
      </c>
      <c r="F143" s="318" t="str">
        <f t="shared" si="6"/>
        <v>否</v>
      </c>
      <c r="G143" s="175" t="str">
        <f t="shared" si="7"/>
        <v>项</v>
      </c>
    </row>
    <row r="144" ht="36" customHeight="1" spans="1:7">
      <c r="A144" s="504" t="s">
        <v>364</v>
      </c>
      <c r="B144" s="503" t="s">
        <v>365</v>
      </c>
      <c r="C144" s="392">
        <v>0</v>
      </c>
      <c r="D144" s="392">
        <v>0</v>
      </c>
      <c r="E144" s="350" t="str">
        <f t="shared" si="9"/>
        <v/>
      </c>
      <c r="F144" s="318" t="str">
        <f t="shared" si="6"/>
        <v>否</v>
      </c>
      <c r="G144" s="175" t="str">
        <f t="shared" si="7"/>
        <v>项</v>
      </c>
    </row>
    <row r="145" ht="36" customHeight="1" spans="1:7">
      <c r="A145" s="504" t="s">
        <v>366</v>
      </c>
      <c r="B145" s="503" t="s">
        <v>367</v>
      </c>
      <c r="C145" s="392">
        <v>0</v>
      </c>
      <c r="D145" s="392">
        <v>0</v>
      </c>
      <c r="E145" s="350" t="str">
        <f t="shared" si="9"/>
        <v/>
      </c>
      <c r="F145" s="318" t="str">
        <f t="shared" si="6"/>
        <v>否</v>
      </c>
      <c r="G145" s="175" t="str">
        <f t="shared" si="7"/>
        <v>项</v>
      </c>
    </row>
    <row r="146" ht="36" customHeight="1" spans="1:7">
      <c r="A146" s="504" t="s">
        <v>368</v>
      </c>
      <c r="B146" s="503" t="s">
        <v>158</v>
      </c>
      <c r="C146" s="392">
        <v>0</v>
      </c>
      <c r="D146" s="392">
        <v>0</v>
      </c>
      <c r="E146" s="350" t="str">
        <f t="shared" si="9"/>
        <v/>
      </c>
      <c r="F146" s="318" t="str">
        <f t="shared" si="6"/>
        <v>否</v>
      </c>
      <c r="G146" s="175" t="str">
        <f t="shared" si="7"/>
        <v>项</v>
      </c>
    </row>
    <row r="147" ht="36" customHeight="1" spans="1:7">
      <c r="A147" s="504" t="s">
        <v>369</v>
      </c>
      <c r="B147" s="503" t="s">
        <v>370</v>
      </c>
      <c r="C147" s="392"/>
      <c r="D147" s="392"/>
      <c r="E147" s="350"/>
      <c r="F147" s="318" t="str">
        <f t="shared" si="6"/>
        <v>否</v>
      </c>
      <c r="G147" s="175" t="str">
        <f t="shared" si="7"/>
        <v>项</v>
      </c>
    </row>
    <row r="148" ht="36" customHeight="1" spans="1:7">
      <c r="A148" s="501" t="s">
        <v>371</v>
      </c>
      <c r="B148" s="502" t="s">
        <v>372</v>
      </c>
      <c r="C148" s="388"/>
      <c r="D148" s="388"/>
      <c r="E148" s="355"/>
      <c r="F148" s="318" t="str">
        <f t="shared" si="6"/>
        <v>否</v>
      </c>
      <c r="G148" s="175" t="str">
        <f t="shared" si="7"/>
        <v>款</v>
      </c>
    </row>
    <row r="149" ht="36" customHeight="1" spans="1:7">
      <c r="A149" s="504" t="s">
        <v>373</v>
      </c>
      <c r="B149" s="503" t="s">
        <v>140</v>
      </c>
      <c r="C149" s="392"/>
      <c r="D149" s="392"/>
      <c r="E149" s="350"/>
      <c r="F149" s="318" t="str">
        <f t="shared" si="6"/>
        <v>否</v>
      </c>
      <c r="G149" s="175" t="str">
        <f t="shared" si="7"/>
        <v>项</v>
      </c>
    </row>
    <row r="150" ht="36" customHeight="1" spans="1:7">
      <c r="A150" s="504" t="s">
        <v>374</v>
      </c>
      <c r="B150" s="503" t="s">
        <v>142</v>
      </c>
      <c r="C150" s="392">
        <v>0</v>
      </c>
      <c r="D150" s="392">
        <v>0</v>
      </c>
      <c r="E150" s="350" t="str">
        <f>IF(C150&gt;0,D150/C150-1,IF(C150&lt;0,-(D150/C150-1),""))</f>
        <v/>
      </c>
      <c r="F150" s="318" t="str">
        <f t="shared" si="6"/>
        <v>否</v>
      </c>
      <c r="G150" s="175" t="str">
        <f t="shared" si="7"/>
        <v>项</v>
      </c>
    </row>
    <row r="151" ht="36" customHeight="1" spans="1:7">
      <c r="A151" s="504" t="s">
        <v>375</v>
      </c>
      <c r="B151" s="503" t="s">
        <v>144</v>
      </c>
      <c r="C151" s="392"/>
      <c r="D151" s="392"/>
      <c r="E151" s="350"/>
      <c r="F151" s="318" t="str">
        <f t="shared" si="6"/>
        <v>否</v>
      </c>
      <c r="G151" s="175" t="str">
        <f t="shared" si="7"/>
        <v>项</v>
      </c>
    </row>
    <row r="152" ht="36" customHeight="1" spans="1:7">
      <c r="A152" s="504" t="s">
        <v>376</v>
      </c>
      <c r="B152" s="503" t="s">
        <v>377</v>
      </c>
      <c r="C152" s="392"/>
      <c r="D152" s="392"/>
      <c r="E152" s="350"/>
      <c r="F152" s="318" t="str">
        <f t="shared" si="6"/>
        <v>否</v>
      </c>
      <c r="G152" s="175" t="str">
        <f t="shared" si="7"/>
        <v>项</v>
      </c>
    </row>
    <row r="153" ht="36" customHeight="1" spans="1:7">
      <c r="A153" s="504" t="s">
        <v>378</v>
      </c>
      <c r="B153" s="503" t="s">
        <v>158</v>
      </c>
      <c r="C153" s="392"/>
      <c r="D153" s="392"/>
      <c r="E153" s="350"/>
      <c r="F153" s="318" t="str">
        <f t="shared" si="6"/>
        <v>否</v>
      </c>
      <c r="G153" s="175" t="str">
        <f t="shared" si="7"/>
        <v>项</v>
      </c>
    </row>
    <row r="154" ht="36" customHeight="1" spans="1:7">
      <c r="A154" s="504" t="s">
        <v>379</v>
      </c>
      <c r="B154" s="503" t="s">
        <v>380</v>
      </c>
      <c r="C154" s="392"/>
      <c r="D154" s="392"/>
      <c r="E154" s="350"/>
      <c r="F154" s="318" t="str">
        <f t="shared" si="6"/>
        <v>否</v>
      </c>
      <c r="G154" s="175" t="str">
        <f t="shared" si="7"/>
        <v>项</v>
      </c>
    </row>
    <row r="155" ht="36" customHeight="1" spans="1:7">
      <c r="A155" s="501" t="s">
        <v>381</v>
      </c>
      <c r="B155" s="502" t="s">
        <v>382</v>
      </c>
      <c r="C155" s="388"/>
      <c r="D155" s="388"/>
      <c r="E155" s="355"/>
      <c r="F155" s="318" t="str">
        <f t="shared" si="6"/>
        <v>否</v>
      </c>
      <c r="G155" s="175" t="str">
        <f t="shared" si="7"/>
        <v>款</v>
      </c>
    </row>
    <row r="156" ht="36" customHeight="1" spans="1:7">
      <c r="A156" s="504" t="s">
        <v>383</v>
      </c>
      <c r="B156" s="503" t="s">
        <v>140</v>
      </c>
      <c r="C156" s="392"/>
      <c r="D156" s="392"/>
      <c r="E156" s="350"/>
      <c r="F156" s="318" t="str">
        <f t="shared" si="6"/>
        <v>否</v>
      </c>
      <c r="G156" s="175" t="str">
        <f t="shared" si="7"/>
        <v>项</v>
      </c>
    </row>
    <row r="157" ht="36" customHeight="1" spans="1:7">
      <c r="A157" s="504" t="s">
        <v>384</v>
      </c>
      <c r="B157" s="503" t="s">
        <v>142</v>
      </c>
      <c r="C157" s="392">
        <v>0</v>
      </c>
      <c r="D157" s="392">
        <v>0</v>
      </c>
      <c r="E157" s="350" t="str">
        <f t="shared" ref="E157:E162" si="10">IF(C157&gt;0,D157/C157-1,IF(C157&lt;0,-(D157/C157-1),""))</f>
        <v/>
      </c>
      <c r="F157" s="318" t="str">
        <f t="shared" si="6"/>
        <v>否</v>
      </c>
      <c r="G157" s="175" t="str">
        <f t="shared" si="7"/>
        <v>项</v>
      </c>
    </row>
    <row r="158" ht="36" customHeight="1" spans="1:7">
      <c r="A158" s="504" t="s">
        <v>385</v>
      </c>
      <c r="B158" s="503" t="s">
        <v>144</v>
      </c>
      <c r="C158" s="392"/>
      <c r="D158" s="392"/>
      <c r="E158" s="350"/>
      <c r="F158" s="318" t="str">
        <f t="shared" si="6"/>
        <v>否</v>
      </c>
      <c r="G158" s="175" t="str">
        <f t="shared" si="7"/>
        <v>项</v>
      </c>
    </row>
    <row r="159" ht="36" customHeight="1" spans="1:7">
      <c r="A159" s="504" t="s">
        <v>386</v>
      </c>
      <c r="B159" s="503" t="s">
        <v>387</v>
      </c>
      <c r="C159" s="392">
        <v>0</v>
      </c>
      <c r="D159" s="392">
        <v>0</v>
      </c>
      <c r="E159" s="350" t="str">
        <f t="shared" si="10"/>
        <v/>
      </c>
      <c r="F159" s="318" t="str">
        <f t="shared" si="6"/>
        <v>否</v>
      </c>
      <c r="G159" s="175" t="str">
        <f t="shared" si="7"/>
        <v>项</v>
      </c>
    </row>
    <row r="160" ht="36" customHeight="1" spans="1:7">
      <c r="A160" s="504" t="s">
        <v>388</v>
      </c>
      <c r="B160" s="503" t="s">
        <v>389</v>
      </c>
      <c r="C160" s="392"/>
      <c r="D160" s="392"/>
      <c r="E160" s="350"/>
      <c r="F160" s="318" t="str">
        <f t="shared" si="6"/>
        <v>否</v>
      </c>
      <c r="G160" s="175" t="str">
        <f t="shared" si="7"/>
        <v>项</v>
      </c>
    </row>
    <row r="161" ht="36" customHeight="1" spans="1:7">
      <c r="A161" s="504" t="s">
        <v>390</v>
      </c>
      <c r="B161" s="503" t="s">
        <v>158</v>
      </c>
      <c r="C161" s="392"/>
      <c r="D161" s="392"/>
      <c r="E161" s="350"/>
      <c r="F161" s="318" t="str">
        <f t="shared" si="6"/>
        <v>否</v>
      </c>
      <c r="G161" s="175" t="str">
        <f t="shared" si="7"/>
        <v>项</v>
      </c>
    </row>
    <row r="162" ht="36" customHeight="1" spans="1:7">
      <c r="A162" s="504" t="s">
        <v>391</v>
      </c>
      <c r="B162" s="503" t="s">
        <v>392</v>
      </c>
      <c r="C162" s="392">
        <v>0</v>
      </c>
      <c r="D162" s="392">
        <v>0</v>
      </c>
      <c r="E162" s="350" t="str">
        <f t="shared" si="10"/>
        <v/>
      </c>
      <c r="F162" s="318" t="str">
        <f t="shared" si="6"/>
        <v>否</v>
      </c>
      <c r="G162" s="175" t="str">
        <f t="shared" si="7"/>
        <v>项</v>
      </c>
    </row>
    <row r="163" ht="36" customHeight="1" spans="1:7">
      <c r="A163" s="501" t="s">
        <v>393</v>
      </c>
      <c r="B163" s="502" t="s">
        <v>394</v>
      </c>
      <c r="C163" s="388"/>
      <c r="D163" s="388"/>
      <c r="E163" s="355"/>
      <c r="F163" s="318" t="str">
        <f t="shared" si="6"/>
        <v>否</v>
      </c>
      <c r="G163" s="175" t="str">
        <f t="shared" si="7"/>
        <v>款</v>
      </c>
    </row>
    <row r="164" ht="36" customHeight="1" spans="1:7">
      <c r="A164" s="504" t="s">
        <v>395</v>
      </c>
      <c r="B164" s="503" t="s">
        <v>140</v>
      </c>
      <c r="C164" s="392"/>
      <c r="D164" s="392"/>
      <c r="E164" s="350"/>
      <c r="F164" s="318" t="str">
        <f t="shared" si="6"/>
        <v>否</v>
      </c>
      <c r="G164" s="175" t="str">
        <f t="shared" si="7"/>
        <v>项</v>
      </c>
    </row>
    <row r="165" ht="36" customHeight="1" spans="1:7">
      <c r="A165" s="504" t="s">
        <v>396</v>
      </c>
      <c r="B165" s="503" t="s">
        <v>142</v>
      </c>
      <c r="C165" s="392">
        <v>0</v>
      </c>
      <c r="D165" s="392">
        <v>0</v>
      </c>
      <c r="E165" s="350" t="str">
        <f t="shared" ref="E165:E168" si="11">IF(C165&gt;0,D165/C165-1,IF(C165&lt;0,-(D165/C165-1),""))</f>
        <v/>
      </c>
      <c r="F165" s="318" t="str">
        <f t="shared" si="6"/>
        <v>否</v>
      </c>
      <c r="G165" s="175" t="str">
        <f t="shared" si="7"/>
        <v>项</v>
      </c>
    </row>
    <row r="166" ht="36" customHeight="1" spans="1:7">
      <c r="A166" s="504" t="s">
        <v>397</v>
      </c>
      <c r="B166" s="503" t="s">
        <v>144</v>
      </c>
      <c r="C166" s="392">
        <v>0</v>
      </c>
      <c r="D166" s="392">
        <v>0</v>
      </c>
      <c r="E166" s="350" t="str">
        <f t="shared" si="11"/>
        <v/>
      </c>
      <c r="F166" s="318" t="str">
        <f t="shared" si="6"/>
        <v>否</v>
      </c>
      <c r="G166" s="175" t="str">
        <f t="shared" si="7"/>
        <v>项</v>
      </c>
    </row>
    <row r="167" ht="36" customHeight="1" spans="1:7">
      <c r="A167" s="504" t="s">
        <v>398</v>
      </c>
      <c r="B167" s="503" t="s">
        <v>399</v>
      </c>
      <c r="C167" s="392"/>
      <c r="D167" s="392"/>
      <c r="E167" s="350"/>
      <c r="F167" s="318" t="str">
        <f t="shared" si="6"/>
        <v>否</v>
      </c>
      <c r="G167" s="175" t="str">
        <f t="shared" si="7"/>
        <v>项</v>
      </c>
    </row>
    <row r="168" ht="36" customHeight="1" spans="1:7">
      <c r="A168" s="504" t="s">
        <v>400</v>
      </c>
      <c r="B168" s="503" t="s">
        <v>401</v>
      </c>
      <c r="C168" s="392">
        <v>0</v>
      </c>
      <c r="D168" s="392">
        <v>0</v>
      </c>
      <c r="E168" s="350" t="str">
        <f t="shared" si="11"/>
        <v/>
      </c>
      <c r="F168" s="318" t="str">
        <f t="shared" si="6"/>
        <v>否</v>
      </c>
      <c r="G168" s="175" t="str">
        <f t="shared" si="7"/>
        <v>项</v>
      </c>
    </row>
    <row r="169" ht="36" customHeight="1" spans="1:7">
      <c r="A169" s="501" t="s">
        <v>402</v>
      </c>
      <c r="B169" s="502" t="s">
        <v>403</v>
      </c>
      <c r="C169" s="388"/>
      <c r="D169" s="388"/>
      <c r="E169" s="355"/>
      <c r="F169" s="318" t="str">
        <f t="shared" si="6"/>
        <v>否</v>
      </c>
      <c r="G169" s="175" t="str">
        <f t="shared" si="7"/>
        <v>款</v>
      </c>
    </row>
    <row r="170" ht="36" customHeight="1" spans="1:7">
      <c r="A170" s="504" t="s">
        <v>404</v>
      </c>
      <c r="B170" s="503" t="s">
        <v>140</v>
      </c>
      <c r="C170" s="392"/>
      <c r="D170" s="392"/>
      <c r="E170" s="350"/>
      <c r="F170" s="318" t="str">
        <f t="shared" si="6"/>
        <v>否</v>
      </c>
      <c r="G170" s="175" t="str">
        <f t="shared" si="7"/>
        <v>项</v>
      </c>
    </row>
    <row r="171" ht="36" customHeight="1" spans="1:7">
      <c r="A171" s="504" t="s">
        <v>405</v>
      </c>
      <c r="B171" s="503" t="s">
        <v>142</v>
      </c>
      <c r="C171" s="392">
        <v>0</v>
      </c>
      <c r="D171" s="392">
        <v>0</v>
      </c>
      <c r="E171" s="350" t="str">
        <f t="shared" ref="E171:E174" si="12">IF(C171&gt;0,D171/C171-1,IF(C171&lt;0,-(D171/C171-1),""))</f>
        <v/>
      </c>
      <c r="F171" s="318" t="str">
        <f t="shared" si="6"/>
        <v>否</v>
      </c>
      <c r="G171" s="175" t="str">
        <f t="shared" si="7"/>
        <v>项</v>
      </c>
    </row>
    <row r="172" ht="36" customHeight="1" spans="1:7">
      <c r="A172" s="504" t="s">
        <v>406</v>
      </c>
      <c r="B172" s="503" t="s">
        <v>144</v>
      </c>
      <c r="C172" s="392">
        <v>0</v>
      </c>
      <c r="D172" s="392">
        <v>0</v>
      </c>
      <c r="E172" s="350" t="str">
        <f t="shared" si="12"/>
        <v/>
      </c>
      <c r="F172" s="318" t="str">
        <f t="shared" si="6"/>
        <v>否</v>
      </c>
      <c r="G172" s="175" t="str">
        <f t="shared" si="7"/>
        <v>项</v>
      </c>
    </row>
    <row r="173" ht="36" customHeight="1" spans="1:7">
      <c r="A173" s="504" t="s">
        <v>407</v>
      </c>
      <c r="B173" s="503" t="s">
        <v>171</v>
      </c>
      <c r="C173" s="392"/>
      <c r="D173" s="392"/>
      <c r="E173" s="350"/>
      <c r="F173" s="318" t="str">
        <f t="shared" si="6"/>
        <v>否</v>
      </c>
      <c r="G173" s="175" t="str">
        <f t="shared" si="7"/>
        <v>项</v>
      </c>
    </row>
    <row r="174" ht="36" customHeight="1" spans="1:7">
      <c r="A174" s="504" t="s">
        <v>408</v>
      </c>
      <c r="B174" s="503" t="s">
        <v>158</v>
      </c>
      <c r="C174" s="392">
        <v>0</v>
      </c>
      <c r="D174" s="392">
        <v>0</v>
      </c>
      <c r="E174" s="350" t="str">
        <f t="shared" si="12"/>
        <v/>
      </c>
      <c r="F174" s="318" t="str">
        <f t="shared" si="6"/>
        <v>否</v>
      </c>
      <c r="G174" s="175" t="str">
        <f t="shared" si="7"/>
        <v>项</v>
      </c>
    </row>
    <row r="175" ht="36" customHeight="1" spans="1:7">
      <c r="A175" s="504" t="s">
        <v>409</v>
      </c>
      <c r="B175" s="503" t="s">
        <v>410</v>
      </c>
      <c r="C175" s="392"/>
      <c r="D175" s="392"/>
      <c r="E175" s="350"/>
      <c r="F175" s="318" t="str">
        <f t="shared" si="6"/>
        <v>否</v>
      </c>
      <c r="G175" s="175" t="str">
        <f t="shared" si="7"/>
        <v>项</v>
      </c>
    </row>
    <row r="176" ht="36" customHeight="1" spans="1:7">
      <c r="A176" s="501" t="s">
        <v>411</v>
      </c>
      <c r="B176" s="502" t="s">
        <v>412</v>
      </c>
      <c r="C176" s="388"/>
      <c r="D176" s="388"/>
      <c r="E176" s="355"/>
      <c r="F176" s="318" t="str">
        <f t="shared" si="6"/>
        <v>否</v>
      </c>
      <c r="G176" s="175" t="str">
        <f t="shared" si="7"/>
        <v>款</v>
      </c>
    </row>
    <row r="177" ht="36" customHeight="1" spans="1:7">
      <c r="A177" s="504" t="s">
        <v>413</v>
      </c>
      <c r="B177" s="503" t="s">
        <v>140</v>
      </c>
      <c r="C177" s="392"/>
      <c r="D177" s="392"/>
      <c r="E177" s="350"/>
      <c r="F177" s="318" t="str">
        <f t="shared" si="6"/>
        <v>否</v>
      </c>
      <c r="G177" s="175" t="str">
        <f t="shared" si="7"/>
        <v>项</v>
      </c>
    </row>
    <row r="178" ht="36" customHeight="1" spans="1:7">
      <c r="A178" s="504" t="s">
        <v>414</v>
      </c>
      <c r="B178" s="503" t="s">
        <v>142</v>
      </c>
      <c r="C178" s="392"/>
      <c r="D178" s="392"/>
      <c r="E178" s="350"/>
      <c r="F178" s="318" t="str">
        <f t="shared" si="6"/>
        <v>否</v>
      </c>
      <c r="G178" s="175" t="str">
        <f t="shared" si="7"/>
        <v>项</v>
      </c>
    </row>
    <row r="179" ht="36" customHeight="1" spans="1:7">
      <c r="A179" s="504" t="s">
        <v>415</v>
      </c>
      <c r="B179" s="503" t="s">
        <v>144</v>
      </c>
      <c r="C179" s="392"/>
      <c r="D179" s="392"/>
      <c r="E179" s="350"/>
      <c r="F179" s="318" t="str">
        <f t="shared" si="6"/>
        <v>否</v>
      </c>
      <c r="G179" s="175" t="str">
        <f t="shared" si="7"/>
        <v>项</v>
      </c>
    </row>
    <row r="180" ht="36" customHeight="1" spans="1:7">
      <c r="A180" s="504">
        <v>2012906</v>
      </c>
      <c r="B180" s="503" t="s">
        <v>416</v>
      </c>
      <c r="C180" s="392">
        <v>0</v>
      </c>
      <c r="D180" s="392">
        <v>0</v>
      </c>
      <c r="E180" s="350" t="str">
        <f>IF(C180&gt;0,D180/C180-1,IF(C180&lt;0,-(D180/C180-1),""))</f>
        <v/>
      </c>
      <c r="F180" s="318" t="str">
        <f t="shared" si="6"/>
        <v>否</v>
      </c>
      <c r="G180" s="175" t="str">
        <f t="shared" si="7"/>
        <v>项</v>
      </c>
    </row>
    <row r="181" ht="36" customHeight="1" spans="1:7">
      <c r="A181" s="504" t="s">
        <v>417</v>
      </c>
      <c r="B181" s="503" t="s">
        <v>158</v>
      </c>
      <c r="C181" s="392"/>
      <c r="D181" s="392"/>
      <c r="E181" s="350"/>
      <c r="F181" s="318" t="str">
        <f t="shared" si="6"/>
        <v>否</v>
      </c>
      <c r="G181" s="175" t="str">
        <f t="shared" si="7"/>
        <v>项</v>
      </c>
    </row>
    <row r="182" ht="36" customHeight="1" spans="1:7">
      <c r="A182" s="504" t="s">
        <v>418</v>
      </c>
      <c r="B182" s="503" t="s">
        <v>419</v>
      </c>
      <c r="C182" s="392"/>
      <c r="D182" s="392"/>
      <c r="E182" s="350"/>
      <c r="F182" s="318" t="str">
        <f t="shared" si="6"/>
        <v>否</v>
      </c>
      <c r="G182" s="175" t="str">
        <f t="shared" si="7"/>
        <v>项</v>
      </c>
    </row>
    <row r="183" ht="36" customHeight="1" spans="1:7">
      <c r="A183" s="501" t="s">
        <v>420</v>
      </c>
      <c r="B183" s="502" t="s">
        <v>421</v>
      </c>
      <c r="C183" s="388"/>
      <c r="D183" s="388"/>
      <c r="E183" s="355"/>
      <c r="F183" s="318" t="str">
        <f t="shared" si="6"/>
        <v>否</v>
      </c>
      <c r="G183" s="175" t="str">
        <f t="shared" si="7"/>
        <v>款</v>
      </c>
    </row>
    <row r="184" ht="36" customHeight="1" spans="1:7">
      <c r="A184" s="504" t="s">
        <v>422</v>
      </c>
      <c r="B184" s="503" t="s">
        <v>140</v>
      </c>
      <c r="C184" s="392"/>
      <c r="D184" s="392"/>
      <c r="E184" s="350"/>
      <c r="F184" s="318" t="str">
        <f t="shared" si="6"/>
        <v>否</v>
      </c>
      <c r="G184" s="175" t="str">
        <f t="shared" si="7"/>
        <v>项</v>
      </c>
    </row>
    <row r="185" ht="36" customHeight="1" spans="1:7">
      <c r="A185" s="504" t="s">
        <v>423</v>
      </c>
      <c r="B185" s="503" t="s">
        <v>142</v>
      </c>
      <c r="C185" s="392">
        <v>0</v>
      </c>
      <c r="D185" s="392">
        <v>0</v>
      </c>
      <c r="E185" s="350" t="str">
        <f>IF(C185&gt;0,D185/C185-1,IF(C185&lt;0,-(D185/C185-1),""))</f>
        <v/>
      </c>
      <c r="F185" s="318" t="str">
        <f t="shared" si="6"/>
        <v>否</v>
      </c>
      <c r="G185" s="175" t="str">
        <f t="shared" si="7"/>
        <v>项</v>
      </c>
    </row>
    <row r="186" ht="36" customHeight="1" spans="1:7">
      <c r="A186" s="504" t="s">
        <v>424</v>
      </c>
      <c r="B186" s="503" t="s">
        <v>144</v>
      </c>
      <c r="C186" s="392"/>
      <c r="D186" s="392"/>
      <c r="E186" s="350"/>
      <c r="F186" s="318" t="str">
        <f t="shared" si="6"/>
        <v>否</v>
      </c>
      <c r="G186" s="175" t="str">
        <f t="shared" si="7"/>
        <v>项</v>
      </c>
    </row>
    <row r="187" ht="36" customHeight="1" spans="1:7">
      <c r="A187" s="504" t="s">
        <v>425</v>
      </c>
      <c r="B187" s="503" t="s">
        <v>426</v>
      </c>
      <c r="C187" s="392"/>
      <c r="D187" s="392"/>
      <c r="E187" s="350"/>
      <c r="F187" s="318" t="str">
        <f t="shared" si="6"/>
        <v>否</v>
      </c>
      <c r="G187" s="175" t="str">
        <f t="shared" si="7"/>
        <v>项</v>
      </c>
    </row>
    <row r="188" ht="36" customHeight="1" spans="1:7">
      <c r="A188" s="504" t="s">
        <v>427</v>
      </c>
      <c r="B188" s="503" t="s">
        <v>158</v>
      </c>
      <c r="C188" s="392"/>
      <c r="D188" s="392"/>
      <c r="E188" s="350"/>
      <c r="F188" s="318" t="str">
        <f t="shared" si="6"/>
        <v>否</v>
      </c>
      <c r="G188" s="175" t="str">
        <f t="shared" si="7"/>
        <v>项</v>
      </c>
    </row>
    <row r="189" ht="36" customHeight="1" spans="1:7">
      <c r="A189" s="504" t="s">
        <v>428</v>
      </c>
      <c r="B189" s="503" t="s">
        <v>429</v>
      </c>
      <c r="C189" s="392"/>
      <c r="D189" s="392"/>
      <c r="E189" s="350"/>
      <c r="F189" s="318" t="str">
        <f t="shared" si="6"/>
        <v>否</v>
      </c>
      <c r="G189" s="175" t="str">
        <f t="shared" si="7"/>
        <v>项</v>
      </c>
    </row>
    <row r="190" ht="36" customHeight="1" spans="1:7">
      <c r="A190" s="501" t="s">
        <v>430</v>
      </c>
      <c r="B190" s="502" t="s">
        <v>431</v>
      </c>
      <c r="C190" s="388"/>
      <c r="D190" s="388"/>
      <c r="E190" s="355"/>
      <c r="F190" s="318" t="str">
        <f t="shared" si="6"/>
        <v>否</v>
      </c>
      <c r="G190" s="175" t="str">
        <f t="shared" si="7"/>
        <v>款</v>
      </c>
    </row>
    <row r="191" ht="36" customHeight="1" spans="1:7">
      <c r="A191" s="504" t="s">
        <v>432</v>
      </c>
      <c r="B191" s="503" t="s">
        <v>140</v>
      </c>
      <c r="C191" s="392"/>
      <c r="D191" s="392"/>
      <c r="E191" s="350"/>
      <c r="F191" s="318" t="str">
        <f t="shared" si="6"/>
        <v>否</v>
      </c>
      <c r="G191" s="175" t="str">
        <f t="shared" si="7"/>
        <v>项</v>
      </c>
    </row>
    <row r="192" ht="36" customHeight="1" spans="1:7">
      <c r="A192" s="504" t="s">
        <v>433</v>
      </c>
      <c r="B192" s="503" t="s">
        <v>142</v>
      </c>
      <c r="C192" s="392">
        <v>0</v>
      </c>
      <c r="D192" s="392">
        <v>0</v>
      </c>
      <c r="E192" s="350" t="str">
        <f>IF(C192&gt;0,D192/C192-1,IF(C192&lt;0,-(D192/C192-1),""))</f>
        <v/>
      </c>
      <c r="F192" s="318" t="str">
        <f t="shared" si="6"/>
        <v>否</v>
      </c>
      <c r="G192" s="175" t="str">
        <f t="shared" si="7"/>
        <v>项</v>
      </c>
    </row>
    <row r="193" ht="36" customHeight="1" spans="1:7">
      <c r="A193" s="504" t="s">
        <v>434</v>
      </c>
      <c r="B193" s="503" t="s">
        <v>144</v>
      </c>
      <c r="C193" s="392"/>
      <c r="D193" s="392"/>
      <c r="E193" s="350"/>
      <c r="F193" s="318" t="str">
        <f t="shared" si="6"/>
        <v>否</v>
      </c>
      <c r="G193" s="175" t="str">
        <f t="shared" si="7"/>
        <v>项</v>
      </c>
    </row>
    <row r="194" ht="36" customHeight="1" spans="1:7">
      <c r="A194" s="504" t="s">
        <v>435</v>
      </c>
      <c r="B194" s="503" t="s">
        <v>436</v>
      </c>
      <c r="C194" s="392">
        <v>0</v>
      </c>
      <c r="D194" s="392">
        <v>0</v>
      </c>
      <c r="E194" s="350" t="str">
        <f>IF(C194&gt;0,D194/C194-1,IF(C194&lt;0,-(D194/C194-1),""))</f>
        <v/>
      </c>
      <c r="F194" s="318" t="str">
        <f t="shared" si="6"/>
        <v>否</v>
      </c>
      <c r="G194" s="175" t="str">
        <f t="shared" si="7"/>
        <v>项</v>
      </c>
    </row>
    <row r="195" ht="36" customHeight="1" spans="1:7">
      <c r="A195" s="504" t="s">
        <v>437</v>
      </c>
      <c r="B195" s="503" t="s">
        <v>158</v>
      </c>
      <c r="C195" s="392"/>
      <c r="D195" s="392"/>
      <c r="E195" s="350"/>
      <c r="F195" s="318" t="str">
        <f t="shared" si="6"/>
        <v>否</v>
      </c>
      <c r="G195" s="175" t="str">
        <f t="shared" si="7"/>
        <v>项</v>
      </c>
    </row>
    <row r="196" ht="36" customHeight="1" spans="1:7">
      <c r="A196" s="504" t="s">
        <v>438</v>
      </c>
      <c r="B196" s="503" t="s">
        <v>439</v>
      </c>
      <c r="C196" s="392"/>
      <c r="D196" s="392"/>
      <c r="E196" s="350"/>
      <c r="F196" s="318" t="str">
        <f t="shared" ref="F196:F259" si="13">IF(LEN(A196)=3,"是",IF(B196&lt;&gt;"",IF(SUM(C196:D196)&lt;&gt;0,"是","否"),"是"))</f>
        <v>否</v>
      </c>
      <c r="G196" s="175" t="str">
        <f t="shared" ref="G196:G259" si="14">IF(LEN(A196)=3,"类",IF(LEN(A196)=5,"款","项"))</f>
        <v>项</v>
      </c>
    </row>
    <row r="197" ht="36" customHeight="1" spans="1:7">
      <c r="A197" s="501" t="s">
        <v>440</v>
      </c>
      <c r="B197" s="502" t="s">
        <v>441</v>
      </c>
      <c r="C197" s="388"/>
      <c r="D197" s="388"/>
      <c r="E197" s="355"/>
      <c r="F197" s="318" t="str">
        <f t="shared" si="13"/>
        <v>否</v>
      </c>
      <c r="G197" s="175" t="str">
        <f t="shared" si="14"/>
        <v>款</v>
      </c>
    </row>
    <row r="198" ht="36" customHeight="1" spans="1:7">
      <c r="A198" s="504" t="s">
        <v>442</v>
      </c>
      <c r="B198" s="503" t="s">
        <v>140</v>
      </c>
      <c r="C198" s="392"/>
      <c r="D198" s="392"/>
      <c r="E198" s="350"/>
      <c r="F198" s="318" t="str">
        <f t="shared" si="13"/>
        <v>否</v>
      </c>
      <c r="G198" s="175" t="str">
        <f t="shared" si="14"/>
        <v>项</v>
      </c>
    </row>
    <row r="199" ht="36" customHeight="1" spans="1:7">
      <c r="A199" s="504" t="s">
        <v>443</v>
      </c>
      <c r="B199" s="503" t="s">
        <v>142</v>
      </c>
      <c r="C199" s="392">
        <v>0</v>
      </c>
      <c r="D199" s="392">
        <v>0</v>
      </c>
      <c r="E199" s="350" t="str">
        <f t="shared" ref="E199:E202" si="15">IF(C199&gt;0,D199/C199-1,IF(C199&lt;0,-(D199/C199-1),""))</f>
        <v/>
      </c>
      <c r="F199" s="318" t="str">
        <f t="shared" si="13"/>
        <v>否</v>
      </c>
      <c r="G199" s="175" t="str">
        <f t="shared" si="14"/>
        <v>项</v>
      </c>
    </row>
    <row r="200" ht="36" customHeight="1" spans="1:7">
      <c r="A200" s="504" t="s">
        <v>444</v>
      </c>
      <c r="B200" s="503" t="s">
        <v>144</v>
      </c>
      <c r="C200" s="392"/>
      <c r="D200" s="392"/>
      <c r="E200" s="350"/>
      <c r="F200" s="318" t="str">
        <f t="shared" si="13"/>
        <v>否</v>
      </c>
      <c r="G200" s="175" t="str">
        <f t="shared" si="14"/>
        <v>项</v>
      </c>
    </row>
    <row r="201" ht="36" customHeight="1" spans="1:7">
      <c r="A201" s="504" t="s">
        <v>445</v>
      </c>
      <c r="B201" s="503" t="s">
        <v>446</v>
      </c>
      <c r="C201" s="392">
        <v>0</v>
      </c>
      <c r="D201" s="392">
        <v>0</v>
      </c>
      <c r="E201" s="350" t="str">
        <f t="shared" si="15"/>
        <v/>
      </c>
      <c r="F201" s="318" t="str">
        <f t="shared" si="13"/>
        <v>否</v>
      </c>
      <c r="G201" s="175" t="str">
        <f t="shared" si="14"/>
        <v>项</v>
      </c>
    </row>
    <row r="202" ht="36" customHeight="1" spans="1:7">
      <c r="A202" s="504" t="s">
        <v>447</v>
      </c>
      <c r="B202" s="503" t="s">
        <v>158</v>
      </c>
      <c r="C202" s="392">
        <v>0</v>
      </c>
      <c r="D202" s="392">
        <v>0</v>
      </c>
      <c r="E202" s="350" t="str">
        <f t="shared" si="15"/>
        <v/>
      </c>
      <c r="F202" s="318" t="str">
        <f t="shared" si="13"/>
        <v>否</v>
      </c>
      <c r="G202" s="175" t="str">
        <f t="shared" si="14"/>
        <v>项</v>
      </c>
    </row>
    <row r="203" ht="36" customHeight="1" spans="1:7">
      <c r="A203" s="504" t="s">
        <v>448</v>
      </c>
      <c r="B203" s="503" t="s">
        <v>449</v>
      </c>
      <c r="C203" s="392"/>
      <c r="D203" s="392"/>
      <c r="E203" s="350"/>
      <c r="F203" s="318" t="str">
        <f t="shared" si="13"/>
        <v>否</v>
      </c>
      <c r="G203" s="175" t="str">
        <f t="shared" si="14"/>
        <v>项</v>
      </c>
    </row>
    <row r="204" ht="36" customHeight="1" spans="1:7">
      <c r="A204" s="501" t="s">
        <v>450</v>
      </c>
      <c r="B204" s="502" t="s">
        <v>451</v>
      </c>
      <c r="C204" s="388"/>
      <c r="D204" s="388"/>
      <c r="E204" s="355"/>
      <c r="F204" s="318" t="str">
        <f t="shared" si="13"/>
        <v>否</v>
      </c>
      <c r="G204" s="175" t="str">
        <f t="shared" si="14"/>
        <v>款</v>
      </c>
    </row>
    <row r="205" ht="36" customHeight="1" spans="1:7">
      <c r="A205" s="504" t="s">
        <v>452</v>
      </c>
      <c r="B205" s="503" t="s">
        <v>140</v>
      </c>
      <c r="C205" s="392"/>
      <c r="D205" s="392"/>
      <c r="E205" s="350"/>
      <c r="F205" s="318" t="str">
        <f t="shared" si="13"/>
        <v>否</v>
      </c>
      <c r="G205" s="175" t="str">
        <f t="shared" si="14"/>
        <v>项</v>
      </c>
    </row>
    <row r="206" ht="36" customHeight="1" spans="1:7">
      <c r="A206" s="504" t="s">
        <v>453</v>
      </c>
      <c r="B206" s="503" t="s">
        <v>142</v>
      </c>
      <c r="C206" s="392"/>
      <c r="D206" s="392"/>
      <c r="E206" s="350"/>
      <c r="F206" s="318" t="str">
        <f t="shared" si="13"/>
        <v>否</v>
      </c>
      <c r="G206" s="175" t="str">
        <f t="shared" si="14"/>
        <v>项</v>
      </c>
    </row>
    <row r="207" ht="36" customHeight="1" spans="1:7">
      <c r="A207" s="504" t="s">
        <v>454</v>
      </c>
      <c r="B207" s="503" t="s">
        <v>144</v>
      </c>
      <c r="C207" s="392">
        <v>0</v>
      </c>
      <c r="D207" s="392">
        <v>0</v>
      </c>
      <c r="E207" s="350" t="str">
        <f>IF(C207&gt;0,D207/C207-1,IF(C207&lt;0,-(D207/C207-1),""))</f>
        <v/>
      </c>
      <c r="F207" s="318" t="str">
        <f t="shared" si="13"/>
        <v>否</v>
      </c>
      <c r="G207" s="175" t="str">
        <f t="shared" si="14"/>
        <v>项</v>
      </c>
    </row>
    <row r="208" ht="36" customHeight="1" spans="1:7">
      <c r="A208" s="504" t="s">
        <v>455</v>
      </c>
      <c r="B208" s="503" t="s">
        <v>456</v>
      </c>
      <c r="C208" s="392"/>
      <c r="D208" s="392"/>
      <c r="E208" s="350"/>
      <c r="F208" s="318" t="str">
        <f t="shared" si="13"/>
        <v>否</v>
      </c>
      <c r="G208" s="175" t="str">
        <f t="shared" si="14"/>
        <v>项</v>
      </c>
    </row>
    <row r="209" ht="36" customHeight="1" spans="1:7">
      <c r="A209" s="504" t="s">
        <v>457</v>
      </c>
      <c r="B209" s="503" t="s">
        <v>458</v>
      </c>
      <c r="C209" s="392"/>
      <c r="D209" s="392"/>
      <c r="E209" s="350"/>
      <c r="F209" s="318" t="str">
        <f t="shared" si="13"/>
        <v>否</v>
      </c>
      <c r="G209" s="175" t="str">
        <f t="shared" si="14"/>
        <v>项</v>
      </c>
    </row>
    <row r="210" ht="36" customHeight="1" spans="1:7">
      <c r="A210" s="504" t="s">
        <v>459</v>
      </c>
      <c r="B210" s="503" t="s">
        <v>158</v>
      </c>
      <c r="C210" s="392"/>
      <c r="D210" s="392"/>
      <c r="E210" s="350"/>
      <c r="F210" s="318" t="str">
        <f t="shared" si="13"/>
        <v>否</v>
      </c>
      <c r="G210" s="175" t="str">
        <f t="shared" si="14"/>
        <v>项</v>
      </c>
    </row>
    <row r="211" ht="36" customHeight="1" spans="1:7">
      <c r="A211" s="504" t="s">
        <v>460</v>
      </c>
      <c r="B211" s="503" t="s">
        <v>461</v>
      </c>
      <c r="C211" s="392"/>
      <c r="D211" s="392"/>
      <c r="E211" s="350"/>
      <c r="F211" s="318" t="str">
        <f t="shared" si="13"/>
        <v>否</v>
      </c>
      <c r="G211" s="175" t="str">
        <f t="shared" si="14"/>
        <v>项</v>
      </c>
    </row>
    <row r="212" ht="36" customHeight="1" spans="1:7">
      <c r="A212" s="501" t="s">
        <v>462</v>
      </c>
      <c r="B212" s="502" t="s">
        <v>463</v>
      </c>
      <c r="C212" s="388">
        <f>SUM(C213:C217)</f>
        <v>0</v>
      </c>
      <c r="D212" s="388">
        <f>SUM(D213:D217)</f>
        <v>0</v>
      </c>
      <c r="E212" s="355" t="str">
        <f t="shared" ref="E212:E217" si="16">IF(C212&gt;0,D212/C212-1,IF(C212&lt;0,-(D212/C212-1),""))</f>
        <v/>
      </c>
      <c r="F212" s="318" t="str">
        <f t="shared" si="13"/>
        <v>否</v>
      </c>
      <c r="G212" s="175" t="str">
        <f t="shared" si="14"/>
        <v>款</v>
      </c>
    </row>
    <row r="213" ht="36" customHeight="1" spans="1:7">
      <c r="A213" s="504" t="s">
        <v>464</v>
      </c>
      <c r="B213" s="503" t="s">
        <v>140</v>
      </c>
      <c r="C213" s="392">
        <v>0</v>
      </c>
      <c r="D213" s="392">
        <v>0</v>
      </c>
      <c r="E213" s="350" t="str">
        <f t="shared" si="16"/>
        <v/>
      </c>
      <c r="F213" s="318" t="str">
        <f t="shared" si="13"/>
        <v>否</v>
      </c>
      <c r="G213" s="175" t="str">
        <f t="shared" si="14"/>
        <v>项</v>
      </c>
    </row>
    <row r="214" ht="36" customHeight="1" spans="1:7">
      <c r="A214" s="504" t="s">
        <v>465</v>
      </c>
      <c r="B214" s="503" t="s">
        <v>142</v>
      </c>
      <c r="C214" s="392">
        <v>0</v>
      </c>
      <c r="D214" s="392">
        <v>0</v>
      </c>
      <c r="E214" s="350" t="str">
        <f t="shared" si="16"/>
        <v/>
      </c>
      <c r="F214" s="318" t="str">
        <f t="shared" si="13"/>
        <v>否</v>
      </c>
      <c r="G214" s="175" t="str">
        <f t="shared" si="14"/>
        <v>项</v>
      </c>
    </row>
    <row r="215" ht="36" customHeight="1" spans="1:7">
      <c r="A215" s="504" t="s">
        <v>466</v>
      </c>
      <c r="B215" s="503" t="s">
        <v>144</v>
      </c>
      <c r="C215" s="392">
        <v>0</v>
      </c>
      <c r="D215" s="392">
        <v>0</v>
      </c>
      <c r="E215" s="350" t="str">
        <f t="shared" si="16"/>
        <v/>
      </c>
      <c r="F215" s="318" t="str">
        <f t="shared" si="13"/>
        <v>否</v>
      </c>
      <c r="G215" s="175" t="str">
        <f t="shared" si="14"/>
        <v>项</v>
      </c>
    </row>
    <row r="216" ht="36" customHeight="1" spans="1:7">
      <c r="A216" s="504" t="s">
        <v>467</v>
      </c>
      <c r="B216" s="503" t="s">
        <v>158</v>
      </c>
      <c r="C216" s="392">
        <v>0</v>
      </c>
      <c r="D216" s="392">
        <v>0</v>
      </c>
      <c r="E216" s="350" t="str">
        <f t="shared" si="16"/>
        <v/>
      </c>
      <c r="F216" s="318" t="str">
        <f t="shared" si="13"/>
        <v>否</v>
      </c>
      <c r="G216" s="175" t="str">
        <f t="shared" si="14"/>
        <v>项</v>
      </c>
    </row>
    <row r="217" ht="36" customHeight="1" spans="1:7">
      <c r="A217" s="504" t="s">
        <v>468</v>
      </c>
      <c r="B217" s="503" t="s">
        <v>469</v>
      </c>
      <c r="C217" s="392">
        <v>0</v>
      </c>
      <c r="D217" s="392">
        <v>0</v>
      </c>
      <c r="E217" s="350" t="str">
        <f t="shared" si="16"/>
        <v/>
      </c>
      <c r="F217" s="318" t="str">
        <f t="shared" si="13"/>
        <v>否</v>
      </c>
      <c r="G217" s="175" t="str">
        <f t="shared" si="14"/>
        <v>项</v>
      </c>
    </row>
    <row r="218" ht="36" customHeight="1" spans="1:7">
      <c r="A218" s="501" t="s">
        <v>470</v>
      </c>
      <c r="B218" s="502" t="s">
        <v>471</v>
      </c>
      <c r="C218" s="388"/>
      <c r="D218" s="388"/>
      <c r="E218" s="355"/>
      <c r="F218" s="318" t="str">
        <f t="shared" si="13"/>
        <v>否</v>
      </c>
      <c r="G218" s="175" t="str">
        <f t="shared" si="14"/>
        <v>款</v>
      </c>
    </row>
    <row r="219" ht="36" customHeight="1" spans="1:7">
      <c r="A219" s="504" t="s">
        <v>472</v>
      </c>
      <c r="B219" s="503" t="s">
        <v>140</v>
      </c>
      <c r="C219" s="392"/>
      <c r="D219" s="392"/>
      <c r="E219" s="350"/>
      <c r="F219" s="318" t="str">
        <f t="shared" si="13"/>
        <v>否</v>
      </c>
      <c r="G219" s="175" t="str">
        <f t="shared" si="14"/>
        <v>项</v>
      </c>
    </row>
    <row r="220" ht="36" customHeight="1" spans="1:7">
      <c r="A220" s="504" t="s">
        <v>473</v>
      </c>
      <c r="B220" s="503" t="s">
        <v>142</v>
      </c>
      <c r="C220" s="392"/>
      <c r="D220" s="392"/>
      <c r="E220" s="350"/>
      <c r="F220" s="318" t="str">
        <f t="shared" si="13"/>
        <v>否</v>
      </c>
      <c r="G220" s="175" t="str">
        <f t="shared" si="14"/>
        <v>项</v>
      </c>
    </row>
    <row r="221" ht="36" customHeight="1" spans="1:7">
      <c r="A221" s="504" t="s">
        <v>474</v>
      </c>
      <c r="B221" s="503" t="s">
        <v>144</v>
      </c>
      <c r="C221" s="392">
        <v>0</v>
      </c>
      <c r="D221" s="392">
        <v>0</v>
      </c>
      <c r="E221" s="350" t="str">
        <f>IF(C221&gt;0,D221/C221-1,IF(C221&lt;0,-(D221/C221-1),""))</f>
        <v/>
      </c>
      <c r="F221" s="318" t="str">
        <f t="shared" si="13"/>
        <v>否</v>
      </c>
      <c r="G221" s="175" t="str">
        <f t="shared" si="14"/>
        <v>项</v>
      </c>
    </row>
    <row r="222" ht="36" customHeight="1" spans="1:7">
      <c r="A222" s="504" t="s">
        <v>475</v>
      </c>
      <c r="B222" s="503" t="s">
        <v>158</v>
      </c>
      <c r="C222" s="392"/>
      <c r="D222" s="392"/>
      <c r="E222" s="350"/>
      <c r="F222" s="318" t="str">
        <f t="shared" si="13"/>
        <v>否</v>
      </c>
      <c r="G222" s="175" t="str">
        <f t="shared" si="14"/>
        <v>项</v>
      </c>
    </row>
    <row r="223" ht="36" customHeight="1" spans="1:7">
      <c r="A223" s="504" t="s">
        <v>476</v>
      </c>
      <c r="B223" s="503" t="s">
        <v>477</v>
      </c>
      <c r="C223" s="392"/>
      <c r="D223" s="392"/>
      <c r="E223" s="350"/>
      <c r="F223" s="318" t="str">
        <f t="shared" si="13"/>
        <v>否</v>
      </c>
      <c r="G223" s="175" t="str">
        <f t="shared" si="14"/>
        <v>项</v>
      </c>
    </row>
    <row r="224" ht="36" customHeight="1" spans="1:7">
      <c r="A224" s="501" t="s">
        <v>478</v>
      </c>
      <c r="B224" s="502" t="s">
        <v>479</v>
      </c>
      <c r="C224" s="388"/>
      <c r="D224" s="388"/>
      <c r="E224" s="355"/>
      <c r="F224" s="318" t="str">
        <f t="shared" si="13"/>
        <v>否</v>
      </c>
      <c r="G224" s="175" t="str">
        <f t="shared" si="14"/>
        <v>款</v>
      </c>
    </row>
    <row r="225" ht="36" customHeight="1" spans="1:7">
      <c r="A225" s="504" t="s">
        <v>480</v>
      </c>
      <c r="B225" s="503" t="s">
        <v>140</v>
      </c>
      <c r="C225" s="392"/>
      <c r="D225" s="392"/>
      <c r="E225" s="350"/>
      <c r="F225" s="318" t="str">
        <f t="shared" si="13"/>
        <v>否</v>
      </c>
      <c r="G225" s="175" t="str">
        <f t="shared" si="14"/>
        <v>项</v>
      </c>
    </row>
    <row r="226" ht="36" customHeight="1" spans="1:7">
      <c r="A226" s="504" t="s">
        <v>481</v>
      </c>
      <c r="B226" s="503" t="s">
        <v>142</v>
      </c>
      <c r="C226" s="392">
        <v>0</v>
      </c>
      <c r="D226" s="392">
        <v>0</v>
      </c>
      <c r="E226" s="350" t="str">
        <f>IF(C226&gt;0,D226/C226-1,IF(C226&lt;0,-(D226/C226-1),""))</f>
        <v/>
      </c>
      <c r="F226" s="318" t="str">
        <f t="shared" si="13"/>
        <v>否</v>
      </c>
      <c r="G226" s="175" t="str">
        <f t="shared" si="14"/>
        <v>项</v>
      </c>
    </row>
    <row r="227" ht="36" customHeight="1" spans="1:7">
      <c r="A227" s="504" t="s">
        <v>482</v>
      </c>
      <c r="B227" s="503" t="s">
        <v>144</v>
      </c>
      <c r="C227" s="392"/>
      <c r="D227" s="392"/>
      <c r="E227" s="350"/>
      <c r="F227" s="318" t="str">
        <f t="shared" si="13"/>
        <v>否</v>
      </c>
      <c r="G227" s="175" t="str">
        <f t="shared" si="14"/>
        <v>项</v>
      </c>
    </row>
    <row r="228" ht="36" customHeight="1" spans="1:7">
      <c r="A228" s="504" t="s">
        <v>483</v>
      </c>
      <c r="B228" s="503" t="s">
        <v>484</v>
      </c>
      <c r="C228" s="392"/>
      <c r="D228" s="392"/>
      <c r="E228" s="350"/>
      <c r="F228" s="318" t="str">
        <f t="shared" si="13"/>
        <v>否</v>
      </c>
      <c r="G228" s="175" t="str">
        <f t="shared" si="14"/>
        <v>项</v>
      </c>
    </row>
    <row r="229" ht="36" customHeight="1" spans="1:7">
      <c r="A229" s="504" t="s">
        <v>485</v>
      </c>
      <c r="B229" s="503" t="s">
        <v>158</v>
      </c>
      <c r="C229" s="392">
        <v>0</v>
      </c>
      <c r="D229" s="392">
        <v>0</v>
      </c>
      <c r="E229" s="350" t="str">
        <f>IF(C229&gt;0,D229/C229-1,IF(C229&lt;0,-(D229/C229-1),""))</f>
        <v/>
      </c>
      <c r="F229" s="318" t="str">
        <f t="shared" si="13"/>
        <v>否</v>
      </c>
      <c r="G229" s="175" t="str">
        <f t="shared" si="14"/>
        <v>项</v>
      </c>
    </row>
    <row r="230" ht="36" customHeight="1" spans="1:7">
      <c r="A230" s="504" t="s">
        <v>486</v>
      </c>
      <c r="B230" s="503" t="s">
        <v>487</v>
      </c>
      <c r="C230" s="392"/>
      <c r="D230" s="392"/>
      <c r="E230" s="350"/>
      <c r="F230" s="318" t="str">
        <f t="shared" si="13"/>
        <v>否</v>
      </c>
      <c r="G230" s="175" t="str">
        <f t="shared" si="14"/>
        <v>项</v>
      </c>
    </row>
    <row r="231" ht="36" customHeight="1" spans="1:7">
      <c r="A231" s="501" t="s">
        <v>488</v>
      </c>
      <c r="B231" s="502" t="s">
        <v>489</v>
      </c>
      <c r="C231" s="388">
        <f>SUM(C232:C245)</f>
        <v>47</v>
      </c>
      <c r="D231" s="388">
        <f>SUM(D232:D245)</f>
        <v>62</v>
      </c>
      <c r="E231" s="355">
        <f>IF(C231&gt;0,D231/C231-1,IF(C231&lt;0,-(D231/C231-1),""))</f>
        <v>0.319</v>
      </c>
      <c r="F231" s="318" t="str">
        <f t="shared" si="13"/>
        <v>是</v>
      </c>
      <c r="G231" s="175" t="str">
        <f t="shared" si="14"/>
        <v>款</v>
      </c>
    </row>
    <row r="232" ht="36" customHeight="1" spans="1:7">
      <c r="A232" s="504" t="s">
        <v>490</v>
      </c>
      <c r="B232" s="503" t="s">
        <v>140</v>
      </c>
      <c r="C232" s="392"/>
      <c r="D232" s="392"/>
      <c r="E232" s="350"/>
      <c r="F232" s="318" t="str">
        <f t="shared" si="13"/>
        <v>否</v>
      </c>
      <c r="G232" s="175" t="str">
        <f t="shared" si="14"/>
        <v>项</v>
      </c>
    </row>
    <row r="233" ht="36" customHeight="1" spans="1:7">
      <c r="A233" s="504" t="s">
        <v>491</v>
      </c>
      <c r="B233" s="503" t="s">
        <v>142</v>
      </c>
      <c r="C233" s="392"/>
      <c r="D233" s="392"/>
      <c r="E233" s="350"/>
      <c r="F233" s="318" t="str">
        <f t="shared" si="13"/>
        <v>否</v>
      </c>
      <c r="G233" s="175" t="str">
        <f t="shared" si="14"/>
        <v>项</v>
      </c>
    </row>
    <row r="234" ht="36" customHeight="1" spans="1:7">
      <c r="A234" s="504" t="s">
        <v>492</v>
      </c>
      <c r="B234" s="503" t="s">
        <v>144</v>
      </c>
      <c r="C234" s="392"/>
      <c r="D234" s="392"/>
      <c r="E234" s="350"/>
      <c r="F234" s="318" t="str">
        <f t="shared" si="13"/>
        <v>否</v>
      </c>
      <c r="G234" s="175" t="str">
        <f t="shared" si="14"/>
        <v>项</v>
      </c>
    </row>
    <row r="235" ht="36" customHeight="1" spans="1:7">
      <c r="A235" s="504" t="s">
        <v>493</v>
      </c>
      <c r="B235" s="503" t="s">
        <v>494</v>
      </c>
      <c r="C235" s="392"/>
      <c r="D235" s="392"/>
      <c r="E235" s="350"/>
      <c r="F235" s="318" t="str">
        <f t="shared" si="13"/>
        <v>否</v>
      </c>
      <c r="G235" s="175" t="str">
        <f t="shared" si="14"/>
        <v>项</v>
      </c>
    </row>
    <row r="236" ht="36" customHeight="1" spans="1:7">
      <c r="A236" s="504" t="s">
        <v>495</v>
      </c>
      <c r="B236" s="503" t="s">
        <v>496</v>
      </c>
      <c r="C236" s="392"/>
      <c r="D236" s="392"/>
      <c r="E236" s="350"/>
      <c r="F236" s="318" t="str">
        <f t="shared" si="13"/>
        <v>否</v>
      </c>
      <c r="G236" s="175" t="str">
        <f t="shared" si="14"/>
        <v>项</v>
      </c>
    </row>
    <row r="237" ht="36" customHeight="1" spans="1:7">
      <c r="A237" s="504" t="s">
        <v>497</v>
      </c>
      <c r="B237" s="503" t="s">
        <v>241</v>
      </c>
      <c r="C237" s="392"/>
      <c r="D237" s="392"/>
      <c r="E237" s="350"/>
      <c r="F237" s="318" t="str">
        <f t="shared" si="13"/>
        <v>否</v>
      </c>
      <c r="G237" s="175" t="str">
        <f t="shared" si="14"/>
        <v>项</v>
      </c>
    </row>
    <row r="238" ht="36" customHeight="1" spans="1:7">
      <c r="A238" s="504" t="s">
        <v>498</v>
      </c>
      <c r="B238" s="503" t="s">
        <v>499</v>
      </c>
      <c r="C238" s="392"/>
      <c r="D238" s="392"/>
      <c r="E238" s="350"/>
      <c r="F238" s="318" t="str">
        <f t="shared" si="13"/>
        <v>否</v>
      </c>
      <c r="G238" s="175" t="str">
        <f t="shared" si="14"/>
        <v>项</v>
      </c>
    </row>
    <row r="239" ht="36" customHeight="1" spans="1:7">
      <c r="A239" s="504" t="s">
        <v>500</v>
      </c>
      <c r="B239" s="503" t="s">
        <v>501</v>
      </c>
      <c r="C239" s="392"/>
      <c r="D239" s="392"/>
      <c r="E239" s="350"/>
      <c r="F239" s="318" t="str">
        <f t="shared" si="13"/>
        <v>否</v>
      </c>
      <c r="G239" s="175" t="str">
        <f t="shared" si="14"/>
        <v>项</v>
      </c>
    </row>
    <row r="240" ht="36" customHeight="1" spans="1:7">
      <c r="A240" s="504" t="s">
        <v>502</v>
      </c>
      <c r="B240" s="503" t="s">
        <v>503</v>
      </c>
      <c r="C240" s="392"/>
      <c r="D240" s="392"/>
      <c r="E240" s="350"/>
      <c r="F240" s="318" t="str">
        <f t="shared" si="13"/>
        <v>否</v>
      </c>
      <c r="G240" s="175" t="str">
        <f t="shared" si="14"/>
        <v>项</v>
      </c>
    </row>
    <row r="241" ht="36" customHeight="1" spans="1:7">
      <c r="A241" s="504" t="s">
        <v>504</v>
      </c>
      <c r="B241" s="503" t="s">
        <v>505</v>
      </c>
      <c r="C241" s="392">
        <v>0</v>
      </c>
      <c r="D241" s="392">
        <v>0</v>
      </c>
      <c r="E241" s="350" t="str">
        <f>IF(C241&gt;0,D241/C241-1,IF(C241&lt;0,-(D241/C241-1),""))</f>
        <v/>
      </c>
      <c r="F241" s="318" t="str">
        <f t="shared" si="13"/>
        <v>否</v>
      </c>
      <c r="G241" s="175" t="str">
        <f t="shared" si="14"/>
        <v>项</v>
      </c>
    </row>
    <row r="242" ht="36" customHeight="1" spans="1:7">
      <c r="A242" s="504" t="s">
        <v>506</v>
      </c>
      <c r="B242" s="503" t="s">
        <v>507</v>
      </c>
      <c r="C242" s="392"/>
      <c r="D242" s="392"/>
      <c r="E242" s="350"/>
      <c r="F242" s="318" t="str">
        <f t="shared" si="13"/>
        <v>否</v>
      </c>
      <c r="G242" s="175" t="str">
        <f t="shared" si="14"/>
        <v>项</v>
      </c>
    </row>
    <row r="243" ht="36" customHeight="1" spans="1:7">
      <c r="A243" s="504" t="s">
        <v>508</v>
      </c>
      <c r="B243" s="503" t="s">
        <v>509</v>
      </c>
      <c r="C243" s="392"/>
      <c r="D243" s="392"/>
      <c r="E243" s="350"/>
      <c r="F243" s="318" t="str">
        <f t="shared" si="13"/>
        <v>否</v>
      </c>
      <c r="G243" s="175" t="str">
        <f t="shared" si="14"/>
        <v>项</v>
      </c>
    </row>
    <row r="244" ht="36" customHeight="1" spans="1:7">
      <c r="A244" s="504" t="s">
        <v>510</v>
      </c>
      <c r="B244" s="503" t="s">
        <v>158</v>
      </c>
      <c r="C244" s="392"/>
      <c r="D244" s="392"/>
      <c r="E244" s="350"/>
      <c r="F244" s="318" t="str">
        <f t="shared" si="13"/>
        <v>否</v>
      </c>
      <c r="G244" s="175" t="str">
        <f t="shared" si="14"/>
        <v>项</v>
      </c>
    </row>
    <row r="245" ht="36" customHeight="1" spans="1:7">
      <c r="A245" s="504" t="s">
        <v>511</v>
      </c>
      <c r="B245" s="503" t="s">
        <v>512</v>
      </c>
      <c r="C245" s="392">
        <v>47</v>
      </c>
      <c r="D245" s="392">
        <v>62</v>
      </c>
      <c r="E245" s="350">
        <f>IF(C245&gt;0,D245/C245-1,IF(C245&lt;0,-(D245/C245-1),""))</f>
        <v>0.319</v>
      </c>
      <c r="F245" s="318" t="str">
        <f t="shared" si="13"/>
        <v>是</v>
      </c>
      <c r="G245" s="175" t="str">
        <f t="shared" si="14"/>
        <v>项</v>
      </c>
    </row>
    <row r="246" ht="36" customHeight="1" spans="1:7">
      <c r="A246" s="501" t="s">
        <v>513</v>
      </c>
      <c r="B246" s="502" t="s">
        <v>514</v>
      </c>
      <c r="C246" s="388">
        <f>SUM(C247:C248)</f>
        <v>30</v>
      </c>
      <c r="D246" s="388">
        <f>SUM(D247:D248)</f>
        <v>40</v>
      </c>
      <c r="E246" s="355">
        <f>IF(C246&gt;0,D246/C246-1,IF(C246&lt;0,-(D246/C246-1),""))</f>
        <v>0.333</v>
      </c>
      <c r="F246" s="318" t="str">
        <f t="shared" si="13"/>
        <v>是</v>
      </c>
      <c r="G246" s="175" t="str">
        <f t="shared" si="14"/>
        <v>款</v>
      </c>
    </row>
    <row r="247" ht="36" customHeight="1" spans="1:7">
      <c r="A247" s="504" t="s">
        <v>515</v>
      </c>
      <c r="B247" s="503" t="s">
        <v>516</v>
      </c>
      <c r="C247" s="392"/>
      <c r="D247" s="392"/>
      <c r="E247" s="350"/>
      <c r="F247" s="318" t="str">
        <f t="shared" si="13"/>
        <v>否</v>
      </c>
      <c r="G247" s="175" t="str">
        <f t="shared" si="14"/>
        <v>项</v>
      </c>
    </row>
    <row r="248" ht="36" customHeight="1" spans="1:7">
      <c r="A248" s="504" t="s">
        <v>517</v>
      </c>
      <c r="B248" s="503" t="s">
        <v>518</v>
      </c>
      <c r="C248" s="392">
        <v>30</v>
      </c>
      <c r="D248" s="392">
        <v>40</v>
      </c>
      <c r="E248" s="350">
        <f>IF(C248&gt;0,D248/C248-1,IF(C248&lt;0,-(D248/C248-1),""))</f>
        <v>0.333</v>
      </c>
      <c r="F248" s="318" t="str">
        <f t="shared" si="13"/>
        <v>是</v>
      </c>
      <c r="G248" s="175" t="str">
        <f t="shared" si="14"/>
        <v>项</v>
      </c>
    </row>
    <row r="249" ht="36" customHeight="1" spans="1:7">
      <c r="A249" s="507" t="s">
        <v>519</v>
      </c>
      <c r="B249" s="508" t="s">
        <v>520</v>
      </c>
      <c r="C249" s="509"/>
      <c r="D249" s="509"/>
      <c r="E249" s="355"/>
      <c r="F249" s="318" t="str">
        <f t="shared" si="13"/>
        <v>否</v>
      </c>
      <c r="G249" s="175" t="str">
        <f t="shared" si="14"/>
        <v>项</v>
      </c>
    </row>
    <row r="250" ht="36" customHeight="1" spans="1:7">
      <c r="A250" s="501" t="s">
        <v>71</v>
      </c>
      <c r="B250" s="502" t="s">
        <v>72</v>
      </c>
      <c r="C250" s="388"/>
      <c r="D250" s="388"/>
      <c r="E250" s="355"/>
      <c r="F250" s="318" t="str">
        <f t="shared" si="13"/>
        <v>是</v>
      </c>
      <c r="G250" s="175" t="str">
        <f t="shared" si="14"/>
        <v>类</v>
      </c>
    </row>
    <row r="251" ht="36" customHeight="1" spans="1:7">
      <c r="A251" s="501" t="s">
        <v>521</v>
      </c>
      <c r="B251" s="502" t="s">
        <v>522</v>
      </c>
      <c r="C251" s="388">
        <v>0</v>
      </c>
      <c r="D251" s="388">
        <v>0</v>
      </c>
      <c r="E251" s="355" t="str">
        <f>IF(C251&gt;0,D251/C251-1,IF(C251&lt;0,-(D251/C251-1),""))</f>
        <v/>
      </c>
      <c r="F251" s="318" t="str">
        <f t="shared" si="13"/>
        <v>否</v>
      </c>
      <c r="G251" s="175" t="str">
        <f t="shared" si="14"/>
        <v>款</v>
      </c>
    </row>
    <row r="252" ht="36" customHeight="1" spans="1:7">
      <c r="A252" s="501" t="s">
        <v>523</v>
      </c>
      <c r="B252" s="502" t="s">
        <v>524</v>
      </c>
      <c r="C252" s="388">
        <v>0</v>
      </c>
      <c r="D252" s="388">
        <v>0</v>
      </c>
      <c r="E252" s="355" t="str">
        <f>IF(C252&gt;0,D252/C252-1,IF(C252&lt;0,-(D252/C252-1),""))</f>
        <v/>
      </c>
      <c r="F252" s="318" t="str">
        <f t="shared" si="13"/>
        <v>否</v>
      </c>
      <c r="G252" s="175" t="str">
        <f t="shared" si="14"/>
        <v>款</v>
      </c>
    </row>
    <row r="253" ht="36" customHeight="1" spans="1:7">
      <c r="A253" s="501" t="s">
        <v>73</v>
      </c>
      <c r="B253" s="502" t="s">
        <v>74</v>
      </c>
      <c r="C253" s="388"/>
      <c r="D253" s="388"/>
      <c r="E253" s="355"/>
      <c r="F253" s="318" t="str">
        <f t="shared" si="13"/>
        <v>是</v>
      </c>
      <c r="G253" s="175" t="str">
        <f t="shared" si="14"/>
        <v>类</v>
      </c>
    </row>
    <row r="254" ht="36" customHeight="1" spans="1:7">
      <c r="A254" s="510" t="s">
        <v>525</v>
      </c>
      <c r="B254" s="502" t="s">
        <v>526</v>
      </c>
      <c r="C254" s="388">
        <f t="shared" ref="C254:C258" si="17">C255</f>
        <v>0</v>
      </c>
      <c r="D254" s="388">
        <f t="shared" ref="D254:D258" si="18">D255</f>
        <v>0</v>
      </c>
      <c r="E254" s="355" t="str">
        <f t="shared" ref="E254:E259" si="19">IF(C254&gt;0,D254/C254-1,IF(C254&lt;0,-(D254/C254-1),""))</f>
        <v/>
      </c>
      <c r="F254" s="318" t="str">
        <f t="shared" si="13"/>
        <v>否</v>
      </c>
      <c r="G254" s="175" t="str">
        <f t="shared" si="14"/>
        <v>款</v>
      </c>
    </row>
    <row r="255" ht="36" customHeight="1" spans="1:7">
      <c r="A255" s="511" t="s">
        <v>527</v>
      </c>
      <c r="B255" s="503" t="s">
        <v>528</v>
      </c>
      <c r="C255" s="392">
        <v>0</v>
      </c>
      <c r="D255" s="392">
        <v>0</v>
      </c>
      <c r="E255" s="350" t="str">
        <f t="shared" si="19"/>
        <v/>
      </c>
      <c r="F255" s="318" t="str">
        <f t="shared" si="13"/>
        <v>否</v>
      </c>
      <c r="G255" s="175" t="str">
        <f t="shared" si="14"/>
        <v>项</v>
      </c>
    </row>
    <row r="256" ht="36" customHeight="1" spans="1:7">
      <c r="A256" s="510" t="s">
        <v>529</v>
      </c>
      <c r="B256" s="502" t="s">
        <v>530</v>
      </c>
      <c r="C256" s="388">
        <f t="shared" si="17"/>
        <v>0</v>
      </c>
      <c r="D256" s="388">
        <f t="shared" si="18"/>
        <v>0</v>
      </c>
      <c r="E256" s="355" t="str">
        <f t="shared" si="19"/>
        <v/>
      </c>
      <c r="F256" s="318" t="str">
        <f t="shared" si="13"/>
        <v>否</v>
      </c>
      <c r="G256" s="175" t="str">
        <f t="shared" si="14"/>
        <v>款</v>
      </c>
    </row>
    <row r="257" ht="36" customHeight="1" spans="1:7">
      <c r="A257" s="511" t="s">
        <v>531</v>
      </c>
      <c r="B257" s="503" t="s">
        <v>532</v>
      </c>
      <c r="C257" s="392">
        <v>0</v>
      </c>
      <c r="D257" s="392">
        <v>0</v>
      </c>
      <c r="E257" s="350" t="str">
        <f t="shared" si="19"/>
        <v/>
      </c>
      <c r="F257" s="318" t="str">
        <f t="shared" si="13"/>
        <v>否</v>
      </c>
      <c r="G257" s="175" t="str">
        <f t="shared" si="14"/>
        <v>项</v>
      </c>
    </row>
    <row r="258" ht="36" customHeight="1" spans="1:7">
      <c r="A258" s="510" t="s">
        <v>533</v>
      </c>
      <c r="B258" s="502" t="s">
        <v>534</v>
      </c>
      <c r="C258" s="388">
        <f t="shared" si="17"/>
        <v>0</v>
      </c>
      <c r="D258" s="388">
        <f t="shared" si="18"/>
        <v>0</v>
      </c>
      <c r="E258" s="355" t="str">
        <f t="shared" si="19"/>
        <v/>
      </c>
      <c r="F258" s="318" t="str">
        <f t="shared" si="13"/>
        <v>否</v>
      </c>
      <c r="G258" s="175" t="str">
        <f t="shared" si="14"/>
        <v>款</v>
      </c>
    </row>
    <row r="259" ht="36" customHeight="1" spans="1:7">
      <c r="A259" s="511" t="s">
        <v>535</v>
      </c>
      <c r="B259" s="503" t="s">
        <v>536</v>
      </c>
      <c r="C259" s="392">
        <v>0</v>
      </c>
      <c r="D259" s="392">
        <v>0</v>
      </c>
      <c r="E259" s="350" t="str">
        <f t="shared" si="19"/>
        <v/>
      </c>
      <c r="F259" s="318" t="str">
        <f t="shared" si="13"/>
        <v>否</v>
      </c>
      <c r="G259" s="175" t="str">
        <f t="shared" si="14"/>
        <v>项</v>
      </c>
    </row>
    <row r="260" ht="36" customHeight="1" spans="1:7">
      <c r="A260" s="501" t="s">
        <v>537</v>
      </c>
      <c r="B260" s="502" t="s">
        <v>538</v>
      </c>
      <c r="C260" s="388"/>
      <c r="D260" s="388"/>
      <c r="E260" s="355"/>
      <c r="F260" s="318" t="str">
        <f t="shared" ref="F260:F323" si="20">IF(LEN(A260)=3,"是",IF(B260&lt;&gt;"",IF(SUM(C260:D260)&lt;&gt;0,"是","否"),"是"))</f>
        <v>否</v>
      </c>
      <c r="G260" s="175" t="str">
        <f t="shared" ref="G260:G323" si="21">IF(LEN(A260)=3,"类",IF(LEN(A260)=5,"款","项"))</f>
        <v>款</v>
      </c>
    </row>
    <row r="261" ht="36" customHeight="1" spans="1:7">
      <c r="A261" s="504" t="s">
        <v>539</v>
      </c>
      <c r="B261" s="503" t="s">
        <v>540</v>
      </c>
      <c r="C261" s="392"/>
      <c r="D261" s="392"/>
      <c r="E261" s="350"/>
      <c r="F261" s="318" t="str">
        <f t="shared" si="20"/>
        <v>否</v>
      </c>
      <c r="G261" s="175" t="str">
        <f t="shared" si="21"/>
        <v>项</v>
      </c>
    </row>
    <row r="262" ht="36" customHeight="1" spans="1:7">
      <c r="A262" s="504" t="s">
        <v>541</v>
      </c>
      <c r="B262" s="503" t="s">
        <v>542</v>
      </c>
      <c r="C262" s="392">
        <v>0</v>
      </c>
      <c r="D262" s="392">
        <v>0</v>
      </c>
      <c r="E262" s="350" t="str">
        <f t="shared" ref="E262:E266" si="22">IF(C262&gt;0,D262/C262-1,IF(C262&lt;0,-(D262/C262-1),""))</f>
        <v/>
      </c>
      <c r="F262" s="318" t="str">
        <f t="shared" si="20"/>
        <v>否</v>
      </c>
      <c r="G262" s="175" t="str">
        <f t="shared" si="21"/>
        <v>项</v>
      </c>
    </row>
    <row r="263" ht="36" customHeight="1" spans="1:7">
      <c r="A263" s="504" t="s">
        <v>543</v>
      </c>
      <c r="B263" s="503" t="s">
        <v>544</v>
      </c>
      <c r="C263" s="392"/>
      <c r="D263" s="392"/>
      <c r="E263" s="350"/>
      <c r="F263" s="318" t="str">
        <f t="shared" si="20"/>
        <v>否</v>
      </c>
      <c r="G263" s="175" t="str">
        <f t="shared" si="21"/>
        <v>项</v>
      </c>
    </row>
    <row r="264" ht="36" customHeight="1" spans="1:7">
      <c r="A264" s="504" t="s">
        <v>545</v>
      </c>
      <c r="B264" s="503" t="s">
        <v>546</v>
      </c>
      <c r="C264" s="392">
        <v>0</v>
      </c>
      <c r="D264" s="392">
        <v>0</v>
      </c>
      <c r="E264" s="350" t="str">
        <f t="shared" si="22"/>
        <v/>
      </c>
      <c r="F264" s="318" t="str">
        <f t="shared" si="20"/>
        <v>否</v>
      </c>
      <c r="G264" s="175" t="str">
        <f t="shared" si="21"/>
        <v>项</v>
      </c>
    </row>
    <row r="265" ht="36" customHeight="1" spans="1:7">
      <c r="A265" s="504" t="s">
        <v>547</v>
      </c>
      <c r="B265" s="503" t="s">
        <v>548</v>
      </c>
      <c r="C265" s="392">
        <v>0</v>
      </c>
      <c r="D265" s="392">
        <v>0</v>
      </c>
      <c r="E265" s="350" t="str">
        <f t="shared" si="22"/>
        <v/>
      </c>
      <c r="F265" s="318" t="str">
        <f t="shared" si="20"/>
        <v>否</v>
      </c>
      <c r="G265" s="175" t="str">
        <f t="shared" si="21"/>
        <v>项</v>
      </c>
    </row>
    <row r="266" ht="36" customHeight="1" spans="1:7">
      <c r="A266" s="504" t="s">
        <v>549</v>
      </c>
      <c r="B266" s="503" t="s">
        <v>550</v>
      </c>
      <c r="C266" s="392">
        <v>0</v>
      </c>
      <c r="D266" s="392">
        <v>0</v>
      </c>
      <c r="E266" s="350" t="str">
        <f t="shared" si="22"/>
        <v/>
      </c>
      <c r="F266" s="318" t="str">
        <f t="shared" si="20"/>
        <v>否</v>
      </c>
      <c r="G266" s="175" t="str">
        <f t="shared" si="21"/>
        <v>项</v>
      </c>
    </row>
    <row r="267" ht="36" customHeight="1" spans="1:7">
      <c r="A267" s="504" t="s">
        <v>551</v>
      </c>
      <c r="B267" s="503" t="s">
        <v>552</v>
      </c>
      <c r="C267" s="392"/>
      <c r="D267" s="392"/>
      <c r="E267" s="350"/>
      <c r="F267" s="318" t="str">
        <f t="shared" si="20"/>
        <v>否</v>
      </c>
      <c r="G267" s="175" t="str">
        <f t="shared" si="21"/>
        <v>项</v>
      </c>
    </row>
    <row r="268" ht="36" customHeight="1" spans="1:7">
      <c r="A268" s="504" t="s">
        <v>553</v>
      </c>
      <c r="B268" s="503" t="s">
        <v>554</v>
      </c>
      <c r="C268" s="392">
        <v>0</v>
      </c>
      <c r="D268" s="392">
        <v>0</v>
      </c>
      <c r="E268" s="350" t="str">
        <f>IF(C268&gt;0,D268/C268-1,IF(C268&lt;0,-(D268/C268-1),""))</f>
        <v/>
      </c>
      <c r="F268" s="318" t="str">
        <f t="shared" si="20"/>
        <v>否</v>
      </c>
      <c r="G268" s="175" t="str">
        <f t="shared" si="21"/>
        <v>项</v>
      </c>
    </row>
    <row r="269" ht="36" customHeight="1" spans="1:7">
      <c r="A269" s="504" t="s">
        <v>555</v>
      </c>
      <c r="B269" s="503" t="s">
        <v>556</v>
      </c>
      <c r="C269" s="392"/>
      <c r="D269" s="392"/>
      <c r="E269" s="350"/>
      <c r="F269" s="318" t="str">
        <f t="shared" si="20"/>
        <v>否</v>
      </c>
      <c r="G269" s="175" t="str">
        <f t="shared" si="21"/>
        <v>项</v>
      </c>
    </row>
    <row r="270" ht="36" customHeight="1" spans="1:7">
      <c r="A270" s="501" t="s">
        <v>557</v>
      </c>
      <c r="B270" s="502" t="s">
        <v>558</v>
      </c>
      <c r="C270" s="388"/>
      <c r="D270" s="388"/>
      <c r="E270" s="355"/>
      <c r="F270" s="318" t="str">
        <f t="shared" si="20"/>
        <v>否</v>
      </c>
      <c r="G270" s="175" t="str">
        <f t="shared" si="21"/>
        <v>款</v>
      </c>
    </row>
    <row r="271" ht="36" customHeight="1" spans="1:7">
      <c r="A271" s="511" t="s">
        <v>559</v>
      </c>
      <c r="B271" s="503" t="s">
        <v>560</v>
      </c>
      <c r="C271" s="392"/>
      <c r="D271" s="392"/>
      <c r="E271" s="350"/>
      <c r="F271" s="318" t="str">
        <f t="shared" si="20"/>
        <v>否</v>
      </c>
      <c r="G271" s="175" t="str">
        <f t="shared" si="21"/>
        <v>项</v>
      </c>
    </row>
    <row r="272" ht="36" customHeight="1" spans="1:7">
      <c r="A272" s="507" t="s">
        <v>561</v>
      </c>
      <c r="B272" s="508" t="s">
        <v>520</v>
      </c>
      <c r="C272" s="509"/>
      <c r="D272" s="509"/>
      <c r="E272" s="355"/>
      <c r="F272" s="318" t="str">
        <f t="shared" si="20"/>
        <v>否</v>
      </c>
      <c r="G272" s="175" t="str">
        <f t="shared" si="21"/>
        <v>项</v>
      </c>
    </row>
    <row r="273" ht="36" customHeight="1" spans="1:7">
      <c r="A273" s="501" t="s">
        <v>75</v>
      </c>
      <c r="B273" s="502" t="s">
        <v>76</v>
      </c>
      <c r="C273" s="388">
        <f>C274+C277+C288+C295+C303+C312+C328+C338+C348+C356+C362</f>
        <v>28</v>
      </c>
      <c r="D273" s="388">
        <f>D274+D277+D288+D295+D303+D312+D328+D338+D348+D356+D362</f>
        <v>33</v>
      </c>
      <c r="E273" s="355">
        <f>IF(C273&gt;0,D273/C273-1,IF(C273&lt;0,-(D273/C273-1),""))</f>
        <v>0.179</v>
      </c>
      <c r="F273" s="318" t="str">
        <f t="shared" si="20"/>
        <v>是</v>
      </c>
      <c r="G273" s="175" t="str">
        <f t="shared" si="21"/>
        <v>类</v>
      </c>
    </row>
    <row r="274" ht="36" customHeight="1" spans="1:7">
      <c r="A274" s="501" t="s">
        <v>562</v>
      </c>
      <c r="B274" s="502" t="s">
        <v>563</v>
      </c>
      <c r="C274" s="388"/>
      <c r="D274" s="388"/>
      <c r="E274" s="355"/>
      <c r="F274" s="318" t="str">
        <f t="shared" si="20"/>
        <v>否</v>
      </c>
      <c r="G274" s="175" t="str">
        <f t="shared" si="21"/>
        <v>款</v>
      </c>
    </row>
    <row r="275" ht="36" customHeight="1" spans="1:7">
      <c r="A275" s="504" t="s">
        <v>564</v>
      </c>
      <c r="B275" s="503" t="s">
        <v>565</v>
      </c>
      <c r="C275" s="392"/>
      <c r="D275" s="392"/>
      <c r="E275" s="350"/>
      <c r="F275" s="318" t="str">
        <f t="shared" si="20"/>
        <v>否</v>
      </c>
      <c r="G275" s="175" t="str">
        <f t="shared" si="21"/>
        <v>项</v>
      </c>
    </row>
    <row r="276" ht="36" customHeight="1" spans="1:7">
      <c r="A276" s="504" t="s">
        <v>566</v>
      </c>
      <c r="B276" s="503" t="s">
        <v>567</v>
      </c>
      <c r="C276" s="392"/>
      <c r="D276" s="392"/>
      <c r="E276" s="350"/>
      <c r="F276" s="318" t="str">
        <f t="shared" si="20"/>
        <v>否</v>
      </c>
      <c r="G276" s="175" t="str">
        <f t="shared" si="21"/>
        <v>项</v>
      </c>
    </row>
    <row r="277" ht="36" customHeight="1" spans="1:7">
      <c r="A277" s="501" t="s">
        <v>568</v>
      </c>
      <c r="B277" s="502" t="s">
        <v>569</v>
      </c>
      <c r="C277" s="388"/>
      <c r="D277" s="388"/>
      <c r="E277" s="355"/>
      <c r="F277" s="318" t="str">
        <f t="shared" si="20"/>
        <v>否</v>
      </c>
      <c r="G277" s="175" t="str">
        <f t="shared" si="21"/>
        <v>款</v>
      </c>
    </row>
    <row r="278" ht="36" customHeight="1" spans="1:7">
      <c r="A278" s="504" t="s">
        <v>570</v>
      </c>
      <c r="B278" s="503" t="s">
        <v>140</v>
      </c>
      <c r="C278" s="392"/>
      <c r="D278" s="392"/>
      <c r="E278" s="350"/>
      <c r="F278" s="318" t="str">
        <f t="shared" si="20"/>
        <v>否</v>
      </c>
      <c r="G278" s="175" t="str">
        <f t="shared" si="21"/>
        <v>项</v>
      </c>
    </row>
    <row r="279" ht="36" customHeight="1" spans="1:7">
      <c r="A279" s="504" t="s">
        <v>571</v>
      </c>
      <c r="B279" s="503" t="s">
        <v>142</v>
      </c>
      <c r="C279" s="392"/>
      <c r="D279" s="392"/>
      <c r="E279" s="350"/>
      <c r="F279" s="318" t="str">
        <f t="shared" si="20"/>
        <v>否</v>
      </c>
      <c r="G279" s="175" t="str">
        <f t="shared" si="21"/>
        <v>项</v>
      </c>
    </row>
    <row r="280" ht="36" customHeight="1" spans="1:7">
      <c r="A280" s="504" t="s">
        <v>572</v>
      </c>
      <c r="B280" s="503" t="s">
        <v>144</v>
      </c>
      <c r="C280" s="392">
        <v>0</v>
      </c>
      <c r="D280" s="392">
        <v>0</v>
      </c>
      <c r="E280" s="350" t="str">
        <f>IF(C280&gt;0,D280/C280-1,IF(C280&lt;0,-(D280/C280-1),""))</f>
        <v/>
      </c>
      <c r="F280" s="318" t="str">
        <f t="shared" si="20"/>
        <v>否</v>
      </c>
      <c r="G280" s="175" t="str">
        <f t="shared" si="21"/>
        <v>项</v>
      </c>
    </row>
    <row r="281" ht="36" customHeight="1" spans="1:7">
      <c r="A281" s="504" t="s">
        <v>573</v>
      </c>
      <c r="B281" s="503" t="s">
        <v>241</v>
      </c>
      <c r="C281" s="392"/>
      <c r="D281" s="392"/>
      <c r="E281" s="350"/>
      <c r="F281" s="318" t="str">
        <f t="shared" si="20"/>
        <v>否</v>
      </c>
      <c r="G281" s="175" t="str">
        <f t="shared" si="21"/>
        <v>项</v>
      </c>
    </row>
    <row r="282" ht="36" customHeight="1" spans="1:7">
      <c r="A282" s="504" t="s">
        <v>574</v>
      </c>
      <c r="B282" s="503" t="s">
        <v>575</v>
      </c>
      <c r="C282" s="392"/>
      <c r="D282" s="392"/>
      <c r="E282" s="350"/>
      <c r="F282" s="318" t="str">
        <f t="shared" si="20"/>
        <v>否</v>
      </c>
      <c r="G282" s="175" t="str">
        <f t="shared" si="21"/>
        <v>项</v>
      </c>
    </row>
    <row r="283" ht="36" customHeight="1" spans="1:7">
      <c r="A283" s="504" t="s">
        <v>576</v>
      </c>
      <c r="B283" s="503" t="s">
        <v>577</v>
      </c>
      <c r="C283" s="392"/>
      <c r="D283" s="392"/>
      <c r="E283" s="350"/>
      <c r="F283" s="318" t="str">
        <f t="shared" si="20"/>
        <v>否</v>
      </c>
      <c r="G283" s="175" t="str">
        <f t="shared" si="21"/>
        <v>项</v>
      </c>
    </row>
    <row r="284" ht="36" customHeight="1" spans="1:7">
      <c r="A284" s="504" t="s">
        <v>578</v>
      </c>
      <c r="B284" s="503" t="s">
        <v>579</v>
      </c>
      <c r="C284" s="392"/>
      <c r="D284" s="392"/>
      <c r="E284" s="350"/>
      <c r="F284" s="318" t="str">
        <f t="shared" si="20"/>
        <v>否</v>
      </c>
      <c r="G284" s="175" t="str">
        <f t="shared" si="21"/>
        <v>项</v>
      </c>
    </row>
    <row r="285" ht="36" customHeight="1" spans="1:7">
      <c r="A285" s="504" t="s">
        <v>580</v>
      </c>
      <c r="B285" s="503" t="s">
        <v>581</v>
      </c>
      <c r="C285" s="392"/>
      <c r="D285" s="392"/>
      <c r="E285" s="350"/>
      <c r="F285" s="318" t="str">
        <f t="shared" si="20"/>
        <v>否</v>
      </c>
      <c r="G285" s="175" t="str">
        <f t="shared" si="21"/>
        <v>项</v>
      </c>
    </row>
    <row r="286" ht="36" customHeight="1" spans="1:7">
      <c r="A286" s="504" t="s">
        <v>582</v>
      </c>
      <c r="B286" s="503" t="s">
        <v>158</v>
      </c>
      <c r="C286" s="392"/>
      <c r="D286" s="392"/>
      <c r="E286" s="350"/>
      <c r="F286" s="318" t="str">
        <f t="shared" si="20"/>
        <v>否</v>
      </c>
      <c r="G286" s="175" t="str">
        <f t="shared" si="21"/>
        <v>项</v>
      </c>
    </row>
    <row r="287" ht="36" customHeight="1" spans="1:7">
      <c r="A287" s="504" t="s">
        <v>583</v>
      </c>
      <c r="B287" s="503" t="s">
        <v>584</v>
      </c>
      <c r="C287" s="392"/>
      <c r="D287" s="392"/>
      <c r="E287" s="350"/>
      <c r="F287" s="318" t="str">
        <f t="shared" si="20"/>
        <v>否</v>
      </c>
      <c r="G287" s="175" t="str">
        <f t="shared" si="21"/>
        <v>项</v>
      </c>
    </row>
    <row r="288" ht="36" customHeight="1" spans="1:7">
      <c r="A288" s="501" t="s">
        <v>585</v>
      </c>
      <c r="B288" s="502" t="s">
        <v>586</v>
      </c>
      <c r="C288" s="388"/>
      <c r="D288" s="388"/>
      <c r="E288" s="355"/>
      <c r="F288" s="318" t="str">
        <f t="shared" si="20"/>
        <v>否</v>
      </c>
      <c r="G288" s="175" t="str">
        <f t="shared" si="21"/>
        <v>款</v>
      </c>
    </row>
    <row r="289" ht="36" customHeight="1" spans="1:7">
      <c r="A289" s="504" t="s">
        <v>587</v>
      </c>
      <c r="B289" s="503" t="s">
        <v>140</v>
      </c>
      <c r="C289" s="392"/>
      <c r="D289" s="392"/>
      <c r="E289" s="350"/>
      <c r="F289" s="318" t="str">
        <f t="shared" si="20"/>
        <v>否</v>
      </c>
      <c r="G289" s="175" t="str">
        <f t="shared" si="21"/>
        <v>项</v>
      </c>
    </row>
    <row r="290" ht="36" customHeight="1" spans="1:7">
      <c r="A290" s="504" t="s">
        <v>588</v>
      </c>
      <c r="B290" s="503" t="s">
        <v>142</v>
      </c>
      <c r="C290" s="392">
        <v>0</v>
      </c>
      <c r="D290" s="392">
        <v>0</v>
      </c>
      <c r="E290" s="350" t="str">
        <f>IF(C290&gt;0,D290/C290-1,IF(C290&lt;0,-(D290/C290-1),""))</f>
        <v/>
      </c>
      <c r="F290" s="318" t="str">
        <f t="shared" si="20"/>
        <v>否</v>
      </c>
      <c r="G290" s="175" t="str">
        <f t="shared" si="21"/>
        <v>项</v>
      </c>
    </row>
    <row r="291" ht="36" customHeight="1" spans="1:7">
      <c r="A291" s="504" t="s">
        <v>589</v>
      </c>
      <c r="B291" s="503" t="s">
        <v>144</v>
      </c>
      <c r="C291" s="392">
        <v>0</v>
      </c>
      <c r="D291" s="392">
        <v>0</v>
      </c>
      <c r="E291" s="350" t="str">
        <f>IF(C291&gt;0,D291/C291-1,IF(C291&lt;0,-(D291/C291-1),""))</f>
        <v/>
      </c>
      <c r="F291" s="318" t="str">
        <f t="shared" si="20"/>
        <v>否</v>
      </c>
      <c r="G291" s="175" t="str">
        <f t="shared" si="21"/>
        <v>项</v>
      </c>
    </row>
    <row r="292" ht="36" customHeight="1" spans="1:7">
      <c r="A292" s="504" t="s">
        <v>590</v>
      </c>
      <c r="B292" s="503" t="s">
        <v>591</v>
      </c>
      <c r="C292" s="392"/>
      <c r="D292" s="392"/>
      <c r="E292" s="350"/>
      <c r="F292" s="318" t="str">
        <f t="shared" si="20"/>
        <v>否</v>
      </c>
      <c r="G292" s="175" t="str">
        <f t="shared" si="21"/>
        <v>项</v>
      </c>
    </row>
    <row r="293" ht="36" customHeight="1" spans="1:7">
      <c r="A293" s="504" t="s">
        <v>592</v>
      </c>
      <c r="B293" s="503" t="s">
        <v>158</v>
      </c>
      <c r="C293" s="392"/>
      <c r="D293" s="392"/>
      <c r="E293" s="350"/>
      <c r="F293" s="318" t="str">
        <f t="shared" si="20"/>
        <v>否</v>
      </c>
      <c r="G293" s="175" t="str">
        <f t="shared" si="21"/>
        <v>项</v>
      </c>
    </row>
    <row r="294" ht="36" customHeight="1" spans="1:7">
      <c r="A294" s="504" t="s">
        <v>593</v>
      </c>
      <c r="B294" s="503" t="s">
        <v>594</v>
      </c>
      <c r="C294" s="392"/>
      <c r="D294" s="392"/>
      <c r="E294" s="350"/>
      <c r="F294" s="318" t="str">
        <f t="shared" si="20"/>
        <v>否</v>
      </c>
      <c r="G294" s="175" t="str">
        <f t="shared" si="21"/>
        <v>项</v>
      </c>
    </row>
    <row r="295" ht="36" customHeight="1" spans="1:7">
      <c r="A295" s="501" t="s">
        <v>595</v>
      </c>
      <c r="B295" s="502" t="s">
        <v>596</v>
      </c>
      <c r="C295" s="388"/>
      <c r="D295" s="388"/>
      <c r="E295" s="355"/>
      <c r="F295" s="318" t="str">
        <f t="shared" si="20"/>
        <v>否</v>
      </c>
      <c r="G295" s="175" t="str">
        <f t="shared" si="21"/>
        <v>款</v>
      </c>
    </row>
    <row r="296" ht="36" customHeight="1" spans="1:7">
      <c r="A296" s="504" t="s">
        <v>597</v>
      </c>
      <c r="B296" s="503" t="s">
        <v>140</v>
      </c>
      <c r="C296" s="392"/>
      <c r="D296" s="392"/>
      <c r="E296" s="350"/>
      <c r="F296" s="318" t="str">
        <f t="shared" si="20"/>
        <v>否</v>
      </c>
      <c r="G296" s="175" t="str">
        <f t="shared" si="21"/>
        <v>项</v>
      </c>
    </row>
    <row r="297" ht="36" customHeight="1" spans="1:7">
      <c r="A297" s="504" t="s">
        <v>598</v>
      </c>
      <c r="B297" s="503" t="s">
        <v>142</v>
      </c>
      <c r="C297" s="392"/>
      <c r="D297" s="392"/>
      <c r="E297" s="350"/>
      <c r="F297" s="318" t="str">
        <f t="shared" si="20"/>
        <v>否</v>
      </c>
      <c r="G297" s="175" t="str">
        <f t="shared" si="21"/>
        <v>项</v>
      </c>
    </row>
    <row r="298" ht="36" customHeight="1" spans="1:7">
      <c r="A298" s="504" t="s">
        <v>599</v>
      </c>
      <c r="B298" s="503" t="s">
        <v>144</v>
      </c>
      <c r="C298" s="392"/>
      <c r="D298" s="392"/>
      <c r="E298" s="350"/>
      <c r="F298" s="318" t="str">
        <f t="shared" si="20"/>
        <v>否</v>
      </c>
      <c r="G298" s="175" t="str">
        <f t="shared" si="21"/>
        <v>项</v>
      </c>
    </row>
    <row r="299" ht="36" customHeight="1" spans="1:7">
      <c r="A299" s="504" t="s">
        <v>600</v>
      </c>
      <c r="B299" s="503" t="s">
        <v>601</v>
      </c>
      <c r="C299" s="392"/>
      <c r="D299" s="392"/>
      <c r="E299" s="350"/>
      <c r="F299" s="318" t="str">
        <f t="shared" si="20"/>
        <v>否</v>
      </c>
      <c r="G299" s="175" t="str">
        <f t="shared" si="21"/>
        <v>项</v>
      </c>
    </row>
    <row r="300" ht="36" customHeight="1" spans="1:7">
      <c r="A300" s="504" t="s">
        <v>602</v>
      </c>
      <c r="B300" s="503" t="s">
        <v>603</v>
      </c>
      <c r="C300" s="392"/>
      <c r="D300" s="392"/>
      <c r="E300" s="350"/>
      <c r="F300" s="318" t="str">
        <f t="shared" si="20"/>
        <v>否</v>
      </c>
      <c r="G300" s="175" t="str">
        <f t="shared" si="21"/>
        <v>项</v>
      </c>
    </row>
    <row r="301" ht="36" customHeight="1" spans="1:7">
      <c r="A301" s="504" t="s">
        <v>604</v>
      </c>
      <c r="B301" s="503" t="s">
        <v>158</v>
      </c>
      <c r="C301" s="392"/>
      <c r="D301" s="392"/>
      <c r="E301" s="350"/>
      <c r="F301" s="318" t="str">
        <f t="shared" si="20"/>
        <v>否</v>
      </c>
      <c r="G301" s="175" t="str">
        <f t="shared" si="21"/>
        <v>项</v>
      </c>
    </row>
    <row r="302" ht="36" customHeight="1" spans="1:7">
      <c r="A302" s="504" t="s">
        <v>605</v>
      </c>
      <c r="B302" s="503" t="s">
        <v>606</v>
      </c>
      <c r="C302" s="392"/>
      <c r="D302" s="392"/>
      <c r="E302" s="350"/>
      <c r="F302" s="318" t="str">
        <f t="shared" si="20"/>
        <v>否</v>
      </c>
      <c r="G302" s="175" t="str">
        <f t="shared" si="21"/>
        <v>项</v>
      </c>
    </row>
    <row r="303" ht="36" customHeight="1" spans="1:7">
      <c r="A303" s="501" t="s">
        <v>607</v>
      </c>
      <c r="B303" s="502" t="s">
        <v>608</v>
      </c>
      <c r="C303" s="388"/>
      <c r="D303" s="388"/>
      <c r="E303" s="355"/>
      <c r="F303" s="318" t="str">
        <f t="shared" si="20"/>
        <v>否</v>
      </c>
      <c r="G303" s="175" t="str">
        <f t="shared" si="21"/>
        <v>款</v>
      </c>
    </row>
    <row r="304" ht="36" customHeight="1" spans="1:7">
      <c r="A304" s="504" t="s">
        <v>609</v>
      </c>
      <c r="B304" s="503" t="s">
        <v>140</v>
      </c>
      <c r="C304" s="392"/>
      <c r="D304" s="392"/>
      <c r="E304" s="350"/>
      <c r="F304" s="318" t="str">
        <f t="shared" si="20"/>
        <v>否</v>
      </c>
      <c r="G304" s="175" t="str">
        <f t="shared" si="21"/>
        <v>项</v>
      </c>
    </row>
    <row r="305" ht="36" customHeight="1" spans="1:7">
      <c r="A305" s="504" t="s">
        <v>610</v>
      </c>
      <c r="B305" s="503" t="s">
        <v>142</v>
      </c>
      <c r="C305" s="392"/>
      <c r="D305" s="392"/>
      <c r="E305" s="350"/>
      <c r="F305" s="318" t="str">
        <f t="shared" si="20"/>
        <v>否</v>
      </c>
      <c r="G305" s="175" t="str">
        <f t="shared" si="21"/>
        <v>项</v>
      </c>
    </row>
    <row r="306" ht="36" customHeight="1" spans="1:7">
      <c r="A306" s="504" t="s">
        <v>611</v>
      </c>
      <c r="B306" s="503" t="s">
        <v>144</v>
      </c>
      <c r="C306" s="392">
        <v>0</v>
      </c>
      <c r="D306" s="392">
        <v>0</v>
      </c>
      <c r="E306" s="350" t="str">
        <f>IF(C306&gt;0,D306/C306-1,IF(C306&lt;0,-(D306/C306-1),""))</f>
        <v/>
      </c>
      <c r="F306" s="318" t="str">
        <f t="shared" si="20"/>
        <v>否</v>
      </c>
      <c r="G306" s="175" t="str">
        <f t="shared" si="21"/>
        <v>项</v>
      </c>
    </row>
    <row r="307" ht="36" customHeight="1" spans="1:7">
      <c r="A307" s="504" t="s">
        <v>612</v>
      </c>
      <c r="B307" s="503" t="s">
        <v>613</v>
      </c>
      <c r="C307" s="392"/>
      <c r="D307" s="392"/>
      <c r="E307" s="350"/>
      <c r="F307" s="318" t="str">
        <f t="shared" si="20"/>
        <v>否</v>
      </c>
      <c r="G307" s="175" t="str">
        <f t="shared" si="21"/>
        <v>项</v>
      </c>
    </row>
    <row r="308" ht="36" customHeight="1" spans="1:7">
      <c r="A308" s="504" t="s">
        <v>614</v>
      </c>
      <c r="B308" s="503" t="s">
        <v>615</v>
      </c>
      <c r="C308" s="392"/>
      <c r="D308" s="392"/>
      <c r="E308" s="350"/>
      <c r="F308" s="318" t="str">
        <f t="shared" si="20"/>
        <v>否</v>
      </c>
      <c r="G308" s="175" t="str">
        <f t="shared" si="21"/>
        <v>项</v>
      </c>
    </row>
    <row r="309" ht="36" customHeight="1" spans="1:7">
      <c r="A309" s="504" t="s">
        <v>616</v>
      </c>
      <c r="B309" s="503" t="s">
        <v>617</v>
      </c>
      <c r="C309" s="392"/>
      <c r="D309" s="392"/>
      <c r="E309" s="350"/>
      <c r="F309" s="318" t="str">
        <f t="shared" si="20"/>
        <v>否</v>
      </c>
      <c r="G309" s="175" t="str">
        <f t="shared" si="21"/>
        <v>项</v>
      </c>
    </row>
    <row r="310" ht="36" customHeight="1" spans="1:7">
      <c r="A310" s="504" t="s">
        <v>618</v>
      </c>
      <c r="B310" s="503" t="s">
        <v>158</v>
      </c>
      <c r="C310" s="392"/>
      <c r="D310" s="392"/>
      <c r="E310" s="350"/>
      <c r="F310" s="318" t="str">
        <f t="shared" si="20"/>
        <v>否</v>
      </c>
      <c r="G310" s="175" t="str">
        <f t="shared" si="21"/>
        <v>项</v>
      </c>
    </row>
    <row r="311" ht="36" customHeight="1" spans="1:7">
      <c r="A311" s="504" t="s">
        <v>619</v>
      </c>
      <c r="B311" s="503" t="s">
        <v>620</v>
      </c>
      <c r="C311" s="392"/>
      <c r="D311" s="392"/>
      <c r="E311" s="350"/>
      <c r="F311" s="318" t="str">
        <f t="shared" si="20"/>
        <v>否</v>
      </c>
      <c r="G311" s="175" t="str">
        <f t="shared" si="21"/>
        <v>项</v>
      </c>
    </row>
    <row r="312" ht="36" customHeight="1" spans="1:7">
      <c r="A312" s="501" t="s">
        <v>621</v>
      </c>
      <c r="B312" s="502" t="s">
        <v>622</v>
      </c>
      <c r="C312" s="388"/>
      <c r="D312" s="388"/>
      <c r="E312" s="355"/>
      <c r="F312" s="318" t="str">
        <f t="shared" si="20"/>
        <v>否</v>
      </c>
      <c r="G312" s="175" t="str">
        <f t="shared" si="21"/>
        <v>款</v>
      </c>
    </row>
    <row r="313" ht="36" customHeight="1" spans="1:7">
      <c r="A313" s="504" t="s">
        <v>623</v>
      </c>
      <c r="B313" s="503" t="s">
        <v>140</v>
      </c>
      <c r="C313" s="392"/>
      <c r="D313" s="392"/>
      <c r="E313" s="350"/>
      <c r="F313" s="318" t="str">
        <f t="shared" si="20"/>
        <v>否</v>
      </c>
      <c r="G313" s="175" t="str">
        <f t="shared" si="21"/>
        <v>项</v>
      </c>
    </row>
    <row r="314" ht="36" customHeight="1" spans="1:7">
      <c r="A314" s="504" t="s">
        <v>624</v>
      </c>
      <c r="B314" s="503" t="s">
        <v>142</v>
      </c>
      <c r="C314" s="392">
        <v>0</v>
      </c>
      <c r="D314" s="392">
        <v>0</v>
      </c>
      <c r="E314" s="350" t="str">
        <f>IF(C314&gt;0,D314/C314-1,IF(C314&lt;0,-(D314/C314-1),""))</f>
        <v/>
      </c>
      <c r="F314" s="318" t="str">
        <f t="shared" si="20"/>
        <v>否</v>
      </c>
      <c r="G314" s="175" t="str">
        <f t="shared" si="21"/>
        <v>项</v>
      </c>
    </row>
    <row r="315" ht="36" customHeight="1" spans="1:7">
      <c r="A315" s="504" t="s">
        <v>625</v>
      </c>
      <c r="B315" s="503" t="s">
        <v>144</v>
      </c>
      <c r="C315" s="392">
        <v>0</v>
      </c>
      <c r="D315" s="392">
        <v>0</v>
      </c>
      <c r="E315" s="350" t="str">
        <f>IF(C315&gt;0,D315/C315-1,IF(C315&lt;0,-(D315/C315-1),""))</f>
        <v/>
      </c>
      <c r="F315" s="318" t="str">
        <f t="shared" si="20"/>
        <v>否</v>
      </c>
      <c r="G315" s="175" t="str">
        <f t="shared" si="21"/>
        <v>项</v>
      </c>
    </row>
    <row r="316" ht="36" customHeight="1" spans="1:7">
      <c r="A316" s="504" t="s">
        <v>626</v>
      </c>
      <c r="B316" s="503" t="s">
        <v>627</v>
      </c>
      <c r="C316" s="392"/>
      <c r="D316" s="392"/>
      <c r="E316" s="350"/>
      <c r="F316" s="318" t="str">
        <f t="shared" si="20"/>
        <v>否</v>
      </c>
      <c r="G316" s="175" t="str">
        <f t="shared" si="21"/>
        <v>项</v>
      </c>
    </row>
    <row r="317" ht="36" customHeight="1" spans="1:7">
      <c r="A317" s="504" t="s">
        <v>628</v>
      </c>
      <c r="B317" s="503" t="s">
        <v>629</v>
      </c>
      <c r="C317" s="392"/>
      <c r="D317" s="392"/>
      <c r="E317" s="350"/>
      <c r="F317" s="318" t="str">
        <f t="shared" si="20"/>
        <v>否</v>
      </c>
      <c r="G317" s="175" t="str">
        <f t="shared" si="21"/>
        <v>项</v>
      </c>
    </row>
    <row r="318" ht="36" customHeight="1" spans="1:7">
      <c r="A318" s="512" t="s">
        <v>630</v>
      </c>
      <c r="B318" s="503" t="s">
        <v>631</v>
      </c>
      <c r="C318" s="392"/>
      <c r="D318" s="392"/>
      <c r="E318" s="350"/>
      <c r="F318" s="318" t="str">
        <f t="shared" si="20"/>
        <v>否</v>
      </c>
      <c r="G318" s="175" t="str">
        <f t="shared" si="21"/>
        <v>项</v>
      </c>
    </row>
    <row r="319" ht="36" customHeight="1" spans="1:7">
      <c r="A319" s="512" t="s">
        <v>632</v>
      </c>
      <c r="B319" s="503" t="s">
        <v>633</v>
      </c>
      <c r="C319" s="392"/>
      <c r="D319" s="392"/>
      <c r="E319" s="350"/>
      <c r="F319" s="318" t="str">
        <f t="shared" si="20"/>
        <v>否</v>
      </c>
      <c r="G319" s="175" t="str">
        <f t="shared" si="21"/>
        <v>项</v>
      </c>
    </row>
    <row r="320" ht="36" customHeight="1" spans="1:7">
      <c r="A320" s="504" t="s">
        <v>634</v>
      </c>
      <c r="B320" s="503" t="s">
        <v>635</v>
      </c>
      <c r="C320" s="392"/>
      <c r="D320" s="392"/>
      <c r="E320" s="350"/>
      <c r="F320" s="318" t="str">
        <f t="shared" si="20"/>
        <v>否</v>
      </c>
      <c r="G320" s="175" t="str">
        <f t="shared" si="21"/>
        <v>项</v>
      </c>
    </row>
    <row r="321" ht="36" customHeight="1" spans="1:7">
      <c r="A321" s="504" t="s">
        <v>636</v>
      </c>
      <c r="B321" s="503" t="s">
        <v>637</v>
      </c>
      <c r="C321" s="392">
        <v>0</v>
      </c>
      <c r="D321" s="392">
        <v>0</v>
      </c>
      <c r="E321" s="350" t="str">
        <f>IF(C321&gt;0,D321/C321-1,IF(C321&lt;0,-(D321/C321-1),""))</f>
        <v/>
      </c>
      <c r="F321" s="318" t="str">
        <f t="shared" si="20"/>
        <v>否</v>
      </c>
      <c r="G321" s="175" t="str">
        <f t="shared" si="21"/>
        <v>项</v>
      </c>
    </row>
    <row r="322" ht="36" customHeight="1" spans="1:7">
      <c r="A322" s="504" t="s">
        <v>638</v>
      </c>
      <c r="B322" s="503" t="s">
        <v>639</v>
      </c>
      <c r="C322" s="392"/>
      <c r="D322" s="392"/>
      <c r="E322" s="350"/>
      <c r="F322" s="318" t="str">
        <f t="shared" si="20"/>
        <v>否</v>
      </c>
      <c r="G322" s="175" t="str">
        <f t="shared" si="21"/>
        <v>项</v>
      </c>
    </row>
    <row r="323" ht="36" customHeight="1" spans="1:7">
      <c r="A323" s="504" t="s">
        <v>640</v>
      </c>
      <c r="B323" s="503" t="s">
        <v>641</v>
      </c>
      <c r="C323" s="392">
        <v>0</v>
      </c>
      <c r="D323" s="392">
        <v>0</v>
      </c>
      <c r="E323" s="350" t="str">
        <f>IF(C323&gt;0,D323/C323-1,IF(C323&lt;0,-(D323/C323-1),""))</f>
        <v/>
      </c>
      <c r="F323" s="318" t="str">
        <f t="shared" si="20"/>
        <v>否</v>
      </c>
      <c r="G323" s="175" t="str">
        <f t="shared" si="21"/>
        <v>项</v>
      </c>
    </row>
    <row r="324" ht="36" customHeight="1" spans="1:7">
      <c r="A324" s="504" t="s">
        <v>642</v>
      </c>
      <c r="B324" s="503" t="s">
        <v>643</v>
      </c>
      <c r="C324" s="392"/>
      <c r="D324" s="392"/>
      <c r="E324" s="350"/>
      <c r="F324" s="318" t="str">
        <f t="shared" ref="F324:F387" si="23">IF(LEN(A324)=3,"是",IF(B324&lt;&gt;"",IF(SUM(C324:D324)&lt;&gt;0,"是","否"),"是"))</f>
        <v>否</v>
      </c>
      <c r="G324" s="175" t="str">
        <f t="shared" ref="G324:G387" si="24">IF(LEN(A324)=3,"类",IF(LEN(A324)=5,"款","项"))</f>
        <v>项</v>
      </c>
    </row>
    <row r="325" ht="36" customHeight="1" spans="1:7">
      <c r="A325" s="504" t="s">
        <v>644</v>
      </c>
      <c r="B325" s="503" t="s">
        <v>241</v>
      </c>
      <c r="C325" s="392"/>
      <c r="D325" s="392"/>
      <c r="E325" s="350"/>
      <c r="F325" s="318" t="str">
        <f t="shared" si="23"/>
        <v>否</v>
      </c>
      <c r="G325" s="175" t="str">
        <f t="shared" si="24"/>
        <v>项</v>
      </c>
    </row>
    <row r="326" ht="36" customHeight="1" spans="1:7">
      <c r="A326" s="504" t="s">
        <v>645</v>
      </c>
      <c r="B326" s="503" t="s">
        <v>158</v>
      </c>
      <c r="C326" s="392"/>
      <c r="D326" s="392"/>
      <c r="E326" s="350"/>
      <c r="F326" s="318" t="str">
        <f t="shared" si="23"/>
        <v>否</v>
      </c>
      <c r="G326" s="175" t="str">
        <f t="shared" si="24"/>
        <v>项</v>
      </c>
    </row>
    <row r="327" ht="36" customHeight="1" spans="1:7">
      <c r="A327" s="504" t="s">
        <v>646</v>
      </c>
      <c r="B327" s="503" t="s">
        <v>647</v>
      </c>
      <c r="C327" s="392"/>
      <c r="D327" s="392"/>
      <c r="E327" s="350"/>
      <c r="F327" s="318" t="str">
        <f t="shared" si="23"/>
        <v>否</v>
      </c>
      <c r="G327" s="175" t="str">
        <f t="shared" si="24"/>
        <v>项</v>
      </c>
    </row>
    <row r="328" ht="36" customHeight="1" spans="1:7">
      <c r="A328" s="501" t="s">
        <v>648</v>
      </c>
      <c r="B328" s="502" t="s">
        <v>649</v>
      </c>
      <c r="C328" s="388"/>
      <c r="D328" s="388"/>
      <c r="E328" s="355"/>
      <c r="F328" s="318" t="str">
        <f t="shared" si="23"/>
        <v>否</v>
      </c>
      <c r="G328" s="175" t="str">
        <f t="shared" si="24"/>
        <v>款</v>
      </c>
    </row>
    <row r="329" ht="36" customHeight="1" spans="1:7">
      <c r="A329" s="504" t="s">
        <v>650</v>
      </c>
      <c r="B329" s="503" t="s">
        <v>140</v>
      </c>
      <c r="C329" s="392"/>
      <c r="D329" s="392"/>
      <c r="E329" s="350"/>
      <c r="F329" s="318" t="str">
        <f t="shared" si="23"/>
        <v>否</v>
      </c>
      <c r="G329" s="175" t="str">
        <f t="shared" si="24"/>
        <v>项</v>
      </c>
    </row>
    <row r="330" ht="36" customHeight="1" spans="1:7">
      <c r="A330" s="504" t="s">
        <v>651</v>
      </c>
      <c r="B330" s="503" t="s">
        <v>142</v>
      </c>
      <c r="C330" s="392">
        <v>0</v>
      </c>
      <c r="D330" s="392">
        <v>0</v>
      </c>
      <c r="E330" s="350" t="str">
        <f>IF(C330&gt;0,D330/C330-1,IF(C330&lt;0,-(D330/C330-1),""))</f>
        <v/>
      </c>
      <c r="F330" s="318" t="str">
        <f t="shared" si="23"/>
        <v>否</v>
      </c>
      <c r="G330" s="175" t="str">
        <f t="shared" si="24"/>
        <v>项</v>
      </c>
    </row>
    <row r="331" ht="36" customHeight="1" spans="1:7">
      <c r="A331" s="504" t="s">
        <v>652</v>
      </c>
      <c r="B331" s="503" t="s">
        <v>144</v>
      </c>
      <c r="C331" s="392">
        <v>0</v>
      </c>
      <c r="D331" s="392">
        <v>0</v>
      </c>
      <c r="E331" s="350" t="str">
        <f>IF(C331&gt;0,D331/C331-1,IF(C331&lt;0,-(D331/C331-1),""))</f>
        <v/>
      </c>
      <c r="F331" s="318" t="str">
        <f t="shared" si="23"/>
        <v>否</v>
      </c>
      <c r="G331" s="175" t="str">
        <f t="shared" si="24"/>
        <v>项</v>
      </c>
    </row>
    <row r="332" ht="36" customHeight="1" spans="1:7">
      <c r="A332" s="504" t="s">
        <v>653</v>
      </c>
      <c r="B332" s="503" t="s">
        <v>654</v>
      </c>
      <c r="C332" s="392"/>
      <c r="D332" s="392"/>
      <c r="E332" s="350"/>
      <c r="F332" s="318" t="str">
        <f t="shared" si="23"/>
        <v>否</v>
      </c>
      <c r="G332" s="175" t="str">
        <f t="shared" si="24"/>
        <v>项</v>
      </c>
    </row>
    <row r="333" ht="36" customHeight="1" spans="1:7">
      <c r="A333" s="504" t="s">
        <v>655</v>
      </c>
      <c r="B333" s="503" t="s">
        <v>656</v>
      </c>
      <c r="C333" s="392"/>
      <c r="D333" s="392"/>
      <c r="E333" s="350"/>
      <c r="F333" s="318" t="str">
        <f t="shared" si="23"/>
        <v>否</v>
      </c>
      <c r="G333" s="175" t="str">
        <f t="shared" si="24"/>
        <v>项</v>
      </c>
    </row>
    <row r="334" ht="36" customHeight="1" spans="1:7">
      <c r="A334" s="504" t="s">
        <v>657</v>
      </c>
      <c r="B334" s="503" t="s">
        <v>658</v>
      </c>
      <c r="C334" s="392"/>
      <c r="D334" s="392"/>
      <c r="E334" s="350"/>
      <c r="F334" s="318" t="str">
        <f t="shared" si="23"/>
        <v>否</v>
      </c>
      <c r="G334" s="175" t="str">
        <f t="shared" si="24"/>
        <v>项</v>
      </c>
    </row>
    <row r="335" ht="36" customHeight="1" spans="1:7">
      <c r="A335" s="504" t="s">
        <v>659</v>
      </c>
      <c r="B335" s="503" t="s">
        <v>241</v>
      </c>
      <c r="C335" s="392"/>
      <c r="D335" s="392"/>
      <c r="E335" s="350"/>
      <c r="F335" s="318" t="str">
        <f t="shared" si="23"/>
        <v>否</v>
      </c>
      <c r="G335" s="175" t="str">
        <f t="shared" si="24"/>
        <v>项</v>
      </c>
    </row>
    <row r="336" ht="36" customHeight="1" spans="1:7">
      <c r="A336" s="504" t="s">
        <v>660</v>
      </c>
      <c r="B336" s="503" t="s">
        <v>158</v>
      </c>
      <c r="C336" s="392">
        <v>0</v>
      </c>
      <c r="D336" s="392">
        <v>0</v>
      </c>
      <c r="E336" s="350" t="str">
        <f t="shared" ref="E336:E341" si="25">IF(C336&gt;0,D336/C336-1,IF(C336&lt;0,-(D336/C336-1),""))</f>
        <v/>
      </c>
      <c r="F336" s="318" t="str">
        <f t="shared" si="23"/>
        <v>否</v>
      </c>
      <c r="G336" s="175" t="str">
        <f t="shared" si="24"/>
        <v>项</v>
      </c>
    </row>
    <row r="337" ht="36" customHeight="1" spans="1:7">
      <c r="A337" s="504" t="s">
        <v>661</v>
      </c>
      <c r="B337" s="503" t="s">
        <v>662</v>
      </c>
      <c r="C337" s="392"/>
      <c r="D337" s="392"/>
      <c r="E337" s="350"/>
      <c r="F337" s="318" t="str">
        <f t="shared" si="23"/>
        <v>否</v>
      </c>
      <c r="G337" s="175" t="str">
        <f t="shared" si="24"/>
        <v>项</v>
      </c>
    </row>
    <row r="338" ht="36" customHeight="1" spans="1:7">
      <c r="A338" s="501" t="s">
        <v>663</v>
      </c>
      <c r="B338" s="502" t="s">
        <v>664</v>
      </c>
      <c r="C338" s="388"/>
      <c r="D338" s="388"/>
      <c r="E338" s="355"/>
      <c r="F338" s="318" t="str">
        <f t="shared" si="23"/>
        <v>否</v>
      </c>
      <c r="G338" s="175" t="str">
        <f t="shared" si="24"/>
        <v>款</v>
      </c>
    </row>
    <row r="339" ht="36" customHeight="1" spans="1:7">
      <c r="A339" s="504" t="s">
        <v>665</v>
      </c>
      <c r="B339" s="503" t="s">
        <v>140</v>
      </c>
      <c r="C339" s="392"/>
      <c r="D339" s="392"/>
      <c r="E339" s="350"/>
      <c r="F339" s="318" t="str">
        <f t="shared" si="23"/>
        <v>否</v>
      </c>
      <c r="G339" s="175" t="str">
        <f t="shared" si="24"/>
        <v>项</v>
      </c>
    </row>
    <row r="340" ht="36" customHeight="1" spans="1:7">
      <c r="A340" s="504" t="s">
        <v>666</v>
      </c>
      <c r="B340" s="503" t="s">
        <v>142</v>
      </c>
      <c r="C340" s="392">
        <v>0</v>
      </c>
      <c r="D340" s="392">
        <v>0</v>
      </c>
      <c r="E340" s="350" t="str">
        <f t="shared" si="25"/>
        <v/>
      </c>
      <c r="F340" s="318" t="str">
        <f t="shared" si="23"/>
        <v>否</v>
      </c>
      <c r="G340" s="175" t="str">
        <f t="shared" si="24"/>
        <v>项</v>
      </c>
    </row>
    <row r="341" ht="36" customHeight="1" spans="1:7">
      <c r="A341" s="504" t="s">
        <v>667</v>
      </c>
      <c r="B341" s="503" t="s">
        <v>144</v>
      </c>
      <c r="C341" s="392">
        <v>0</v>
      </c>
      <c r="D341" s="392">
        <v>0</v>
      </c>
      <c r="E341" s="350" t="str">
        <f t="shared" si="25"/>
        <v/>
      </c>
      <c r="F341" s="318" t="str">
        <f t="shared" si="23"/>
        <v>否</v>
      </c>
      <c r="G341" s="175" t="str">
        <f t="shared" si="24"/>
        <v>项</v>
      </c>
    </row>
    <row r="342" ht="36" customHeight="1" spans="1:7">
      <c r="A342" s="504" t="s">
        <v>668</v>
      </c>
      <c r="B342" s="503" t="s">
        <v>669</v>
      </c>
      <c r="C342" s="392"/>
      <c r="D342" s="392"/>
      <c r="E342" s="350"/>
      <c r="F342" s="318" t="str">
        <f t="shared" si="23"/>
        <v>否</v>
      </c>
      <c r="G342" s="175" t="str">
        <f t="shared" si="24"/>
        <v>项</v>
      </c>
    </row>
    <row r="343" ht="36" customHeight="1" spans="1:7">
      <c r="A343" s="504" t="s">
        <v>670</v>
      </c>
      <c r="B343" s="503" t="s">
        <v>671</v>
      </c>
      <c r="C343" s="392"/>
      <c r="D343" s="392"/>
      <c r="E343" s="350"/>
      <c r="F343" s="318" t="str">
        <f t="shared" si="23"/>
        <v>否</v>
      </c>
      <c r="G343" s="175" t="str">
        <f t="shared" si="24"/>
        <v>项</v>
      </c>
    </row>
    <row r="344" ht="36" customHeight="1" spans="1:7">
      <c r="A344" s="504" t="s">
        <v>672</v>
      </c>
      <c r="B344" s="503" t="s">
        <v>673</v>
      </c>
      <c r="C344" s="392"/>
      <c r="D344" s="392"/>
      <c r="E344" s="350"/>
      <c r="F344" s="318" t="str">
        <f t="shared" si="23"/>
        <v>否</v>
      </c>
      <c r="G344" s="175" t="str">
        <f t="shared" si="24"/>
        <v>项</v>
      </c>
    </row>
    <row r="345" ht="36" customHeight="1" spans="1:7">
      <c r="A345" s="504" t="s">
        <v>674</v>
      </c>
      <c r="B345" s="503" t="s">
        <v>241</v>
      </c>
      <c r="C345" s="392"/>
      <c r="D345" s="392"/>
      <c r="E345" s="350"/>
      <c r="F345" s="318" t="str">
        <f t="shared" si="23"/>
        <v>否</v>
      </c>
      <c r="G345" s="175" t="str">
        <f t="shared" si="24"/>
        <v>项</v>
      </c>
    </row>
    <row r="346" ht="36" customHeight="1" spans="1:7">
      <c r="A346" s="504" t="s">
        <v>675</v>
      </c>
      <c r="B346" s="503" t="s">
        <v>158</v>
      </c>
      <c r="C346" s="392">
        <v>0</v>
      </c>
      <c r="D346" s="392">
        <v>0</v>
      </c>
      <c r="E346" s="350" t="str">
        <f t="shared" ref="E346:E353" si="26">IF(C346&gt;0,D346/C346-1,IF(C346&lt;0,-(D346/C346-1),""))</f>
        <v/>
      </c>
      <c r="F346" s="318" t="str">
        <f t="shared" si="23"/>
        <v>否</v>
      </c>
      <c r="G346" s="175" t="str">
        <f t="shared" si="24"/>
        <v>项</v>
      </c>
    </row>
    <row r="347" ht="36" customHeight="1" spans="1:7">
      <c r="A347" s="504" t="s">
        <v>676</v>
      </c>
      <c r="B347" s="503" t="s">
        <v>677</v>
      </c>
      <c r="C347" s="392"/>
      <c r="D347" s="392"/>
      <c r="E347" s="350"/>
      <c r="F347" s="318" t="str">
        <f t="shared" si="23"/>
        <v>否</v>
      </c>
      <c r="G347" s="175" t="str">
        <f t="shared" si="24"/>
        <v>项</v>
      </c>
    </row>
    <row r="348" ht="36" customHeight="1" spans="1:7">
      <c r="A348" s="501" t="s">
        <v>678</v>
      </c>
      <c r="B348" s="502" t="s">
        <v>679</v>
      </c>
      <c r="C348" s="388"/>
      <c r="D348" s="388"/>
      <c r="E348" s="355"/>
      <c r="F348" s="318" t="str">
        <f t="shared" si="23"/>
        <v>否</v>
      </c>
      <c r="G348" s="175" t="str">
        <f t="shared" si="24"/>
        <v>款</v>
      </c>
    </row>
    <row r="349" ht="36" customHeight="1" spans="1:7">
      <c r="A349" s="504" t="s">
        <v>680</v>
      </c>
      <c r="B349" s="503" t="s">
        <v>140</v>
      </c>
      <c r="C349" s="392"/>
      <c r="D349" s="392"/>
      <c r="E349" s="350"/>
      <c r="F349" s="318" t="str">
        <f t="shared" si="23"/>
        <v>否</v>
      </c>
      <c r="G349" s="175" t="str">
        <f t="shared" si="24"/>
        <v>项</v>
      </c>
    </row>
    <row r="350" ht="36" customHeight="1" spans="1:7">
      <c r="A350" s="504" t="s">
        <v>681</v>
      </c>
      <c r="B350" s="503" t="s">
        <v>142</v>
      </c>
      <c r="C350" s="392">
        <v>0</v>
      </c>
      <c r="D350" s="392">
        <v>0</v>
      </c>
      <c r="E350" s="350" t="str">
        <f t="shared" si="26"/>
        <v/>
      </c>
      <c r="F350" s="318" t="str">
        <f t="shared" si="23"/>
        <v>否</v>
      </c>
      <c r="G350" s="175" t="str">
        <f t="shared" si="24"/>
        <v>项</v>
      </c>
    </row>
    <row r="351" ht="36" customHeight="1" spans="1:7">
      <c r="A351" s="504" t="s">
        <v>682</v>
      </c>
      <c r="B351" s="503" t="s">
        <v>144</v>
      </c>
      <c r="C351" s="392">
        <v>0</v>
      </c>
      <c r="D351" s="392">
        <v>0</v>
      </c>
      <c r="E351" s="350" t="str">
        <f t="shared" si="26"/>
        <v/>
      </c>
      <c r="F351" s="318" t="str">
        <f t="shared" si="23"/>
        <v>否</v>
      </c>
      <c r="G351" s="175" t="str">
        <f t="shared" si="24"/>
        <v>项</v>
      </c>
    </row>
    <row r="352" ht="36" customHeight="1" spans="1:7">
      <c r="A352" s="504" t="s">
        <v>683</v>
      </c>
      <c r="B352" s="503" t="s">
        <v>684</v>
      </c>
      <c r="C352" s="392">
        <v>0</v>
      </c>
      <c r="D352" s="392">
        <v>0</v>
      </c>
      <c r="E352" s="350" t="str">
        <f t="shared" si="26"/>
        <v/>
      </c>
      <c r="F352" s="318" t="str">
        <f t="shared" si="23"/>
        <v>否</v>
      </c>
      <c r="G352" s="175" t="str">
        <f t="shared" si="24"/>
        <v>项</v>
      </c>
    </row>
    <row r="353" ht="36" customHeight="1" spans="1:7">
      <c r="A353" s="504" t="s">
        <v>685</v>
      </c>
      <c r="B353" s="503" t="s">
        <v>686</v>
      </c>
      <c r="C353" s="392">
        <v>0</v>
      </c>
      <c r="D353" s="392">
        <v>0</v>
      </c>
      <c r="E353" s="350" t="str">
        <f t="shared" si="26"/>
        <v/>
      </c>
      <c r="F353" s="318" t="str">
        <f t="shared" si="23"/>
        <v>否</v>
      </c>
      <c r="G353" s="175" t="str">
        <f t="shared" si="24"/>
        <v>项</v>
      </c>
    </row>
    <row r="354" ht="36" customHeight="1" spans="1:7">
      <c r="A354" s="504" t="s">
        <v>687</v>
      </c>
      <c r="B354" s="503" t="s">
        <v>158</v>
      </c>
      <c r="C354" s="392"/>
      <c r="D354" s="392"/>
      <c r="E354" s="350"/>
      <c r="F354" s="318" t="str">
        <f t="shared" si="23"/>
        <v>否</v>
      </c>
      <c r="G354" s="175" t="str">
        <f t="shared" si="24"/>
        <v>项</v>
      </c>
    </row>
    <row r="355" ht="36" customHeight="1" spans="1:7">
      <c r="A355" s="504" t="s">
        <v>688</v>
      </c>
      <c r="B355" s="503" t="s">
        <v>689</v>
      </c>
      <c r="C355" s="392">
        <v>0</v>
      </c>
      <c r="D355" s="392">
        <v>0</v>
      </c>
      <c r="E355" s="350" t="str">
        <f t="shared" ref="E355:E362" si="27">IF(C355&gt;0,D355/C355-1,IF(C355&lt;0,-(D355/C355-1),""))</f>
        <v/>
      </c>
      <c r="F355" s="318" t="str">
        <f t="shared" si="23"/>
        <v>否</v>
      </c>
      <c r="G355" s="175" t="str">
        <f t="shared" si="24"/>
        <v>项</v>
      </c>
    </row>
    <row r="356" ht="36" customHeight="1" spans="1:7">
      <c r="A356" s="501" t="s">
        <v>690</v>
      </c>
      <c r="B356" s="502" t="s">
        <v>691</v>
      </c>
      <c r="C356" s="388">
        <f>SUM(C357:C361)</f>
        <v>0</v>
      </c>
      <c r="D356" s="388">
        <f>SUM(D357:D361)</f>
        <v>0</v>
      </c>
      <c r="E356" s="355" t="str">
        <f t="shared" si="27"/>
        <v/>
      </c>
      <c r="F356" s="318" t="str">
        <f t="shared" si="23"/>
        <v>否</v>
      </c>
      <c r="G356" s="175" t="str">
        <f t="shared" si="24"/>
        <v>款</v>
      </c>
    </row>
    <row r="357" ht="36" customHeight="1" spans="1:7">
      <c r="A357" s="504" t="s">
        <v>692</v>
      </c>
      <c r="B357" s="503" t="s">
        <v>140</v>
      </c>
      <c r="C357" s="392">
        <v>0</v>
      </c>
      <c r="D357" s="392">
        <v>0</v>
      </c>
      <c r="E357" s="350" t="str">
        <f t="shared" si="27"/>
        <v/>
      </c>
      <c r="F357" s="318" t="str">
        <f t="shared" si="23"/>
        <v>否</v>
      </c>
      <c r="G357" s="175" t="str">
        <f t="shared" si="24"/>
        <v>项</v>
      </c>
    </row>
    <row r="358" ht="36" customHeight="1" spans="1:7">
      <c r="A358" s="504" t="s">
        <v>693</v>
      </c>
      <c r="B358" s="503" t="s">
        <v>142</v>
      </c>
      <c r="C358" s="392">
        <v>0</v>
      </c>
      <c r="D358" s="392">
        <v>0</v>
      </c>
      <c r="E358" s="350" t="str">
        <f t="shared" si="27"/>
        <v/>
      </c>
      <c r="F358" s="318" t="str">
        <f t="shared" si="23"/>
        <v>否</v>
      </c>
      <c r="G358" s="175" t="str">
        <f t="shared" si="24"/>
        <v>项</v>
      </c>
    </row>
    <row r="359" ht="36" customHeight="1" spans="1:7">
      <c r="A359" s="504" t="s">
        <v>694</v>
      </c>
      <c r="B359" s="503" t="s">
        <v>241</v>
      </c>
      <c r="C359" s="392">
        <v>0</v>
      </c>
      <c r="D359" s="392">
        <v>0</v>
      </c>
      <c r="E359" s="350" t="str">
        <f t="shared" si="27"/>
        <v/>
      </c>
      <c r="F359" s="318" t="str">
        <f t="shared" si="23"/>
        <v>否</v>
      </c>
      <c r="G359" s="175" t="str">
        <f t="shared" si="24"/>
        <v>项</v>
      </c>
    </row>
    <row r="360" ht="36" customHeight="1" spans="1:7">
      <c r="A360" s="504" t="s">
        <v>695</v>
      </c>
      <c r="B360" s="503" t="s">
        <v>696</v>
      </c>
      <c r="C360" s="392">
        <v>0</v>
      </c>
      <c r="D360" s="392">
        <v>0</v>
      </c>
      <c r="E360" s="350" t="str">
        <f t="shared" si="27"/>
        <v/>
      </c>
      <c r="F360" s="318" t="str">
        <f t="shared" si="23"/>
        <v>否</v>
      </c>
      <c r="G360" s="175" t="str">
        <f t="shared" si="24"/>
        <v>项</v>
      </c>
    </row>
    <row r="361" ht="36" customHeight="1" spans="1:7">
      <c r="A361" s="504" t="s">
        <v>697</v>
      </c>
      <c r="B361" s="503" t="s">
        <v>698</v>
      </c>
      <c r="C361" s="392">
        <v>0</v>
      </c>
      <c r="D361" s="392">
        <v>0</v>
      </c>
      <c r="E361" s="350" t="str">
        <f t="shared" si="27"/>
        <v/>
      </c>
      <c r="F361" s="318" t="str">
        <f t="shared" si="23"/>
        <v>否</v>
      </c>
      <c r="G361" s="175" t="str">
        <f t="shared" si="24"/>
        <v>项</v>
      </c>
    </row>
    <row r="362" ht="36" customHeight="1" spans="1:7">
      <c r="A362" s="501" t="s">
        <v>699</v>
      </c>
      <c r="B362" s="502" t="s">
        <v>700</v>
      </c>
      <c r="C362" s="388">
        <v>28</v>
      </c>
      <c r="D362" s="388">
        <v>33</v>
      </c>
      <c r="E362" s="355">
        <f t="shared" si="27"/>
        <v>0.179</v>
      </c>
      <c r="F362" s="318" t="str">
        <f t="shared" si="23"/>
        <v>是</v>
      </c>
      <c r="G362" s="175" t="str">
        <f t="shared" si="24"/>
        <v>款</v>
      </c>
    </row>
    <row r="363" ht="36" customHeight="1" spans="1:7">
      <c r="A363" s="504">
        <v>2049902</v>
      </c>
      <c r="B363" s="503" t="s">
        <v>701</v>
      </c>
      <c r="C363" s="392"/>
      <c r="D363" s="392"/>
      <c r="E363" s="350"/>
      <c r="F363" s="318" t="str">
        <f t="shared" si="23"/>
        <v>否</v>
      </c>
      <c r="G363" s="175" t="str">
        <f t="shared" si="24"/>
        <v>项</v>
      </c>
    </row>
    <row r="364" ht="36" customHeight="1" spans="1:7">
      <c r="A364" s="513" t="s">
        <v>702</v>
      </c>
      <c r="B364" s="503" t="s">
        <v>703</v>
      </c>
      <c r="C364" s="392">
        <v>28</v>
      </c>
      <c r="D364" s="392">
        <v>33</v>
      </c>
      <c r="E364" s="350">
        <f>IF(C364&gt;0,D364/C364-1,IF(C364&lt;0,-(D364/C364-1),""))</f>
        <v>0.179</v>
      </c>
      <c r="F364" s="318" t="str">
        <f t="shared" si="23"/>
        <v>是</v>
      </c>
      <c r="G364" s="175" t="str">
        <f t="shared" si="24"/>
        <v>项</v>
      </c>
    </row>
    <row r="365" ht="36" customHeight="1" spans="1:7">
      <c r="A365" s="514" t="s">
        <v>704</v>
      </c>
      <c r="B365" s="508" t="s">
        <v>520</v>
      </c>
      <c r="C365" s="509"/>
      <c r="D365" s="509"/>
      <c r="E365" s="355"/>
      <c r="F365" s="318" t="str">
        <f t="shared" si="23"/>
        <v>否</v>
      </c>
      <c r="G365" s="175" t="str">
        <f t="shared" si="24"/>
        <v>项</v>
      </c>
    </row>
    <row r="366" ht="36" customHeight="1" spans="1:7">
      <c r="A366" s="514" t="s">
        <v>705</v>
      </c>
      <c r="B366" s="508" t="s">
        <v>706</v>
      </c>
      <c r="C366" s="509"/>
      <c r="D366" s="509"/>
      <c r="E366" s="355"/>
      <c r="F366" s="318" t="str">
        <f t="shared" si="23"/>
        <v>否</v>
      </c>
      <c r="G366" s="175" t="str">
        <f t="shared" si="24"/>
        <v>项</v>
      </c>
    </row>
    <row r="367" ht="36" customHeight="1" spans="1:7">
      <c r="A367" s="501" t="s">
        <v>77</v>
      </c>
      <c r="B367" s="502" t="s">
        <v>78</v>
      </c>
      <c r="C367" s="388"/>
      <c r="D367" s="388"/>
      <c r="E367" s="355"/>
      <c r="F367" s="318" t="str">
        <f t="shared" si="23"/>
        <v>是</v>
      </c>
      <c r="G367" s="175" t="str">
        <f t="shared" si="24"/>
        <v>类</v>
      </c>
    </row>
    <row r="368" ht="36" customHeight="1" spans="1:7">
      <c r="A368" s="501" t="s">
        <v>707</v>
      </c>
      <c r="B368" s="502" t="s">
        <v>708</v>
      </c>
      <c r="C368" s="388"/>
      <c r="D368" s="388"/>
      <c r="E368" s="355"/>
      <c r="F368" s="318" t="str">
        <f t="shared" si="23"/>
        <v>否</v>
      </c>
      <c r="G368" s="175" t="str">
        <f t="shared" si="24"/>
        <v>款</v>
      </c>
    </row>
    <row r="369" ht="36" customHeight="1" spans="1:7">
      <c r="A369" s="504" t="s">
        <v>709</v>
      </c>
      <c r="B369" s="503" t="s">
        <v>140</v>
      </c>
      <c r="C369" s="392"/>
      <c r="D369" s="392"/>
      <c r="E369" s="350"/>
      <c r="F369" s="318" t="str">
        <f t="shared" si="23"/>
        <v>否</v>
      </c>
      <c r="G369" s="175" t="str">
        <f t="shared" si="24"/>
        <v>项</v>
      </c>
    </row>
    <row r="370" ht="36" customHeight="1" spans="1:7">
      <c r="A370" s="504" t="s">
        <v>710</v>
      </c>
      <c r="B370" s="503" t="s">
        <v>142</v>
      </c>
      <c r="C370" s="392">
        <v>0</v>
      </c>
      <c r="D370" s="392">
        <v>0</v>
      </c>
      <c r="E370" s="350" t="str">
        <f>IF(C370&gt;0,D370/C370-1,IF(C370&lt;0,-(D370/C370-1),""))</f>
        <v/>
      </c>
      <c r="F370" s="318" t="str">
        <f t="shared" si="23"/>
        <v>否</v>
      </c>
      <c r="G370" s="175" t="str">
        <f t="shared" si="24"/>
        <v>项</v>
      </c>
    </row>
    <row r="371" ht="36" customHeight="1" spans="1:7">
      <c r="A371" s="504" t="s">
        <v>711</v>
      </c>
      <c r="B371" s="503" t="s">
        <v>144</v>
      </c>
      <c r="C371" s="392"/>
      <c r="D371" s="392"/>
      <c r="E371" s="350"/>
      <c r="F371" s="318" t="str">
        <f t="shared" si="23"/>
        <v>否</v>
      </c>
      <c r="G371" s="175" t="str">
        <f t="shared" si="24"/>
        <v>项</v>
      </c>
    </row>
    <row r="372" ht="36" customHeight="1" spans="1:7">
      <c r="A372" s="504" t="s">
        <v>712</v>
      </c>
      <c r="B372" s="503" t="s">
        <v>713</v>
      </c>
      <c r="C372" s="392"/>
      <c r="D372" s="392"/>
      <c r="E372" s="350"/>
      <c r="F372" s="318" t="str">
        <f t="shared" si="23"/>
        <v>否</v>
      </c>
      <c r="G372" s="175" t="str">
        <f t="shared" si="24"/>
        <v>项</v>
      </c>
    </row>
    <row r="373" ht="36" customHeight="1" spans="1:7">
      <c r="A373" s="501" t="s">
        <v>714</v>
      </c>
      <c r="B373" s="502" t="s">
        <v>715</v>
      </c>
      <c r="C373" s="388"/>
      <c r="D373" s="388"/>
      <c r="E373" s="355"/>
      <c r="F373" s="318" t="str">
        <f t="shared" si="23"/>
        <v>否</v>
      </c>
      <c r="G373" s="175" t="str">
        <f t="shared" si="24"/>
        <v>款</v>
      </c>
    </row>
    <row r="374" ht="36" customHeight="1" spans="1:7">
      <c r="A374" s="504" t="s">
        <v>716</v>
      </c>
      <c r="B374" s="503" t="s">
        <v>717</v>
      </c>
      <c r="C374" s="392"/>
      <c r="D374" s="392"/>
      <c r="E374" s="350"/>
      <c r="F374" s="318" t="str">
        <f t="shared" si="23"/>
        <v>否</v>
      </c>
      <c r="G374" s="175" t="str">
        <f t="shared" si="24"/>
        <v>项</v>
      </c>
    </row>
    <row r="375" ht="36" customHeight="1" spans="1:7">
      <c r="A375" s="504" t="s">
        <v>718</v>
      </c>
      <c r="B375" s="503" t="s">
        <v>719</v>
      </c>
      <c r="C375" s="392"/>
      <c r="D375" s="392"/>
      <c r="E375" s="350"/>
      <c r="F375" s="318" t="str">
        <f t="shared" si="23"/>
        <v>否</v>
      </c>
      <c r="G375" s="175" t="str">
        <f t="shared" si="24"/>
        <v>项</v>
      </c>
    </row>
    <row r="376" ht="36" customHeight="1" spans="1:7">
      <c r="A376" s="504" t="s">
        <v>720</v>
      </c>
      <c r="B376" s="503" t="s">
        <v>721</v>
      </c>
      <c r="C376" s="392"/>
      <c r="D376" s="392"/>
      <c r="E376" s="350"/>
      <c r="F376" s="318" t="str">
        <f t="shared" si="23"/>
        <v>否</v>
      </c>
      <c r="G376" s="175" t="str">
        <f t="shared" si="24"/>
        <v>项</v>
      </c>
    </row>
    <row r="377" ht="36" customHeight="1" spans="1:7">
      <c r="A377" s="504" t="s">
        <v>722</v>
      </c>
      <c r="B377" s="503" t="s">
        <v>723</v>
      </c>
      <c r="C377" s="392"/>
      <c r="D377" s="392"/>
      <c r="E377" s="350"/>
      <c r="F377" s="318" t="str">
        <f t="shared" si="23"/>
        <v>否</v>
      </c>
      <c r="G377" s="175" t="str">
        <f t="shared" si="24"/>
        <v>项</v>
      </c>
    </row>
    <row r="378" ht="36" customHeight="1" spans="1:7">
      <c r="A378" s="504" t="s">
        <v>724</v>
      </c>
      <c r="B378" s="503" t="s">
        <v>725</v>
      </c>
      <c r="C378" s="392"/>
      <c r="D378" s="392"/>
      <c r="E378" s="350"/>
      <c r="F378" s="318" t="str">
        <f t="shared" si="23"/>
        <v>否</v>
      </c>
      <c r="G378" s="175" t="str">
        <f t="shared" si="24"/>
        <v>项</v>
      </c>
    </row>
    <row r="379" ht="36" customHeight="1" spans="1:7">
      <c r="A379" s="504" t="s">
        <v>726</v>
      </c>
      <c r="B379" s="503" t="s">
        <v>727</v>
      </c>
      <c r="C379" s="392">
        <v>0</v>
      </c>
      <c r="D379" s="392">
        <v>0</v>
      </c>
      <c r="E379" s="350" t="str">
        <f t="shared" ref="E379:E383" si="28">IF(C379&gt;0,D379/C379-1,IF(C379&lt;0,-(D379/C379-1),""))</f>
        <v/>
      </c>
      <c r="F379" s="318" t="str">
        <f t="shared" si="23"/>
        <v>否</v>
      </c>
      <c r="G379" s="175" t="str">
        <f t="shared" si="24"/>
        <v>项</v>
      </c>
    </row>
    <row r="380" ht="36" customHeight="1" spans="1:7">
      <c r="A380" s="504" t="s">
        <v>728</v>
      </c>
      <c r="B380" s="503" t="s">
        <v>729</v>
      </c>
      <c r="C380" s="392">
        <v>0</v>
      </c>
      <c r="D380" s="392">
        <v>0</v>
      </c>
      <c r="E380" s="350" t="str">
        <f t="shared" si="28"/>
        <v/>
      </c>
      <c r="F380" s="318" t="str">
        <f t="shared" si="23"/>
        <v>否</v>
      </c>
      <c r="G380" s="175" t="str">
        <f t="shared" si="24"/>
        <v>项</v>
      </c>
    </row>
    <row r="381" ht="36" customHeight="1" spans="1:7">
      <c r="A381" s="504" t="s">
        <v>730</v>
      </c>
      <c r="B381" s="503" t="s">
        <v>731</v>
      </c>
      <c r="C381" s="392"/>
      <c r="D381" s="392"/>
      <c r="E381" s="350"/>
      <c r="F381" s="318" t="str">
        <f t="shared" si="23"/>
        <v>否</v>
      </c>
      <c r="G381" s="175" t="str">
        <f t="shared" si="24"/>
        <v>项</v>
      </c>
    </row>
    <row r="382" ht="36" customHeight="1" spans="1:7">
      <c r="A382" s="501" t="s">
        <v>732</v>
      </c>
      <c r="B382" s="502" t="s">
        <v>733</v>
      </c>
      <c r="C382" s="388"/>
      <c r="D382" s="388"/>
      <c r="E382" s="355"/>
      <c r="F382" s="318" t="str">
        <f t="shared" si="23"/>
        <v>否</v>
      </c>
      <c r="G382" s="175" t="str">
        <f t="shared" si="24"/>
        <v>款</v>
      </c>
    </row>
    <row r="383" ht="36" customHeight="1" spans="1:7">
      <c r="A383" s="504" t="s">
        <v>734</v>
      </c>
      <c r="B383" s="503" t="s">
        <v>735</v>
      </c>
      <c r="C383" s="392">
        <v>0</v>
      </c>
      <c r="D383" s="392">
        <v>0</v>
      </c>
      <c r="E383" s="350" t="str">
        <f t="shared" si="28"/>
        <v/>
      </c>
      <c r="F383" s="318" t="str">
        <f t="shared" si="23"/>
        <v>否</v>
      </c>
      <c r="G383" s="175" t="str">
        <f t="shared" si="24"/>
        <v>项</v>
      </c>
    </row>
    <row r="384" ht="36" customHeight="1" spans="1:7">
      <c r="A384" s="504" t="s">
        <v>736</v>
      </c>
      <c r="B384" s="503" t="s">
        <v>737</v>
      </c>
      <c r="C384" s="392"/>
      <c r="D384" s="392"/>
      <c r="E384" s="350"/>
      <c r="F384" s="318" t="str">
        <f t="shared" si="23"/>
        <v>否</v>
      </c>
      <c r="G384" s="175" t="str">
        <f t="shared" si="24"/>
        <v>项</v>
      </c>
    </row>
    <row r="385" ht="36" customHeight="1" spans="1:7">
      <c r="A385" s="504" t="s">
        <v>738</v>
      </c>
      <c r="B385" s="503" t="s">
        <v>739</v>
      </c>
      <c r="C385" s="392"/>
      <c r="D385" s="392"/>
      <c r="E385" s="350"/>
      <c r="F385" s="318" t="str">
        <f t="shared" si="23"/>
        <v>否</v>
      </c>
      <c r="G385" s="175" t="str">
        <f t="shared" si="24"/>
        <v>项</v>
      </c>
    </row>
    <row r="386" ht="36" customHeight="1" spans="1:7">
      <c r="A386" s="504" t="s">
        <v>740</v>
      </c>
      <c r="B386" s="503" t="s">
        <v>741</v>
      </c>
      <c r="C386" s="392"/>
      <c r="D386" s="392"/>
      <c r="E386" s="350"/>
      <c r="F386" s="318" t="str">
        <f t="shared" si="23"/>
        <v>否</v>
      </c>
      <c r="G386" s="175" t="str">
        <f t="shared" si="24"/>
        <v>项</v>
      </c>
    </row>
    <row r="387" ht="36" customHeight="1" spans="1:7">
      <c r="A387" s="504" t="s">
        <v>742</v>
      </c>
      <c r="B387" s="503" t="s">
        <v>743</v>
      </c>
      <c r="C387" s="392"/>
      <c r="D387" s="392"/>
      <c r="E387" s="350"/>
      <c r="F387" s="318" t="str">
        <f t="shared" si="23"/>
        <v>否</v>
      </c>
      <c r="G387" s="175" t="str">
        <f t="shared" si="24"/>
        <v>项</v>
      </c>
    </row>
    <row r="388" ht="36" customHeight="1" spans="1:7">
      <c r="A388" s="501" t="s">
        <v>744</v>
      </c>
      <c r="B388" s="502" t="s">
        <v>745</v>
      </c>
      <c r="C388" s="388"/>
      <c r="D388" s="388"/>
      <c r="E388" s="355"/>
      <c r="F388" s="318" t="str">
        <f t="shared" ref="F388:F451" si="29">IF(LEN(A388)=3,"是",IF(B388&lt;&gt;"",IF(SUM(C388:D388)&lt;&gt;0,"是","否"),"是"))</f>
        <v>否</v>
      </c>
      <c r="G388" s="175" t="str">
        <f t="shared" ref="G388:G451" si="30">IF(LEN(A388)=3,"类",IF(LEN(A388)=5,"款","项"))</f>
        <v>款</v>
      </c>
    </row>
    <row r="389" ht="36" customHeight="1" spans="1:7">
      <c r="A389" s="504" t="s">
        <v>746</v>
      </c>
      <c r="B389" s="503" t="s">
        <v>747</v>
      </c>
      <c r="C389" s="392">
        <v>0</v>
      </c>
      <c r="D389" s="392">
        <v>0</v>
      </c>
      <c r="E389" s="350" t="str">
        <f t="shared" ref="E389:E393" si="31">IF(C389&gt;0,D389/C389-1,IF(C389&lt;0,-(D389/C389-1),""))</f>
        <v/>
      </c>
      <c r="F389" s="318" t="str">
        <f t="shared" si="29"/>
        <v>否</v>
      </c>
      <c r="G389" s="175" t="str">
        <f t="shared" si="30"/>
        <v>项</v>
      </c>
    </row>
    <row r="390" ht="36" customHeight="1" spans="1:7">
      <c r="A390" s="504" t="s">
        <v>748</v>
      </c>
      <c r="B390" s="503" t="s">
        <v>749</v>
      </c>
      <c r="C390" s="392"/>
      <c r="D390" s="392"/>
      <c r="E390" s="350"/>
      <c r="F390" s="318" t="str">
        <f t="shared" si="29"/>
        <v>否</v>
      </c>
      <c r="G390" s="175" t="str">
        <f t="shared" si="30"/>
        <v>项</v>
      </c>
    </row>
    <row r="391" ht="36" customHeight="1" spans="1:7">
      <c r="A391" s="504" t="s">
        <v>750</v>
      </c>
      <c r="B391" s="503" t="s">
        <v>751</v>
      </c>
      <c r="C391" s="392">
        <v>0</v>
      </c>
      <c r="D391" s="392">
        <v>0</v>
      </c>
      <c r="E391" s="350" t="str">
        <f t="shared" si="31"/>
        <v/>
      </c>
      <c r="F391" s="318" t="str">
        <f t="shared" si="29"/>
        <v>否</v>
      </c>
      <c r="G391" s="175" t="str">
        <f t="shared" si="30"/>
        <v>项</v>
      </c>
    </row>
    <row r="392" ht="36" customHeight="1" spans="1:7">
      <c r="A392" s="504" t="s">
        <v>752</v>
      </c>
      <c r="B392" s="503" t="s">
        <v>753</v>
      </c>
      <c r="C392" s="392">
        <v>0</v>
      </c>
      <c r="D392" s="392">
        <v>0</v>
      </c>
      <c r="E392" s="350" t="str">
        <f t="shared" si="31"/>
        <v/>
      </c>
      <c r="F392" s="318" t="str">
        <f t="shared" si="29"/>
        <v>否</v>
      </c>
      <c r="G392" s="175" t="str">
        <f t="shared" si="30"/>
        <v>项</v>
      </c>
    </row>
    <row r="393" ht="36" customHeight="1" spans="1:7">
      <c r="A393" s="504" t="s">
        <v>754</v>
      </c>
      <c r="B393" s="503" t="s">
        <v>755</v>
      </c>
      <c r="C393" s="392">
        <v>0</v>
      </c>
      <c r="D393" s="392">
        <v>0</v>
      </c>
      <c r="E393" s="350" t="str">
        <f t="shared" si="31"/>
        <v/>
      </c>
      <c r="F393" s="318" t="str">
        <f t="shared" si="29"/>
        <v>否</v>
      </c>
      <c r="G393" s="175" t="str">
        <f t="shared" si="30"/>
        <v>项</v>
      </c>
    </row>
    <row r="394" ht="36" customHeight="1" spans="1:7">
      <c r="A394" s="501" t="s">
        <v>756</v>
      </c>
      <c r="B394" s="502" t="s">
        <v>757</v>
      </c>
      <c r="C394" s="388"/>
      <c r="D394" s="388"/>
      <c r="E394" s="355"/>
      <c r="F394" s="318" t="str">
        <f t="shared" si="29"/>
        <v>否</v>
      </c>
      <c r="G394" s="175" t="str">
        <f t="shared" si="30"/>
        <v>款</v>
      </c>
    </row>
    <row r="395" ht="36" customHeight="1" spans="1:7">
      <c r="A395" s="504" t="s">
        <v>758</v>
      </c>
      <c r="B395" s="503" t="s">
        <v>759</v>
      </c>
      <c r="C395" s="392"/>
      <c r="D395" s="392"/>
      <c r="E395" s="350"/>
      <c r="F395" s="318" t="str">
        <f t="shared" si="29"/>
        <v>否</v>
      </c>
      <c r="G395" s="175" t="str">
        <f t="shared" si="30"/>
        <v>项</v>
      </c>
    </row>
    <row r="396" ht="36" customHeight="1" spans="1:7">
      <c r="A396" s="504" t="s">
        <v>760</v>
      </c>
      <c r="B396" s="503" t="s">
        <v>761</v>
      </c>
      <c r="C396" s="392">
        <v>0</v>
      </c>
      <c r="D396" s="392">
        <v>0</v>
      </c>
      <c r="E396" s="350" t="str">
        <f t="shared" ref="E396:E401" si="32">IF(C396&gt;0,D396/C396-1,IF(C396&lt;0,-(D396/C396-1),""))</f>
        <v/>
      </c>
      <c r="F396" s="318" t="str">
        <f t="shared" si="29"/>
        <v>否</v>
      </c>
      <c r="G396" s="175" t="str">
        <f t="shared" si="30"/>
        <v>项</v>
      </c>
    </row>
    <row r="397" ht="36" customHeight="1" spans="1:7">
      <c r="A397" s="504" t="s">
        <v>762</v>
      </c>
      <c r="B397" s="503" t="s">
        <v>763</v>
      </c>
      <c r="C397" s="392">
        <v>0</v>
      </c>
      <c r="D397" s="392">
        <v>0</v>
      </c>
      <c r="E397" s="350" t="str">
        <f t="shared" si="32"/>
        <v/>
      </c>
      <c r="F397" s="318" t="str">
        <f t="shared" si="29"/>
        <v>否</v>
      </c>
      <c r="G397" s="175" t="str">
        <f t="shared" si="30"/>
        <v>项</v>
      </c>
    </row>
    <row r="398" ht="36" customHeight="1" spans="1:7">
      <c r="A398" s="501" t="s">
        <v>764</v>
      </c>
      <c r="B398" s="502" t="s">
        <v>765</v>
      </c>
      <c r="C398" s="388">
        <f>SUM(C399:C401)</f>
        <v>0</v>
      </c>
      <c r="D398" s="388">
        <f>SUM(D399:D401)</f>
        <v>0</v>
      </c>
      <c r="E398" s="355" t="str">
        <f t="shared" si="32"/>
        <v/>
      </c>
      <c r="F398" s="318" t="str">
        <f t="shared" si="29"/>
        <v>否</v>
      </c>
      <c r="G398" s="175" t="str">
        <f t="shared" si="30"/>
        <v>款</v>
      </c>
    </row>
    <row r="399" ht="36" customHeight="1" spans="1:7">
      <c r="A399" s="504" t="s">
        <v>766</v>
      </c>
      <c r="B399" s="503" t="s">
        <v>767</v>
      </c>
      <c r="C399" s="392">
        <v>0</v>
      </c>
      <c r="D399" s="392">
        <v>0</v>
      </c>
      <c r="E399" s="350" t="str">
        <f t="shared" si="32"/>
        <v/>
      </c>
      <c r="F399" s="318" t="str">
        <f t="shared" si="29"/>
        <v>否</v>
      </c>
      <c r="G399" s="175" t="str">
        <f t="shared" si="30"/>
        <v>项</v>
      </c>
    </row>
    <row r="400" ht="36" customHeight="1" spans="1:7">
      <c r="A400" s="504" t="s">
        <v>768</v>
      </c>
      <c r="B400" s="503" t="s">
        <v>769</v>
      </c>
      <c r="C400" s="392">
        <v>0</v>
      </c>
      <c r="D400" s="392">
        <v>0</v>
      </c>
      <c r="E400" s="350" t="str">
        <f t="shared" si="32"/>
        <v/>
      </c>
      <c r="F400" s="318" t="str">
        <f t="shared" si="29"/>
        <v>否</v>
      </c>
      <c r="G400" s="175" t="str">
        <f t="shared" si="30"/>
        <v>项</v>
      </c>
    </row>
    <row r="401" ht="36" customHeight="1" spans="1:7">
      <c r="A401" s="504" t="s">
        <v>770</v>
      </c>
      <c r="B401" s="503" t="s">
        <v>771</v>
      </c>
      <c r="C401" s="392">
        <v>0</v>
      </c>
      <c r="D401" s="392">
        <v>0</v>
      </c>
      <c r="E401" s="350" t="str">
        <f t="shared" si="32"/>
        <v/>
      </c>
      <c r="F401" s="318" t="str">
        <f t="shared" si="29"/>
        <v>否</v>
      </c>
      <c r="G401" s="175" t="str">
        <f t="shared" si="30"/>
        <v>项</v>
      </c>
    </row>
    <row r="402" ht="36" customHeight="1" spans="1:7">
      <c r="A402" s="501" t="s">
        <v>772</v>
      </c>
      <c r="B402" s="502" t="s">
        <v>773</v>
      </c>
      <c r="C402" s="388"/>
      <c r="D402" s="388"/>
      <c r="E402" s="355"/>
      <c r="F402" s="318" t="str">
        <f t="shared" si="29"/>
        <v>否</v>
      </c>
      <c r="G402" s="175" t="str">
        <f t="shared" si="30"/>
        <v>款</v>
      </c>
    </row>
    <row r="403" ht="36" customHeight="1" spans="1:7">
      <c r="A403" s="504" t="s">
        <v>774</v>
      </c>
      <c r="B403" s="503" t="s">
        <v>775</v>
      </c>
      <c r="C403" s="392"/>
      <c r="D403" s="392"/>
      <c r="E403" s="350"/>
      <c r="F403" s="318" t="str">
        <f t="shared" si="29"/>
        <v>否</v>
      </c>
      <c r="G403" s="175" t="str">
        <f t="shared" si="30"/>
        <v>项</v>
      </c>
    </row>
    <row r="404" ht="36" customHeight="1" spans="1:7">
      <c r="A404" s="504" t="s">
        <v>776</v>
      </c>
      <c r="B404" s="503" t="s">
        <v>777</v>
      </c>
      <c r="C404" s="392">
        <v>0</v>
      </c>
      <c r="D404" s="392">
        <v>0</v>
      </c>
      <c r="E404" s="350" t="str">
        <f>IF(C404&gt;0,D404/C404-1,IF(C404&lt;0,-(D404/C404-1),""))</f>
        <v/>
      </c>
      <c r="F404" s="318" t="str">
        <f t="shared" si="29"/>
        <v>否</v>
      </c>
      <c r="G404" s="175" t="str">
        <f t="shared" si="30"/>
        <v>项</v>
      </c>
    </row>
    <row r="405" ht="36" customHeight="1" spans="1:7">
      <c r="A405" s="504" t="s">
        <v>778</v>
      </c>
      <c r="B405" s="503" t="s">
        <v>779</v>
      </c>
      <c r="C405" s="392">
        <v>0</v>
      </c>
      <c r="D405" s="392">
        <v>0</v>
      </c>
      <c r="E405" s="350" t="str">
        <f>IF(C405&gt;0,D405/C405-1,IF(C405&lt;0,-(D405/C405-1),""))</f>
        <v/>
      </c>
      <c r="F405" s="318" t="str">
        <f t="shared" si="29"/>
        <v>否</v>
      </c>
      <c r="G405" s="175" t="str">
        <f t="shared" si="30"/>
        <v>项</v>
      </c>
    </row>
    <row r="406" ht="36" customHeight="1" spans="1:7">
      <c r="A406" s="501" t="s">
        <v>780</v>
      </c>
      <c r="B406" s="502" t="s">
        <v>781</v>
      </c>
      <c r="C406" s="388"/>
      <c r="D406" s="388"/>
      <c r="E406" s="355"/>
      <c r="F406" s="318" t="str">
        <f t="shared" si="29"/>
        <v>否</v>
      </c>
      <c r="G406" s="175" t="str">
        <f t="shared" si="30"/>
        <v>款</v>
      </c>
    </row>
    <row r="407" ht="36" customHeight="1" spans="1:7">
      <c r="A407" s="504" t="s">
        <v>782</v>
      </c>
      <c r="B407" s="503" t="s">
        <v>783</v>
      </c>
      <c r="C407" s="392"/>
      <c r="D407" s="392"/>
      <c r="E407" s="350"/>
      <c r="F407" s="318" t="str">
        <f t="shared" si="29"/>
        <v>否</v>
      </c>
      <c r="G407" s="175" t="str">
        <f t="shared" si="30"/>
        <v>项</v>
      </c>
    </row>
    <row r="408" ht="36" customHeight="1" spans="1:7">
      <c r="A408" s="504" t="s">
        <v>784</v>
      </c>
      <c r="B408" s="503" t="s">
        <v>785</v>
      </c>
      <c r="C408" s="392"/>
      <c r="D408" s="392"/>
      <c r="E408" s="350"/>
      <c r="F408" s="318" t="str">
        <f t="shared" si="29"/>
        <v>否</v>
      </c>
      <c r="G408" s="175" t="str">
        <f t="shared" si="30"/>
        <v>项</v>
      </c>
    </row>
    <row r="409" ht="36" customHeight="1" spans="1:7">
      <c r="A409" s="504" t="s">
        <v>786</v>
      </c>
      <c r="B409" s="503" t="s">
        <v>787</v>
      </c>
      <c r="C409" s="392"/>
      <c r="D409" s="392"/>
      <c r="E409" s="350"/>
      <c r="F409" s="318" t="str">
        <f t="shared" si="29"/>
        <v>否</v>
      </c>
      <c r="G409" s="175" t="str">
        <f t="shared" si="30"/>
        <v>项</v>
      </c>
    </row>
    <row r="410" ht="36" customHeight="1" spans="1:7">
      <c r="A410" s="504" t="s">
        <v>788</v>
      </c>
      <c r="B410" s="503" t="s">
        <v>789</v>
      </c>
      <c r="C410" s="392">
        <v>0</v>
      </c>
      <c r="D410" s="392">
        <v>0</v>
      </c>
      <c r="E410" s="350" t="str">
        <f t="shared" ref="E410:E417" si="33">IF(C410&gt;0,D410/C410-1,IF(C410&lt;0,-(D410/C410-1),""))</f>
        <v/>
      </c>
      <c r="F410" s="318" t="str">
        <f t="shared" si="29"/>
        <v>否</v>
      </c>
      <c r="G410" s="175" t="str">
        <f t="shared" si="30"/>
        <v>项</v>
      </c>
    </row>
    <row r="411" ht="36" customHeight="1" spans="1:7">
      <c r="A411" s="504" t="s">
        <v>790</v>
      </c>
      <c r="B411" s="503" t="s">
        <v>791</v>
      </c>
      <c r="C411" s="392">
        <v>0</v>
      </c>
      <c r="D411" s="392">
        <v>0</v>
      </c>
      <c r="E411" s="350" t="str">
        <f t="shared" si="33"/>
        <v/>
      </c>
      <c r="F411" s="318" t="str">
        <f t="shared" si="29"/>
        <v>否</v>
      </c>
      <c r="G411" s="175" t="str">
        <f t="shared" si="30"/>
        <v>项</v>
      </c>
    </row>
    <row r="412" ht="36" customHeight="1" spans="1:7">
      <c r="A412" s="501" t="s">
        <v>792</v>
      </c>
      <c r="B412" s="502" t="s">
        <v>793</v>
      </c>
      <c r="C412" s="388"/>
      <c r="D412" s="388"/>
      <c r="E412" s="355"/>
      <c r="F412" s="318" t="str">
        <f t="shared" si="29"/>
        <v>否</v>
      </c>
      <c r="G412" s="175" t="str">
        <f t="shared" si="30"/>
        <v>款</v>
      </c>
    </row>
    <row r="413" s="487" customFormat="1" ht="36" customHeight="1" spans="1:7">
      <c r="A413" s="504" t="s">
        <v>794</v>
      </c>
      <c r="B413" s="503" t="s">
        <v>795</v>
      </c>
      <c r="C413" s="392">
        <v>0</v>
      </c>
      <c r="D413" s="392">
        <v>0</v>
      </c>
      <c r="E413" s="350" t="str">
        <f t="shared" si="33"/>
        <v/>
      </c>
      <c r="F413" s="318" t="str">
        <f t="shared" si="29"/>
        <v>否</v>
      </c>
      <c r="G413" s="175" t="str">
        <f t="shared" si="30"/>
        <v>项</v>
      </c>
    </row>
    <row r="414" ht="36" customHeight="1" spans="1:7">
      <c r="A414" s="504" t="s">
        <v>796</v>
      </c>
      <c r="B414" s="503" t="s">
        <v>797</v>
      </c>
      <c r="C414" s="392">
        <v>0</v>
      </c>
      <c r="D414" s="392">
        <v>0</v>
      </c>
      <c r="E414" s="350" t="str">
        <f t="shared" si="33"/>
        <v/>
      </c>
      <c r="F414" s="318" t="str">
        <f t="shared" si="29"/>
        <v>否</v>
      </c>
      <c r="G414" s="175" t="str">
        <f t="shared" si="30"/>
        <v>项</v>
      </c>
    </row>
    <row r="415" ht="36" customHeight="1" spans="1:7">
      <c r="A415" s="504" t="s">
        <v>798</v>
      </c>
      <c r="B415" s="503" t="s">
        <v>799</v>
      </c>
      <c r="C415" s="392">
        <v>0</v>
      </c>
      <c r="D415" s="392">
        <v>0</v>
      </c>
      <c r="E415" s="350" t="str">
        <f t="shared" si="33"/>
        <v/>
      </c>
      <c r="F415" s="318" t="str">
        <f t="shared" si="29"/>
        <v>否</v>
      </c>
      <c r="G415" s="175" t="str">
        <f t="shared" si="30"/>
        <v>项</v>
      </c>
    </row>
    <row r="416" s="487" customFormat="1" ht="36" customHeight="1" spans="1:7">
      <c r="A416" s="504" t="s">
        <v>800</v>
      </c>
      <c r="B416" s="503" t="s">
        <v>801</v>
      </c>
      <c r="C416" s="392">
        <v>0</v>
      </c>
      <c r="D416" s="392">
        <v>0</v>
      </c>
      <c r="E416" s="350" t="str">
        <f t="shared" si="33"/>
        <v/>
      </c>
      <c r="F416" s="318" t="str">
        <f t="shared" si="29"/>
        <v>否</v>
      </c>
      <c r="G416" s="175" t="str">
        <f t="shared" si="30"/>
        <v>项</v>
      </c>
    </row>
    <row r="417" ht="36" customHeight="1" spans="1:7">
      <c r="A417" s="504" t="s">
        <v>802</v>
      </c>
      <c r="B417" s="503" t="s">
        <v>803</v>
      </c>
      <c r="C417" s="392">
        <v>0</v>
      </c>
      <c r="D417" s="392">
        <v>0</v>
      </c>
      <c r="E417" s="350" t="str">
        <f t="shared" si="33"/>
        <v/>
      </c>
      <c r="F417" s="318" t="str">
        <f t="shared" si="29"/>
        <v>否</v>
      </c>
      <c r="G417" s="175" t="str">
        <f t="shared" si="30"/>
        <v>项</v>
      </c>
    </row>
    <row r="418" ht="36" customHeight="1" spans="1:7">
      <c r="A418" s="504" t="s">
        <v>804</v>
      </c>
      <c r="B418" s="503" t="s">
        <v>805</v>
      </c>
      <c r="C418" s="392"/>
      <c r="D418" s="392"/>
      <c r="E418" s="350"/>
      <c r="F418" s="318" t="str">
        <f t="shared" si="29"/>
        <v>否</v>
      </c>
      <c r="G418" s="175" t="str">
        <f t="shared" si="30"/>
        <v>项</v>
      </c>
    </row>
    <row r="419" ht="36" customHeight="1" spans="1:7">
      <c r="A419" s="501" t="s">
        <v>806</v>
      </c>
      <c r="B419" s="502" t="s">
        <v>807</v>
      </c>
      <c r="C419" s="388"/>
      <c r="D419" s="388"/>
      <c r="E419" s="355"/>
      <c r="F419" s="318" t="str">
        <f t="shared" si="29"/>
        <v>否</v>
      </c>
      <c r="G419" s="175" t="str">
        <f t="shared" si="30"/>
        <v>款</v>
      </c>
    </row>
    <row r="420" ht="36" customHeight="1" spans="1:7">
      <c r="A420" s="511">
        <v>2059999</v>
      </c>
      <c r="B420" s="503" t="s">
        <v>808</v>
      </c>
      <c r="C420" s="392"/>
      <c r="D420" s="392"/>
      <c r="E420" s="350"/>
      <c r="F420" s="318" t="str">
        <f t="shared" si="29"/>
        <v>否</v>
      </c>
      <c r="G420" s="175" t="str">
        <f t="shared" si="30"/>
        <v>项</v>
      </c>
    </row>
    <row r="421" ht="36" customHeight="1" spans="1:7">
      <c r="A421" s="507" t="s">
        <v>809</v>
      </c>
      <c r="B421" s="508" t="s">
        <v>520</v>
      </c>
      <c r="C421" s="509"/>
      <c r="D421" s="509"/>
      <c r="E421" s="355"/>
      <c r="F421" s="318" t="str">
        <f t="shared" si="29"/>
        <v>否</v>
      </c>
      <c r="G421" s="175" t="str">
        <f t="shared" si="30"/>
        <v>项</v>
      </c>
    </row>
    <row r="422" ht="36" customHeight="1" spans="1:7">
      <c r="A422" s="507" t="s">
        <v>810</v>
      </c>
      <c r="B422" s="508" t="s">
        <v>811</v>
      </c>
      <c r="C422" s="509"/>
      <c r="D422" s="509"/>
      <c r="E422" s="355"/>
      <c r="F422" s="318" t="str">
        <f t="shared" si="29"/>
        <v>否</v>
      </c>
      <c r="G422" s="175" t="str">
        <f t="shared" si="30"/>
        <v>项</v>
      </c>
    </row>
    <row r="423" ht="36" customHeight="1" spans="1:7">
      <c r="A423" s="501" t="s">
        <v>79</v>
      </c>
      <c r="B423" s="502" t="s">
        <v>80</v>
      </c>
      <c r="C423" s="388">
        <f>C424+C429+C438+C444+C449+C454+C459+C466+C470+C474</f>
        <v>988</v>
      </c>
      <c r="D423" s="388">
        <f>D424+D429+D438+D444+D449+D454+D459+D466+D470+D474</f>
        <v>1883</v>
      </c>
      <c r="E423" s="355">
        <f>IF(C423&gt;0,D423/C423-1,IF(C423&lt;0,-(D423/C423-1),""))</f>
        <v>0.906</v>
      </c>
      <c r="F423" s="318" t="str">
        <f t="shared" si="29"/>
        <v>是</v>
      </c>
      <c r="G423" s="175" t="str">
        <f t="shared" si="30"/>
        <v>类</v>
      </c>
    </row>
    <row r="424" ht="36" customHeight="1" spans="1:7">
      <c r="A424" s="501" t="s">
        <v>812</v>
      </c>
      <c r="B424" s="502" t="s">
        <v>813</v>
      </c>
      <c r="C424" s="388">
        <f>SUM(C425:C428)</f>
        <v>19</v>
      </c>
      <c r="D424" s="388">
        <f>SUM(D425:D428)</f>
        <v>37</v>
      </c>
      <c r="E424" s="355">
        <f>IF(C424&gt;0,D424/C424-1,IF(C424&lt;0,-(D424/C424-1),""))</f>
        <v>0.947</v>
      </c>
      <c r="F424" s="318" t="str">
        <f t="shared" si="29"/>
        <v>是</v>
      </c>
      <c r="G424" s="175" t="str">
        <f t="shared" si="30"/>
        <v>款</v>
      </c>
    </row>
    <row r="425" ht="36" customHeight="1" spans="1:7">
      <c r="A425" s="504" t="s">
        <v>814</v>
      </c>
      <c r="B425" s="503" t="s">
        <v>140</v>
      </c>
      <c r="C425" s="392"/>
      <c r="D425" s="392"/>
      <c r="E425" s="350"/>
      <c r="F425" s="318" t="str">
        <f t="shared" si="29"/>
        <v>否</v>
      </c>
      <c r="G425" s="175" t="str">
        <f t="shared" si="30"/>
        <v>项</v>
      </c>
    </row>
    <row r="426" ht="36" customHeight="1" spans="1:7">
      <c r="A426" s="504" t="s">
        <v>815</v>
      </c>
      <c r="B426" s="503" t="s">
        <v>142</v>
      </c>
      <c r="C426" s="392">
        <v>0</v>
      </c>
      <c r="D426" s="392">
        <v>0</v>
      </c>
      <c r="E426" s="350" t="str">
        <f>IF(C426&gt;0,D426/C426-1,IF(C426&lt;0,-(D426/C426-1),""))</f>
        <v/>
      </c>
      <c r="F426" s="318" t="str">
        <f t="shared" si="29"/>
        <v>否</v>
      </c>
      <c r="G426" s="175" t="str">
        <f t="shared" si="30"/>
        <v>项</v>
      </c>
    </row>
    <row r="427" ht="36" customHeight="1" spans="1:7">
      <c r="A427" s="504" t="s">
        <v>816</v>
      </c>
      <c r="B427" s="503" t="s">
        <v>144</v>
      </c>
      <c r="C427" s="392"/>
      <c r="D427" s="392"/>
      <c r="E427" s="350"/>
      <c r="F427" s="318" t="str">
        <f t="shared" si="29"/>
        <v>否</v>
      </c>
      <c r="G427" s="175" t="str">
        <f t="shared" si="30"/>
        <v>项</v>
      </c>
    </row>
    <row r="428" ht="36" customHeight="1" spans="1:7">
      <c r="A428" s="504" t="s">
        <v>817</v>
      </c>
      <c r="B428" s="503" t="s">
        <v>818</v>
      </c>
      <c r="C428" s="392">
        <v>19</v>
      </c>
      <c r="D428" s="392">
        <v>37</v>
      </c>
      <c r="E428" s="350">
        <f>IF(C428&gt;0,D428/C428-1,IF(C428&lt;0,-(D428/C428-1),""))</f>
        <v>0.947</v>
      </c>
      <c r="F428" s="318" t="str">
        <f t="shared" si="29"/>
        <v>是</v>
      </c>
      <c r="G428" s="175" t="str">
        <f t="shared" si="30"/>
        <v>项</v>
      </c>
    </row>
    <row r="429" ht="36" customHeight="1" spans="1:7">
      <c r="A429" s="501" t="s">
        <v>819</v>
      </c>
      <c r="B429" s="502" t="s">
        <v>820</v>
      </c>
      <c r="C429" s="388"/>
      <c r="D429" s="388"/>
      <c r="E429" s="355"/>
      <c r="F429" s="318" t="str">
        <f t="shared" si="29"/>
        <v>否</v>
      </c>
      <c r="G429" s="175" t="str">
        <f t="shared" si="30"/>
        <v>款</v>
      </c>
    </row>
    <row r="430" ht="36" customHeight="1" spans="1:7">
      <c r="A430" s="504" t="s">
        <v>821</v>
      </c>
      <c r="B430" s="503" t="s">
        <v>822</v>
      </c>
      <c r="C430" s="392"/>
      <c r="D430" s="392"/>
      <c r="E430" s="350"/>
      <c r="F430" s="318" t="str">
        <f t="shared" si="29"/>
        <v>否</v>
      </c>
      <c r="G430" s="175" t="str">
        <f t="shared" si="30"/>
        <v>项</v>
      </c>
    </row>
    <row r="431" ht="36" customHeight="1" spans="1:7">
      <c r="A431" s="504" t="s">
        <v>823</v>
      </c>
      <c r="B431" s="503" t="s">
        <v>824</v>
      </c>
      <c r="C431" s="392">
        <v>0</v>
      </c>
      <c r="D431" s="392">
        <v>0</v>
      </c>
      <c r="E431" s="350" t="str">
        <f t="shared" ref="E431:E433" si="34">IF(C431&gt;0,D431/C431-1,IF(C431&lt;0,-(D431/C431-1),""))</f>
        <v/>
      </c>
      <c r="F431" s="318" t="str">
        <f t="shared" si="29"/>
        <v>否</v>
      </c>
      <c r="G431" s="175" t="str">
        <f t="shared" si="30"/>
        <v>项</v>
      </c>
    </row>
    <row r="432" ht="36" customHeight="1" spans="1:7">
      <c r="A432" s="504" t="s">
        <v>825</v>
      </c>
      <c r="B432" s="503" t="s">
        <v>826</v>
      </c>
      <c r="C432" s="392">
        <v>0</v>
      </c>
      <c r="D432" s="392">
        <v>0</v>
      </c>
      <c r="E432" s="350" t="str">
        <f t="shared" si="34"/>
        <v/>
      </c>
      <c r="F432" s="318" t="str">
        <f t="shared" si="29"/>
        <v>否</v>
      </c>
      <c r="G432" s="175" t="str">
        <f t="shared" si="30"/>
        <v>项</v>
      </c>
    </row>
    <row r="433" ht="36" customHeight="1" spans="1:7">
      <c r="A433" s="504" t="s">
        <v>827</v>
      </c>
      <c r="B433" s="503" t="s">
        <v>828</v>
      </c>
      <c r="C433" s="392">
        <v>0</v>
      </c>
      <c r="D433" s="392">
        <v>0</v>
      </c>
      <c r="E433" s="350" t="str">
        <f t="shared" si="34"/>
        <v/>
      </c>
      <c r="F433" s="318" t="str">
        <f t="shared" si="29"/>
        <v>否</v>
      </c>
      <c r="G433" s="175" t="str">
        <f t="shared" si="30"/>
        <v>项</v>
      </c>
    </row>
    <row r="434" ht="36" customHeight="1" spans="1:7">
      <c r="A434" s="504" t="s">
        <v>829</v>
      </c>
      <c r="B434" s="503" t="s">
        <v>830</v>
      </c>
      <c r="C434" s="392"/>
      <c r="D434" s="392"/>
      <c r="E434" s="350"/>
      <c r="F434" s="318" t="str">
        <f t="shared" si="29"/>
        <v>否</v>
      </c>
      <c r="G434" s="175" t="str">
        <f t="shared" si="30"/>
        <v>项</v>
      </c>
    </row>
    <row r="435" ht="36" customHeight="1" spans="1:7">
      <c r="A435" s="504" t="s">
        <v>831</v>
      </c>
      <c r="B435" s="503" t="s">
        <v>832</v>
      </c>
      <c r="C435" s="392">
        <v>0</v>
      </c>
      <c r="D435" s="392">
        <v>0</v>
      </c>
      <c r="E435" s="350" t="str">
        <f>IF(C435&gt;0,D435/C435-1,IF(C435&lt;0,-(D435/C435-1),""))</f>
        <v/>
      </c>
      <c r="F435" s="318" t="str">
        <f t="shared" si="29"/>
        <v>否</v>
      </c>
      <c r="G435" s="175" t="str">
        <f t="shared" si="30"/>
        <v>项</v>
      </c>
    </row>
    <row r="436" ht="36" customHeight="1" spans="1:7">
      <c r="A436" s="506">
        <v>2060208</v>
      </c>
      <c r="B436" s="515" t="s">
        <v>833</v>
      </c>
      <c r="C436" s="392">
        <v>0</v>
      </c>
      <c r="D436" s="392">
        <v>0</v>
      </c>
      <c r="E436" s="350" t="str">
        <f>IF(C436&gt;0,D436/C436-1,IF(C436&lt;0,-(D436/C436-1),""))</f>
        <v/>
      </c>
      <c r="F436" s="318" t="str">
        <f t="shared" si="29"/>
        <v>否</v>
      </c>
      <c r="G436" s="175" t="str">
        <f t="shared" si="30"/>
        <v>项</v>
      </c>
    </row>
    <row r="437" ht="36" customHeight="1" spans="1:7">
      <c r="A437" s="504" t="s">
        <v>834</v>
      </c>
      <c r="B437" s="503" t="s">
        <v>835</v>
      </c>
      <c r="C437" s="392"/>
      <c r="D437" s="392"/>
      <c r="E437" s="350"/>
      <c r="F437" s="318" t="str">
        <f t="shared" si="29"/>
        <v>否</v>
      </c>
      <c r="G437" s="175" t="str">
        <f t="shared" si="30"/>
        <v>项</v>
      </c>
    </row>
    <row r="438" ht="36" customHeight="1" spans="1:7">
      <c r="A438" s="501" t="s">
        <v>836</v>
      </c>
      <c r="B438" s="502" t="s">
        <v>837</v>
      </c>
      <c r="C438" s="388"/>
      <c r="D438" s="388"/>
      <c r="E438" s="355"/>
      <c r="F438" s="318" t="str">
        <f t="shared" si="29"/>
        <v>否</v>
      </c>
      <c r="G438" s="175" t="str">
        <f t="shared" si="30"/>
        <v>款</v>
      </c>
    </row>
    <row r="439" ht="36" customHeight="1" spans="1:7">
      <c r="A439" s="504" t="s">
        <v>838</v>
      </c>
      <c r="B439" s="503" t="s">
        <v>822</v>
      </c>
      <c r="C439" s="392"/>
      <c r="D439" s="392"/>
      <c r="E439" s="350"/>
      <c r="F439" s="318" t="str">
        <f t="shared" si="29"/>
        <v>否</v>
      </c>
      <c r="G439" s="175" t="str">
        <f t="shared" si="30"/>
        <v>项</v>
      </c>
    </row>
    <row r="440" ht="36" customHeight="1" spans="1:7">
      <c r="A440" s="504" t="s">
        <v>839</v>
      </c>
      <c r="B440" s="503" t="s">
        <v>840</v>
      </c>
      <c r="C440" s="392"/>
      <c r="D440" s="392"/>
      <c r="E440" s="350"/>
      <c r="F440" s="318" t="str">
        <f t="shared" si="29"/>
        <v>否</v>
      </c>
      <c r="G440" s="175" t="str">
        <f t="shared" si="30"/>
        <v>项</v>
      </c>
    </row>
    <row r="441" ht="36" customHeight="1" spans="1:7">
      <c r="A441" s="504" t="s">
        <v>841</v>
      </c>
      <c r="B441" s="503" t="s">
        <v>842</v>
      </c>
      <c r="C441" s="392">
        <v>0</v>
      </c>
      <c r="D441" s="392">
        <v>0</v>
      </c>
      <c r="E441" s="350" t="str">
        <f t="shared" ref="E441:E444" si="35">IF(C441&gt;0,D441/C441-1,IF(C441&lt;0,-(D441/C441-1),""))</f>
        <v/>
      </c>
      <c r="F441" s="318" t="str">
        <f t="shared" si="29"/>
        <v>否</v>
      </c>
      <c r="G441" s="175" t="str">
        <f t="shared" si="30"/>
        <v>项</v>
      </c>
    </row>
    <row r="442" ht="36" customHeight="1" spans="1:7">
      <c r="A442" s="504" t="s">
        <v>843</v>
      </c>
      <c r="B442" s="503" t="s">
        <v>844</v>
      </c>
      <c r="C442" s="392">
        <v>0</v>
      </c>
      <c r="D442" s="392">
        <v>0</v>
      </c>
      <c r="E442" s="350" t="str">
        <f t="shared" si="35"/>
        <v/>
      </c>
      <c r="F442" s="318" t="str">
        <f t="shared" si="29"/>
        <v>否</v>
      </c>
      <c r="G442" s="175" t="str">
        <f t="shared" si="30"/>
        <v>项</v>
      </c>
    </row>
    <row r="443" ht="36" customHeight="1" spans="1:7">
      <c r="A443" s="504" t="s">
        <v>845</v>
      </c>
      <c r="B443" s="503" t="s">
        <v>846</v>
      </c>
      <c r="C443" s="392">
        <v>0</v>
      </c>
      <c r="D443" s="392">
        <v>0</v>
      </c>
      <c r="E443" s="350" t="str">
        <f t="shared" si="35"/>
        <v/>
      </c>
      <c r="F443" s="318" t="str">
        <f t="shared" si="29"/>
        <v>否</v>
      </c>
      <c r="G443" s="175" t="str">
        <f t="shared" si="30"/>
        <v>项</v>
      </c>
    </row>
    <row r="444" ht="36" customHeight="1" spans="1:7">
      <c r="A444" s="501" t="s">
        <v>847</v>
      </c>
      <c r="B444" s="502" t="s">
        <v>848</v>
      </c>
      <c r="C444" s="388">
        <f>SUM(C445:C448)</f>
        <v>270</v>
      </c>
      <c r="D444" s="388">
        <f>SUM(D445:D448)</f>
        <v>561</v>
      </c>
      <c r="E444" s="355">
        <f t="shared" si="35"/>
        <v>1.078</v>
      </c>
      <c r="F444" s="318" t="str">
        <f t="shared" si="29"/>
        <v>是</v>
      </c>
      <c r="G444" s="175" t="str">
        <f t="shared" si="30"/>
        <v>款</v>
      </c>
    </row>
    <row r="445" ht="36" customHeight="1" spans="1:7">
      <c r="A445" s="504" t="s">
        <v>849</v>
      </c>
      <c r="B445" s="503" t="s">
        <v>822</v>
      </c>
      <c r="C445" s="392"/>
      <c r="D445" s="392"/>
      <c r="E445" s="350"/>
      <c r="F445" s="318" t="str">
        <f t="shared" si="29"/>
        <v>否</v>
      </c>
      <c r="G445" s="175" t="str">
        <f t="shared" si="30"/>
        <v>项</v>
      </c>
    </row>
    <row r="446" ht="36" customHeight="1" spans="1:7">
      <c r="A446" s="504" t="s">
        <v>850</v>
      </c>
      <c r="B446" s="503" t="s">
        <v>851</v>
      </c>
      <c r="C446" s="392"/>
      <c r="D446" s="392"/>
      <c r="E446" s="350"/>
      <c r="F446" s="318" t="str">
        <f t="shared" si="29"/>
        <v>否</v>
      </c>
      <c r="G446" s="175" t="str">
        <f t="shared" si="30"/>
        <v>项</v>
      </c>
    </row>
    <row r="447" ht="36" customHeight="1" spans="1:7">
      <c r="A447" s="516">
        <v>2060405</v>
      </c>
      <c r="B447" s="503" t="s">
        <v>852</v>
      </c>
      <c r="C447" s="392"/>
      <c r="D447" s="392"/>
      <c r="E447" s="350"/>
      <c r="F447" s="318" t="str">
        <f t="shared" si="29"/>
        <v>否</v>
      </c>
      <c r="G447" s="175" t="str">
        <f t="shared" si="30"/>
        <v>项</v>
      </c>
    </row>
    <row r="448" ht="36" customHeight="1" spans="1:7">
      <c r="A448" s="504" t="s">
        <v>853</v>
      </c>
      <c r="B448" s="503" t="s">
        <v>854</v>
      </c>
      <c r="C448" s="392">
        <v>270</v>
      </c>
      <c r="D448" s="392">
        <v>561</v>
      </c>
      <c r="E448" s="350">
        <f>IF(C448&gt;0,D448/C448-1,IF(C448&lt;0,-(D448/C448-1),""))</f>
        <v>1.078</v>
      </c>
      <c r="F448" s="318" t="str">
        <f t="shared" si="29"/>
        <v>是</v>
      </c>
      <c r="G448" s="175" t="str">
        <f t="shared" si="30"/>
        <v>项</v>
      </c>
    </row>
    <row r="449" ht="36" customHeight="1" spans="1:7">
      <c r="A449" s="501" t="s">
        <v>855</v>
      </c>
      <c r="B449" s="502" t="s">
        <v>856</v>
      </c>
      <c r="C449" s="388">
        <f>SUM(C450:C453)</f>
        <v>0</v>
      </c>
      <c r="D449" s="388">
        <f>SUM(D450:D453)</f>
        <v>75</v>
      </c>
      <c r="E449" s="355"/>
      <c r="F449" s="318" t="str">
        <f t="shared" si="29"/>
        <v>是</v>
      </c>
      <c r="G449" s="175" t="str">
        <f t="shared" si="30"/>
        <v>款</v>
      </c>
    </row>
    <row r="450" ht="36" customHeight="1" spans="1:7">
      <c r="A450" s="504" t="s">
        <v>857</v>
      </c>
      <c r="B450" s="503" t="s">
        <v>822</v>
      </c>
      <c r="C450" s="392"/>
      <c r="D450" s="392">
        <v>75</v>
      </c>
      <c r="E450" s="350"/>
      <c r="F450" s="318" t="str">
        <f t="shared" si="29"/>
        <v>是</v>
      </c>
      <c r="G450" s="175" t="str">
        <f t="shared" si="30"/>
        <v>项</v>
      </c>
    </row>
    <row r="451" ht="36" customHeight="1" spans="1:7">
      <c r="A451" s="504" t="s">
        <v>858</v>
      </c>
      <c r="B451" s="503" t="s">
        <v>859</v>
      </c>
      <c r="C451" s="392">
        <v>0</v>
      </c>
      <c r="D451" s="392">
        <v>0</v>
      </c>
      <c r="E451" s="350" t="str">
        <f>IF(C451&gt;0,D451/C451-1,IF(C451&lt;0,-(D451/C451-1),""))</f>
        <v/>
      </c>
      <c r="F451" s="318" t="str">
        <f t="shared" si="29"/>
        <v>否</v>
      </c>
      <c r="G451" s="175" t="str">
        <f t="shared" si="30"/>
        <v>项</v>
      </c>
    </row>
    <row r="452" ht="36" customHeight="1" spans="1:7">
      <c r="A452" s="504" t="s">
        <v>860</v>
      </c>
      <c r="B452" s="503" t="s">
        <v>861</v>
      </c>
      <c r="C452" s="392"/>
      <c r="D452" s="392"/>
      <c r="E452" s="350"/>
      <c r="F452" s="318" t="str">
        <f t="shared" ref="F452:F515" si="36">IF(LEN(A452)=3,"是",IF(B452&lt;&gt;"",IF(SUM(C452:D452)&lt;&gt;0,"是","否"),"是"))</f>
        <v>否</v>
      </c>
      <c r="G452" s="175" t="str">
        <f t="shared" ref="G452:G515" si="37">IF(LEN(A452)=3,"类",IF(LEN(A452)=5,"款","项"))</f>
        <v>项</v>
      </c>
    </row>
    <row r="453" ht="36" customHeight="1" spans="1:7">
      <c r="A453" s="504" t="s">
        <v>862</v>
      </c>
      <c r="B453" s="503" t="s">
        <v>863</v>
      </c>
      <c r="C453" s="392"/>
      <c r="D453" s="392"/>
      <c r="E453" s="350"/>
      <c r="F453" s="318" t="str">
        <f t="shared" si="36"/>
        <v>否</v>
      </c>
      <c r="G453" s="175" t="str">
        <f t="shared" si="37"/>
        <v>项</v>
      </c>
    </row>
    <row r="454" ht="36" customHeight="1" spans="1:7">
      <c r="A454" s="501" t="s">
        <v>864</v>
      </c>
      <c r="B454" s="502" t="s">
        <v>865</v>
      </c>
      <c r="C454" s="388"/>
      <c r="D454" s="388"/>
      <c r="E454" s="355"/>
      <c r="F454" s="318" t="str">
        <f t="shared" si="36"/>
        <v>否</v>
      </c>
      <c r="G454" s="175" t="str">
        <f t="shared" si="37"/>
        <v>款</v>
      </c>
    </row>
    <row r="455" ht="36" customHeight="1" spans="1:7">
      <c r="A455" s="504" t="s">
        <v>866</v>
      </c>
      <c r="B455" s="503" t="s">
        <v>867</v>
      </c>
      <c r="C455" s="392"/>
      <c r="D455" s="392"/>
      <c r="E455" s="350"/>
      <c r="F455" s="318" t="str">
        <f t="shared" si="36"/>
        <v>否</v>
      </c>
      <c r="G455" s="175" t="str">
        <f t="shared" si="37"/>
        <v>项</v>
      </c>
    </row>
    <row r="456" ht="36" customHeight="1" spans="1:7">
      <c r="A456" s="504" t="s">
        <v>868</v>
      </c>
      <c r="B456" s="503" t="s">
        <v>869</v>
      </c>
      <c r="C456" s="392"/>
      <c r="D456" s="392"/>
      <c r="E456" s="350"/>
      <c r="F456" s="318" t="str">
        <f t="shared" si="36"/>
        <v>否</v>
      </c>
      <c r="G456" s="175" t="str">
        <f t="shared" si="37"/>
        <v>项</v>
      </c>
    </row>
    <row r="457" ht="36" customHeight="1" spans="1:7">
      <c r="A457" s="504" t="s">
        <v>870</v>
      </c>
      <c r="B457" s="503" t="s">
        <v>871</v>
      </c>
      <c r="C457" s="392">
        <v>0</v>
      </c>
      <c r="D457" s="392">
        <v>0</v>
      </c>
      <c r="E457" s="350" t="str">
        <f>IF(C457&gt;0,D457/C457-1,IF(C457&lt;0,-(D457/C457-1),""))</f>
        <v/>
      </c>
      <c r="F457" s="318" t="str">
        <f t="shared" si="36"/>
        <v>否</v>
      </c>
      <c r="G457" s="175" t="str">
        <f t="shared" si="37"/>
        <v>项</v>
      </c>
    </row>
    <row r="458" ht="36" customHeight="1" spans="1:7">
      <c r="A458" s="504" t="s">
        <v>872</v>
      </c>
      <c r="B458" s="503" t="s">
        <v>873</v>
      </c>
      <c r="C458" s="392"/>
      <c r="D458" s="392"/>
      <c r="E458" s="350"/>
      <c r="F458" s="318" t="str">
        <f t="shared" si="36"/>
        <v>否</v>
      </c>
      <c r="G458" s="175" t="str">
        <f t="shared" si="37"/>
        <v>项</v>
      </c>
    </row>
    <row r="459" ht="36" customHeight="1" spans="1:7">
      <c r="A459" s="501" t="s">
        <v>874</v>
      </c>
      <c r="B459" s="502" t="s">
        <v>875</v>
      </c>
      <c r="C459" s="388"/>
      <c r="D459" s="388"/>
      <c r="E459" s="355"/>
      <c r="F459" s="318" t="str">
        <f t="shared" si="36"/>
        <v>否</v>
      </c>
      <c r="G459" s="175" t="str">
        <f t="shared" si="37"/>
        <v>款</v>
      </c>
    </row>
    <row r="460" ht="36" customHeight="1" spans="1:7">
      <c r="A460" s="504" t="s">
        <v>876</v>
      </c>
      <c r="B460" s="503" t="s">
        <v>822</v>
      </c>
      <c r="C460" s="392"/>
      <c r="D460" s="392"/>
      <c r="E460" s="350"/>
      <c r="F460" s="318" t="str">
        <f t="shared" si="36"/>
        <v>否</v>
      </c>
      <c r="G460" s="175" t="str">
        <f t="shared" si="37"/>
        <v>项</v>
      </c>
    </row>
    <row r="461" ht="36" customHeight="1" spans="1:7">
      <c r="A461" s="504" t="s">
        <v>877</v>
      </c>
      <c r="B461" s="503" t="s">
        <v>878</v>
      </c>
      <c r="C461" s="392"/>
      <c r="D461" s="392"/>
      <c r="E461" s="350"/>
      <c r="F461" s="318" t="str">
        <f t="shared" si="36"/>
        <v>否</v>
      </c>
      <c r="G461" s="175" t="str">
        <f t="shared" si="37"/>
        <v>项</v>
      </c>
    </row>
    <row r="462" ht="36" customHeight="1" spans="1:7">
      <c r="A462" s="504" t="s">
        <v>879</v>
      </c>
      <c r="B462" s="503" t="s">
        <v>880</v>
      </c>
      <c r="C462" s="392"/>
      <c r="D462" s="392"/>
      <c r="E462" s="350"/>
      <c r="F462" s="318" t="str">
        <f t="shared" si="36"/>
        <v>否</v>
      </c>
      <c r="G462" s="175" t="str">
        <f t="shared" si="37"/>
        <v>项</v>
      </c>
    </row>
    <row r="463" ht="36" customHeight="1" spans="1:7">
      <c r="A463" s="504" t="s">
        <v>881</v>
      </c>
      <c r="B463" s="503" t="s">
        <v>882</v>
      </c>
      <c r="C463" s="392"/>
      <c r="D463" s="392"/>
      <c r="E463" s="350"/>
      <c r="F463" s="318" t="str">
        <f t="shared" si="36"/>
        <v>否</v>
      </c>
      <c r="G463" s="175" t="str">
        <f t="shared" si="37"/>
        <v>项</v>
      </c>
    </row>
    <row r="464" ht="36" customHeight="1" spans="1:7">
      <c r="A464" s="504" t="s">
        <v>883</v>
      </c>
      <c r="B464" s="503" t="s">
        <v>884</v>
      </c>
      <c r="C464" s="392">
        <v>0</v>
      </c>
      <c r="D464" s="392">
        <v>0</v>
      </c>
      <c r="E464" s="350" t="str">
        <f>IF(C464&gt;0,D464/C464-1,IF(C464&lt;0,-(D464/C464-1),""))</f>
        <v/>
      </c>
      <c r="F464" s="318" t="str">
        <f t="shared" si="36"/>
        <v>否</v>
      </c>
      <c r="G464" s="175" t="str">
        <f t="shared" si="37"/>
        <v>项</v>
      </c>
    </row>
    <row r="465" ht="36" customHeight="1" spans="1:7">
      <c r="A465" s="504" t="s">
        <v>885</v>
      </c>
      <c r="B465" s="503" t="s">
        <v>886</v>
      </c>
      <c r="C465" s="392"/>
      <c r="D465" s="392"/>
      <c r="E465" s="350"/>
      <c r="F465" s="318" t="str">
        <f t="shared" si="36"/>
        <v>否</v>
      </c>
      <c r="G465" s="175" t="str">
        <f t="shared" si="37"/>
        <v>项</v>
      </c>
    </row>
    <row r="466" ht="36" customHeight="1" spans="1:7">
      <c r="A466" s="501" t="s">
        <v>887</v>
      </c>
      <c r="B466" s="502" t="s">
        <v>888</v>
      </c>
      <c r="C466" s="388"/>
      <c r="D466" s="388"/>
      <c r="E466" s="355"/>
      <c r="F466" s="318" t="str">
        <f t="shared" si="36"/>
        <v>否</v>
      </c>
      <c r="G466" s="175" t="str">
        <f t="shared" si="37"/>
        <v>款</v>
      </c>
    </row>
    <row r="467" ht="36" customHeight="1" spans="1:7">
      <c r="A467" s="504" t="s">
        <v>889</v>
      </c>
      <c r="B467" s="503" t="s">
        <v>890</v>
      </c>
      <c r="C467" s="392"/>
      <c r="D467" s="392"/>
      <c r="E467" s="350"/>
      <c r="F467" s="318" t="str">
        <f t="shared" si="36"/>
        <v>否</v>
      </c>
      <c r="G467" s="175" t="str">
        <f t="shared" si="37"/>
        <v>项</v>
      </c>
    </row>
    <row r="468" ht="36" customHeight="1" spans="1:7">
      <c r="A468" s="504" t="s">
        <v>891</v>
      </c>
      <c r="B468" s="503" t="s">
        <v>892</v>
      </c>
      <c r="C468" s="392"/>
      <c r="D468" s="392"/>
      <c r="E468" s="350"/>
      <c r="F468" s="318" t="str">
        <f t="shared" si="36"/>
        <v>否</v>
      </c>
      <c r="G468" s="175" t="str">
        <f t="shared" si="37"/>
        <v>项</v>
      </c>
    </row>
    <row r="469" ht="36" customHeight="1" spans="1:7">
      <c r="A469" s="504" t="s">
        <v>893</v>
      </c>
      <c r="B469" s="503" t="s">
        <v>894</v>
      </c>
      <c r="C469" s="392">
        <v>0</v>
      </c>
      <c r="D469" s="392">
        <v>0</v>
      </c>
      <c r="E469" s="350" t="str">
        <f>IF(C469&gt;0,D469/C469-1,IF(C469&lt;0,-(D469/C469-1),""))</f>
        <v/>
      </c>
      <c r="F469" s="318" t="str">
        <f t="shared" si="36"/>
        <v>否</v>
      </c>
      <c r="G469" s="175" t="str">
        <f t="shared" si="37"/>
        <v>项</v>
      </c>
    </row>
    <row r="470" ht="36" customHeight="1" spans="1:7">
      <c r="A470" s="501" t="s">
        <v>895</v>
      </c>
      <c r="B470" s="502" t="s">
        <v>896</v>
      </c>
      <c r="C470" s="388"/>
      <c r="D470" s="388"/>
      <c r="E470" s="355"/>
      <c r="F470" s="318" t="str">
        <f t="shared" si="36"/>
        <v>否</v>
      </c>
      <c r="G470" s="175" t="str">
        <f t="shared" si="37"/>
        <v>款</v>
      </c>
    </row>
    <row r="471" ht="36" customHeight="1" spans="1:7">
      <c r="A471" s="504" t="s">
        <v>897</v>
      </c>
      <c r="B471" s="503" t="s">
        <v>898</v>
      </c>
      <c r="C471" s="392"/>
      <c r="D471" s="392"/>
      <c r="E471" s="350"/>
      <c r="F471" s="318" t="str">
        <f t="shared" si="36"/>
        <v>否</v>
      </c>
      <c r="G471" s="175" t="str">
        <f t="shared" si="37"/>
        <v>项</v>
      </c>
    </row>
    <row r="472" ht="36" customHeight="1" spans="1:7">
      <c r="A472" s="504" t="s">
        <v>899</v>
      </c>
      <c r="B472" s="503" t="s">
        <v>900</v>
      </c>
      <c r="C472" s="392"/>
      <c r="D472" s="392"/>
      <c r="E472" s="350"/>
      <c r="F472" s="318" t="str">
        <f t="shared" si="36"/>
        <v>否</v>
      </c>
      <c r="G472" s="175" t="str">
        <f t="shared" si="37"/>
        <v>项</v>
      </c>
    </row>
    <row r="473" ht="36" customHeight="1" spans="1:7">
      <c r="A473" s="504" t="s">
        <v>901</v>
      </c>
      <c r="B473" s="503" t="s">
        <v>902</v>
      </c>
      <c r="C473" s="392">
        <v>0</v>
      </c>
      <c r="D473" s="392">
        <v>0</v>
      </c>
      <c r="E473" s="350" t="str">
        <f>IF(C473&gt;0,D473/C473-1,IF(C473&lt;0,-(D473/C473-1),""))</f>
        <v/>
      </c>
      <c r="F473" s="318" t="str">
        <f t="shared" si="36"/>
        <v>否</v>
      </c>
      <c r="G473" s="175" t="str">
        <f t="shared" si="37"/>
        <v>项</v>
      </c>
    </row>
    <row r="474" ht="36" customHeight="1" spans="1:7">
      <c r="A474" s="501" t="s">
        <v>903</v>
      </c>
      <c r="B474" s="502" t="s">
        <v>904</v>
      </c>
      <c r="C474" s="388">
        <f>SUM(C475:C478)</f>
        <v>699</v>
      </c>
      <c r="D474" s="388">
        <f>SUM(D475:D478)</f>
        <v>1210</v>
      </c>
      <c r="E474" s="355">
        <f>IF(C474&gt;0,D474/C474-1,IF(C474&lt;0,-(D474/C474-1),""))</f>
        <v>0.731</v>
      </c>
      <c r="F474" s="318" t="str">
        <f t="shared" si="36"/>
        <v>是</v>
      </c>
      <c r="G474" s="175" t="str">
        <f t="shared" si="37"/>
        <v>款</v>
      </c>
    </row>
    <row r="475" ht="36" customHeight="1" spans="1:7">
      <c r="A475" s="504" t="s">
        <v>905</v>
      </c>
      <c r="B475" s="503" t="s">
        <v>906</v>
      </c>
      <c r="C475" s="392">
        <v>699</v>
      </c>
      <c r="D475" s="392">
        <v>1200</v>
      </c>
      <c r="E475" s="350">
        <f>IF(C475&gt;0,D475/C475-1,IF(C475&lt;0,-(D475/C475-1),""))</f>
        <v>0.717</v>
      </c>
      <c r="F475" s="318" t="str">
        <f t="shared" si="36"/>
        <v>是</v>
      </c>
      <c r="G475" s="175" t="str">
        <f t="shared" si="37"/>
        <v>项</v>
      </c>
    </row>
    <row r="476" ht="36" customHeight="1" spans="1:7">
      <c r="A476" s="504" t="s">
        <v>907</v>
      </c>
      <c r="B476" s="503" t="s">
        <v>908</v>
      </c>
      <c r="C476" s="392">
        <v>0</v>
      </c>
      <c r="D476" s="392">
        <v>0</v>
      </c>
      <c r="E476" s="350" t="str">
        <f>IF(C476&gt;0,D476/C476-1,IF(C476&lt;0,-(D476/C476-1),""))</f>
        <v/>
      </c>
      <c r="F476" s="318" t="str">
        <f t="shared" si="36"/>
        <v>否</v>
      </c>
      <c r="G476" s="175" t="str">
        <f t="shared" si="37"/>
        <v>项</v>
      </c>
    </row>
    <row r="477" ht="36" customHeight="1" spans="1:7">
      <c r="A477" s="504" t="s">
        <v>909</v>
      </c>
      <c r="B477" s="503" t="s">
        <v>910</v>
      </c>
      <c r="C477" s="392"/>
      <c r="D477" s="392"/>
      <c r="E477" s="350"/>
      <c r="F477" s="318" t="str">
        <f t="shared" si="36"/>
        <v>否</v>
      </c>
      <c r="G477" s="175" t="str">
        <f t="shared" si="37"/>
        <v>项</v>
      </c>
    </row>
    <row r="478" ht="36" customHeight="1" spans="1:7">
      <c r="A478" s="504" t="s">
        <v>911</v>
      </c>
      <c r="B478" s="503" t="s">
        <v>912</v>
      </c>
      <c r="C478" s="392"/>
      <c r="D478" s="392">
        <v>10</v>
      </c>
      <c r="E478" s="350"/>
      <c r="F478" s="318" t="str">
        <f t="shared" si="36"/>
        <v>是</v>
      </c>
      <c r="G478" s="175" t="str">
        <f t="shared" si="37"/>
        <v>项</v>
      </c>
    </row>
    <row r="479" ht="36" customHeight="1" spans="1:7">
      <c r="A479" s="501" t="s">
        <v>913</v>
      </c>
      <c r="B479" s="508" t="s">
        <v>520</v>
      </c>
      <c r="C479" s="509"/>
      <c r="D479" s="509"/>
      <c r="E479" s="355"/>
      <c r="F479" s="318" t="str">
        <f t="shared" si="36"/>
        <v>否</v>
      </c>
      <c r="G479" s="175" t="str">
        <f t="shared" si="37"/>
        <v>项</v>
      </c>
    </row>
    <row r="480" ht="36" customHeight="1" spans="1:7">
      <c r="A480" s="501" t="s">
        <v>81</v>
      </c>
      <c r="B480" s="502" t="s">
        <v>82</v>
      </c>
      <c r="C480" s="388"/>
      <c r="D480" s="388"/>
      <c r="E480" s="355"/>
      <c r="F480" s="318" t="str">
        <f t="shared" si="36"/>
        <v>是</v>
      </c>
      <c r="G480" s="175" t="str">
        <f t="shared" si="37"/>
        <v>类</v>
      </c>
    </row>
    <row r="481" ht="36" customHeight="1" spans="1:7">
      <c r="A481" s="501" t="s">
        <v>914</v>
      </c>
      <c r="B481" s="502" t="s">
        <v>915</v>
      </c>
      <c r="C481" s="388"/>
      <c r="D481" s="388"/>
      <c r="E481" s="355"/>
      <c r="F481" s="318" t="str">
        <f t="shared" si="36"/>
        <v>否</v>
      </c>
      <c r="G481" s="175" t="str">
        <f t="shared" si="37"/>
        <v>款</v>
      </c>
    </row>
    <row r="482" ht="36" customHeight="1" spans="1:7">
      <c r="A482" s="504" t="s">
        <v>916</v>
      </c>
      <c r="B482" s="503" t="s">
        <v>140</v>
      </c>
      <c r="C482" s="392"/>
      <c r="D482" s="392"/>
      <c r="E482" s="350"/>
      <c r="F482" s="318" t="str">
        <f t="shared" si="36"/>
        <v>否</v>
      </c>
      <c r="G482" s="175" t="str">
        <f t="shared" si="37"/>
        <v>项</v>
      </c>
    </row>
    <row r="483" ht="36" customHeight="1" spans="1:7">
      <c r="A483" s="504" t="s">
        <v>917</v>
      </c>
      <c r="B483" s="503" t="s">
        <v>142</v>
      </c>
      <c r="C483" s="392">
        <v>0</v>
      </c>
      <c r="D483" s="392">
        <v>0</v>
      </c>
      <c r="E483" s="350" t="str">
        <f>IF(C483&gt;0,D483/C483-1,IF(C483&lt;0,-(D483/C483-1),""))</f>
        <v/>
      </c>
      <c r="F483" s="318" t="str">
        <f t="shared" si="36"/>
        <v>否</v>
      </c>
      <c r="G483" s="175" t="str">
        <f t="shared" si="37"/>
        <v>项</v>
      </c>
    </row>
    <row r="484" ht="36" customHeight="1" spans="1:7">
      <c r="A484" s="504" t="s">
        <v>918</v>
      </c>
      <c r="B484" s="503" t="s">
        <v>144</v>
      </c>
      <c r="C484" s="392"/>
      <c r="D484" s="392"/>
      <c r="E484" s="350"/>
      <c r="F484" s="318" t="str">
        <f t="shared" si="36"/>
        <v>否</v>
      </c>
      <c r="G484" s="175" t="str">
        <f t="shared" si="37"/>
        <v>项</v>
      </c>
    </row>
    <row r="485" ht="36" customHeight="1" spans="1:7">
      <c r="A485" s="504" t="s">
        <v>919</v>
      </c>
      <c r="B485" s="503" t="s">
        <v>920</v>
      </c>
      <c r="C485" s="392"/>
      <c r="D485" s="392"/>
      <c r="E485" s="350"/>
      <c r="F485" s="318" t="str">
        <f t="shared" si="36"/>
        <v>否</v>
      </c>
      <c r="G485" s="175" t="str">
        <f t="shared" si="37"/>
        <v>项</v>
      </c>
    </row>
    <row r="486" ht="36" customHeight="1" spans="1:7">
      <c r="A486" s="504" t="s">
        <v>921</v>
      </c>
      <c r="B486" s="503" t="s">
        <v>922</v>
      </c>
      <c r="C486" s="392"/>
      <c r="D486" s="392"/>
      <c r="E486" s="350"/>
      <c r="F486" s="318" t="str">
        <f t="shared" si="36"/>
        <v>否</v>
      </c>
      <c r="G486" s="175" t="str">
        <f t="shared" si="37"/>
        <v>项</v>
      </c>
    </row>
    <row r="487" ht="36" customHeight="1" spans="1:7">
      <c r="A487" s="504" t="s">
        <v>923</v>
      </c>
      <c r="B487" s="503" t="s">
        <v>924</v>
      </c>
      <c r="C487" s="392">
        <v>0</v>
      </c>
      <c r="D487" s="392">
        <v>0</v>
      </c>
      <c r="E487" s="350" t="str">
        <f>IF(C487&gt;0,D487/C487-1,IF(C487&lt;0,-(D487/C487-1),""))</f>
        <v/>
      </c>
      <c r="F487" s="318" t="str">
        <f t="shared" si="36"/>
        <v>否</v>
      </c>
      <c r="G487" s="175" t="str">
        <f t="shared" si="37"/>
        <v>项</v>
      </c>
    </row>
    <row r="488" ht="36" customHeight="1" spans="1:7">
      <c r="A488" s="504" t="s">
        <v>925</v>
      </c>
      <c r="B488" s="503" t="s">
        <v>926</v>
      </c>
      <c r="C488" s="392"/>
      <c r="D488" s="392"/>
      <c r="E488" s="350"/>
      <c r="F488" s="318" t="str">
        <f t="shared" si="36"/>
        <v>否</v>
      </c>
      <c r="G488" s="175" t="str">
        <f t="shared" si="37"/>
        <v>项</v>
      </c>
    </row>
    <row r="489" ht="36" customHeight="1" spans="1:7">
      <c r="A489" s="504" t="s">
        <v>927</v>
      </c>
      <c r="B489" s="503" t="s">
        <v>928</v>
      </c>
      <c r="C489" s="392"/>
      <c r="D489" s="392"/>
      <c r="E489" s="350"/>
      <c r="F489" s="318" t="str">
        <f t="shared" si="36"/>
        <v>否</v>
      </c>
      <c r="G489" s="175" t="str">
        <f t="shared" si="37"/>
        <v>项</v>
      </c>
    </row>
    <row r="490" ht="36" customHeight="1" spans="1:7">
      <c r="A490" s="504" t="s">
        <v>929</v>
      </c>
      <c r="B490" s="503" t="s">
        <v>930</v>
      </c>
      <c r="C490" s="392"/>
      <c r="D490" s="392"/>
      <c r="E490" s="350"/>
      <c r="F490" s="318" t="str">
        <f t="shared" si="36"/>
        <v>否</v>
      </c>
      <c r="G490" s="175" t="str">
        <f t="shared" si="37"/>
        <v>项</v>
      </c>
    </row>
    <row r="491" ht="36" customHeight="1" spans="1:7">
      <c r="A491" s="504" t="s">
        <v>931</v>
      </c>
      <c r="B491" s="503" t="s">
        <v>932</v>
      </c>
      <c r="C491" s="392"/>
      <c r="D491" s="392"/>
      <c r="E491" s="350"/>
      <c r="F491" s="318" t="str">
        <f t="shared" si="36"/>
        <v>否</v>
      </c>
      <c r="G491" s="175" t="str">
        <f t="shared" si="37"/>
        <v>项</v>
      </c>
    </row>
    <row r="492" ht="36" customHeight="1" spans="1:7">
      <c r="A492" s="504" t="s">
        <v>933</v>
      </c>
      <c r="B492" s="503" t="s">
        <v>934</v>
      </c>
      <c r="C492" s="392"/>
      <c r="D492" s="392"/>
      <c r="E492" s="350"/>
      <c r="F492" s="318" t="str">
        <f t="shared" si="36"/>
        <v>否</v>
      </c>
      <c r="G492" s="175" t="str">
        <f t="shared" si="37"/>
        <v>项</v>
      </c>
    </row>
    <row r="493" ht="36" customHeight="1" spans="1:7">
      <c r="A493" s="504" t="s">
        <v>935</v>
      </c>
      <c r="B493" s="503" t="s">
        <v>936</v>
      </c>
      <c r="C493" s="392"/>
      <c r="D493" s="392"/>
      <c r="E493" s="350"/>
      <c r="F493" s="318" t="str">
        <f t="shared" si="36"/>
        <v>否</v>
      </c>
      <c r="G493" s="175" t="str">
        <f t="shared" si="37"/>
        <v>项</v>
      </c>
    </row>
    <row r="494" ht="36" customHeight="1" spans="1:7">
      <c r="A494" s="504" t="s">
        <v>937</v>
      </c>
      <c r="B494" s="503" t="s">
        <v>938</v>
      </c>
      <c r="C494" s="392"/>
      <c r="D494" s="392"/>
      <c r="E494" s="350"/>
      <c r="F494" s="318" t="str">
        <f t="shared" si="36"/>
        <v>否</v>
      </c>
      <c r="G494" s="175" t="str">
        <f t="shared" si="37"/>
        <v>项</v>
      </c>
    </row>
    <row r="495" ht="36" customHeight="1" spans="1:7">
      <c r="A495" s="504" t="s">
        <v>939</v>
      </c>
      <c r="B495" s="503" t="s">
        <v>940</v>
      </c>
      <c r="C495" s="392"/>
      <c r="D495" s="392"/>
      <c r="E495" s="350"/>
      <c r="F495" s="318" t="str">
        <f t="shared" si="36"/>
        <v>否</v>
      </c>
      <c r="G495" s="175" t="str">
        <f t="shared" si="37"/>
        <v>项</v>
      </c>
    </row>
    <row r="496" ht="36" customHeight="1" spans="1:7">
      <c r="A496" s="504" t="s">
        <v>941</v>
      </c>
      <c r="B496" s="503" t="s">
        <v>942</v>
      </c>
      <c r="C496" s="392"/>
      <c r="D496" s="392"/>
      <c r="E496" s="350"/>
      <c r="F496" s="318" t="str">
        <f t="shared" si="36"/>
        <v>否</v>
      </c>
      <c r="G496" s="175" t="str">
        <f t="shared" si="37"/>
        <v>项</v>
      </c>
    </row>
    <row r="497" ht="36" customHeight="1" spans="1:7">
      <c r="A497" s="501" t="s">
        <v>943</v>
      </c>
      <c r="B497" s="502" t="s">
        <v>944</v>
      </c>
      <c r="C497" s="388"/>
      <c r="D497" s="388"/>
      <c r="E497" s="355"/>
      <c r="F497" s="318" t="str">
        <f t="shared" si="36"/>
        <v>否</v>
      </c>
      <c r="G497" s="175" t="str">
        <f t="shared" si="37"/>
        <v>款</v>
      </c>
    </row>
    <row r="498" ht="36" customHeight="1" spans="1:7">
      <c r="A498" s="504" t="s">
        <v>945</v>
      </c>
      <c r="B498" s="503" t="s">
        <v>140</v>
      </c>
      <c r="C498" s="392">
        <v>0</v>
      </c>
      <c r="D498" s="392">
        <v>0</v>
      </c>
      <c r="E498" s="350" t="str">
        <f t="shared" ref="E498:E500" si="38">IF(C498&gt;0,D498/C498-1,IF(C498&lt;0,-(D498/C498-1),""))</f>
        <v/>
      </c>
      <c r="F498" s="318" t="str">
        <f t="shared" si="36"/>
        <v>否</v>
      </c>
      <c r="G498" s="175" t="str">
        <f t="shared" si="37"/>
        <v>项</v>
      </c>
    </row>
    <row r="499" ht="36" customHeight="1" spans="1:7">
      <c r="A499" s="504" t="s">
        <v>946</v>
      </c>
      <c r="B499" s="503" t="s">
        <v>142</v>
      </c>
      <c r="C499" s="392">
        <v>0</v>
      </c>
      <c r="D499" s="392">
        <v>0</v>
      </c>
      <c r="E499" s="350" t="str">
        <f t="shared" si="38"/>
        <v/>
      </c>
      <c r="F499" s="318" t="str">
        <f t="shared" si="36"/>
        <v>否</v>
      </c>
      <c r="G499" s="175" t="str">
        <f t="shared" si="37"/>
        <v>项</v>
      </c>
    </row>
    <row r="500" ht="36" customHeight="1" spans="1:7">
      <c r="A500" s="504" t="s">
        <v>947</v>
      </c>
      <c r="B500" s="503" t="s">
        <v>144</v>
      </c>
      <c r="C500" s="392">
        <v>0</v>
      </c>
      <c r="D500" s="392">
        <v>0</v>
      </c>
      <c r="E500" s="350" t="str">
        <f t="shared" si="38"/>
        <v/>
      </c>
      <c r="F500" s="318" t="str">
        <f t="shared" si="36"/>
        <v>否</v>
      </c>
      <c r="G500" s="175" t="str">
        <f t="shared" si="37"/>
        <v>项</v>
      </c>
    </row>
    <row r="501" ht="36" customHeight="1" spans="1:7">
      <c r="A501" s="504" t="s">
        <v>948</v>
      </c>
      <c r="B501" s="503" t="s">
        <v>949</v>
      </c>
      <c r="C501" s="392"/>
      <c r="D501" s="392"/>
      <c r="E501" s="350"/>
      <c r="F501" s="318" t="str">
        <f t="shared" si="36"/>
        <v>否</v>
      </c>
      <c r="G501" s="175" t="str">
        <f t="shared" si="37"/>
        <v>项</v>
      </c>
    </row>
    <row r="502" ht="36" customHeight="1" spans="1:7">
      <c r="A502" s="504" t="s">
        <v>950</v>
      </c>
      <c r="B502" s="503" t="s">
        <v>951</v>
      </c>
      <c r="C502" s="392"/>
      <c r="D502" s="392"/>
      <c r="E502" s="350"/>
      <c r="F502" s="318" t="str">
        <f t="shared" si="36"/>
        <v>否</v>
      </c>
      <c r="G502" s="175" t="str">
        <f t="shared" si="37"/>
        <v>项</v>
      </c>
    </row>
    <row r="503" ht="36" customHeight="1" spans="1:7">
      <c r="A503" s="504" t="s">
        <v>952</v>
      </c>
      <c r="B503" s="503" t="s">
        <v>953</v>
      </c>
      <c r="C503" s="392">
        <v>0</v>
      </c>
      <c r="D503" s="392">
        <v>0</v>
      </c>
      <c r="E503" s="350" t="str">
        <f>IF(C503&gt;0,D503/C503-1,IF(C503&lt;0,-(D503/C503-1),""))</f>
        <v/>
      </c>
      <c r="F503" s="318" t="str">
        <f t="shared" si="36"/>
        <v>否</v>
      </c>
      <c r="G503" s="175" t="str">
        <f t="shared" si="37"/>
        <v>项</v>
      </c>
    </row>
    <row r="504" ht="36" customHeight="1" spans="1:7">
      <c r="A504" s="504" t="s">
        <v>954</v>
      </c>
      <c r="B504" s="503" t="s">
        <v>955</v>
      </c>
      <c r="C504" s="392"/>
      <c r="D504" s="392"/>
      <c r="E504" s="350"/>
      <c r="F504" s="318" t="str">
        <f t="shared" si="36"/>
        <v>否</v>
      </c>
      <c r="G504" s="175" t="str">
        <f t="shared" si="37"/>
        <v>项</v>
      </c>
    </row>
    <row r="505" ht="36" customHeight="1" spans="1:7">
      <c r="A505" s="501" t="s">
        <v>956</v>
      </c>
      <c r="B505" s="502" t="s">
        <v>957</v>
      </c>
      <c r="C505" s="388"/>
      <c r="D505" s="388"/>
      <c r="E505" s="355"/>
      <c r="F505" s="318" t="str">
        <f t="shared" si="36"/>
        <v>否</v>
      </c>
      <c r="G505" s="175" t="str">
        <f t="shared" si="37"/>
        <v>款</v>
      </c>
    </row>
    <row r="506" ht="36" customHeight="1" spans="1:7">
      <c r="A506" s="504" t="s">
        <v>958</v>
      </c>
      <c r="B506" s="503" t="s">
        <v>140</v>
      </c>
      <c r="C506" s="392"/>
      <c r="D506" s="392"/>
      <c r="E506" s="350"/>
      <c r="F506" s="318" t="str">
        <f t="shared" si="36"/>
        <v>否</v>
      </c>
      <c r="G506" s="175" t="str">
        <f t="shared" si="37"/>
        <v>项</v>
      </c>
    </row>
    <row r="507" ht="36" customHeight="1" spans="1:7">
      <c r="A507" s="504" t="s">
        <v>959</v>
      </c>
      <c r="B507" s="503" t="s">
        <v>142</v>
      </c>
      <c r="C507" s="392">
        <v>0</v>
      </c>
      <c r="D507" s="392">
        <v>0</v>
      </c>
      <c r="E507" s="350" t="str">
        <f>IF(C507&gt;0,D507/C507-1,IF(C507&lt;0,-(D507/C507-1),""))</f>
        <v/>
      </c>
      <c r="F507" s="318" t="str">
        <f t="shared" si="36"/>
        <v>否</v>
      </c>
      <c r="G507" s="175" t="str">
        <f t="shared" si="37"/>
        <v>项</v>
      </c>
    </row>
    <row r="508" ht="36" customHeight="1" spans="1:7">
      <c r="A508" s="504" t="s">
        <v>960</v>
      </c>
      <c r="B508" s="503" t="s">
        <v>144</v>
      </c>
      <c r="C508" s="392"/>
      <c r="D508" s="392"/>
      <c r="E508" s="350"/>
      <c r="F508" s="318" t="str">
        <f t="shared" si="36"/>
        <v>否</v>
      </c>
      <c r="G508" s="175" t="str">
        <f t="shared" si="37"/>
        <v>项</v>
      </c>
    </row>
    <row r="509" ht="36" customHeight="1" spans="1:7">
      <c r="A509" s="504" t="s">
        <v>961</v>
      </c>
      <c r="B509" s="503" t="s">
        <v>962</v>
      </c>
      <c r="C509" s="392"/>
      <c r="D509" s="392"/>
      <c r="E509" s="350"/>
      <c r="F509" s="318" t="str">
        <f t="shared" si="36"/>
        <v>否</v>
      </c>
      <c r="G509" s="175" t="str">
        <f t="shared" si="37"/>
        <v>项</v>
      </c>
    </row>
    <row r="510" ht="36" customHeight="1" spans="1:7">
      <c r="A510" s="504" t="s">
        <v>963</v>
      </c>
      <c r="B510" s="503" t="s">
        <v>964</v>
      </c>
      <c r="C510" s="392">
        <v>0</v>
      </c>
      <c r="D510" s="392">
        <v>0</v>
      </c>
      <c r="E510" s="350" t="str">
        <f>IF(C510&gt;0,D510/C510-1,IF(C510&lt;0,-(D510/C510-1),""))</f>
        <v/>
      </c>
      <c r="F510" s="318" t="str">
        <f t="shared" si="36"/>
        <v>否</v>
      </c>
      <c r="G510" s="175" t="str">
        <f t="shared" si="37"/>
        <v>项</v>
      </c>
    </row>
    <row r="511" ht="36" customHeight="1" spans="1:7">
      <c r="A511" s="504" t="s">
        <v>965</v>
      </c>
      <c r="B511" s="503" t="s">
        <v>966</v>
      </c>
      <c r="C511" s="392"/>
      <c r="D511" s="392"/>
      <c r="E511" s="350"/>
      <c r="F511" s="318" t="str">
        <f t="shared" si="36"/>
        <v>否</v>
      </c>
      <c r="G511" s="175" t="str">
        <f t="shared" si="37"/>
        <v>项</v>
      </c>
    </row>
    <row r="512" ht="36" customHeight="1" spans="1:7">
      <c r="A512" s="504" t="s">
        <v>967</v>
      </c>
      <c r="B512" s="503" t="s">
        <v>968</v>
      </c>
      <c r="C512" s="392"/>
      <c r="D512" s="392"/>
      <c r="E512" s="350"/>
      <c r="F512" s="318" t="str">
        <f t="shared" si="36"/>
        <v>否</v>
      </c>
      <c r="G512" s="175" t="str">
        <f t="shared" si="37"/>
        <v>项</v>
      </c>
    </row>
    <row r="513" ht="36" customHeight="1" spans="1:7">
      <c r="A513" s="504" t="s">
        <v>969</v>
      </c>
      <c r="B513" s="503" t="s">
        <v>970</v>
      </c>
      <c r="C513" s="392"/>
      <c r="D513" s="392"/>
      <c r="E513" s="350"/>
      <c r="F513" s="318" t="str">
        <f t="shared" si="36"/>
        <v>否</v>
      </c>
      <c r="G513" s="175" t="str">
        <f t="shared" si="37"/>
        <v>项</v>
      </c>
    </row>
    <row r="514" ht="36" customHeight="1" spans="1:7">
      <c r="A514" s="504" t="s">
        <v>971</v>
      </c>
      <c r="B514" s="503" t="s">
        <v>972</v>
      </c>
      <c r="C514" s="392"/>
      <c r="D514" s="392"/>
      <c r="E514" s="350"/>
      <c r="F514" s="318" t="str">
        <f t="shared" si="36"/>
        <v>否</v>
      </c>
      <c r="G514" s="175" t="str">
        <f t="shared" si="37"/>
        <v>项</v>
      </c>
    </row>
    <row r="515" ht="36" customHeight="1" spans="1:7">
      <c r="A515" s="504" t="s">
        <v>973</v>
      </c>
      <c r="B515" s="503" t="s">
        <v>974</v>
      </c>
      <c r="C515" s="392"/>
      <c r="D515" s="392"/>
      <c r="E515" s="350"/>
      <c r="F515" s="318" t="str">
        <f t="shared" si="36"/>
        <v>否</v>
      </c>
      <c r="G515" s="175" t="str">
        <f t="shared" si="37"/>
        <v>项</v>
      </c>
    </row>
    <row r="516" ht="36" customHeight="1" spans="1:7">
      <c r="A516" s="501" t="s">
        <v>975</v>
      </c>
      <c r="B516" s="502" t="s">
        <v>976</v>
      </c>
      <c r="C516" s="388"/>
      <c r="D516" s="388"/>
      <c r="E516" s="355"/>
      <c r="F516" s="318" t="str">
        <f t="shared" ref="F516:F579" si="39">IF(LEN(A516)=3,"是",IF(B516&lt;&gt;"",IF(SUM(C516:D516)&lt;&gt;0,"是","否"),"是"))</f>
        <v>否</v>
      </c>
      <c r="G516" s="175" t="str">
        <f t="shared" ref="G516:G579" si="40">IF(LEN(A516)=3,"类",IF(LEN(A516)=5,"款","项"))</f>
        <v>款</v>
      </c>
    </row>
    <row r="517" ht="36" customHeight="1" spans="1:7">
      <c r="A517" s="504" t="s">
        <v>977</v>
      </c>
      <c r="B517" s="503" t="s">
        <v>140</v>
      </c>
      <c r="C517" s="392">
        <v>0</v>
      </c>
      <c r="D517" s="392">
        <v>0</v>
      </c>
      <c r="E517" s="350" t="str">
        <f t="shared" ref="E517:E520" si="41">IF(C517&gt;0,D517/C517-1,IF(C517&lt;0,-(D517/C517-1),""))</f>
        <v/>
      </c>
      <c r="F517" s="318" t="str">
        <f t="shared" si="39"/>
        <v>否</v>
      </c>
      <c r="G517" s="175" t="str">
        <f t="shared" si="40"/>
        <v>项</v>
      </c>
    </row>
    <row r="518" ht="36" customHeight="1" spans="1:7">
      <c r="A518" s="504" t="s">
        <v>978</v>
      </c>
      <c r="B518" s="503" t="s">
        <v>142</v>
      </c>
      <c r="C518" s="392">
        <v>0</v>
      </c>
      <c r="D518" s="392">
        <v>0</v>
      </c>
      <c r="E518" s="350" t="str">
        <f t="shared" si="41"/>
        <v/>
      </c>
      <c r="F518" s="318" t="str">
        <f t="shared" si="39"/>
        <v>否</v>
      </c>
      <c r="G518" s="175" t="str">
        <f t="shared" si="40"/>
        <v>项</v>
      </c>
    </row>
    <row r="519" ht="36" customHeight="1" spans="1:7">
      <c r="A519" s="504" t="s">
        <v>979</v>
      </c>
      <c r="B519" s="503" t="s">
        <v>144</v>
      </c>
      <c r="C519" s="392">
        <v>0</v>
      </c>
      <c r="D519" s="392">
        <v>0</v>
      </c>
      <c r="E519" s="350" t="str">
        <f t="shared" si="41"/>
        <v/>
      </c>
      <c r="F519" s="318" t="str">
        <f t="shared" si="39"/>
        <v>否</v>
      </c>
      <c r="G519" s="175" t="str">
        <f t="shared" si="40"/>
        <v>项</v>
      </c>
    </row>
    <row r="520" ht="36" customHeight="1" spans="1:7">
      <c r="A520" s="504" t="s">
        <v>980</v>
      </c>
      <c r="B520" s="503" t="s">
        <v>981</v>
      </c>
      <c r="C520" s="392">
        <v>0</v>
      </c>
      <c r="D520" s="392">
        <v>0</v>
      </c>
      <c r="E520" s="350" t="str">
        <f t="shared" si="41"/>
        <v/>
      </c>
      <c r="F520" s="318" t="str">
        <f t="shared" si="39"/>
        <v>否</v>
      </c>
      <c r="G520" s="175" t="str">
        <f t="shared" si="40"/>
        <v>项</v>
      </c>
    </row>
    <row r="521" ht="36" customHeight="1" spans="1:7">
      <c r="A521" s="504" t="s">
        <v>982</v>
      </c>
      <c r="B521" s="503" t="s">
        <v>983</v>
      </c>
      <c r="C521" s="392"/>
      <c r="D521" s="392"/>
      <c r="E521" s="350"/>
      <c r="F521" s="318" t="str">
        <f t="shared" si="39"/>
        <v>否</v>
      </c>
      <c r="G521" s="175" t="str">
        <f t="shared" si="40"/>
        <v>项</v>
      </c>
    </row>
    <row r="522" ht="36" customHeight="1" spans="1:7">
      <c r="A522" s="504" t="s">
        <v>984</v>
      </c>
      <c r="B522" s="503" t="s">
        <v>985</v>
      </c>
      <c r="C522" s="392">
        <v>0</v>
      </c>
      <c r="D522" s="392">
        <v>0</v>
      </c>
      <c r="E522" s="350" t="str">
        <f t="shared" ref="E522:E527" si="42">IF(C522&gt;0,D522/C522-1,IF(C522&lt;0,-(D522/C522-1),""))</f>
        <v/>
      </c>
      <c r="F522" s="318" t="str">
        <f t="shared" si="39"/>
        <v>否</v>
      </c>
      <c r="G522" s="175" t="str">
        <f t="shared" si="40"/>
        <v>项</v>
      </c>
    </row>
    <row r="523" ht="36" customHeight="1" spans="1:7">
      <c r="A523" s="504" t="s">
        <v>986</v>
      </c>
      <c r="B523" s="503" t="s">
        <v>987</v>
      </c>
      <c r="C523" s="392"/>
      <c r="D523" s="392"/>
      <c r="E523" s="350"/>
      <c r="F523" s="318" t="str">
        <f t="shared" si="39"/>
        <v>否</v>
      </c>
      <c r="G523" s="175" t="str">
        <f t="shared" si="40"/>
        <v>项</v>
      </c>
    </row>
    <row r="524" ht="36" customHeight="1" spans="1:7">
      <c r="A524" s="504" t="s">
        <v>988</v>
      </c>
      <c r="B524" s="503" t="s">
        <v>989</v>
      </c>
      <c r="C524" s="392">
        <v>0</v>
      </c>
      <c r="D524" s="392">
        <v>0</v>
      </c>
      <c r="E524" s="350" t="str">
        <f t="shared" si="42"/>
        <v/>
      </c>
      <c r="F524" s="318" t="str">
        <f t="shared" si="39"/>
        <v>否</v>
      </c>
      <c r="G524" s="175" t="str">
        <f t="shared" si="40"/>
        <v>项</v>
      </c>
    </row>
    <row r="525" ht="36" customHeight="1" spans="1:7">
      <c r="A525" s="501" t="s">
        <v>990</v>
      </c>
      <c r="B525" s="502" t="s">
        <v>991</v>
      </c>
      <c r="C525" s="388"/>
      <c r="D525" s="388"/>
      <c r="E525" s="355"/>
      <c r="F525" s="318" t="str">
        <f t="shared" si="39"/>
        <v>否</v>
      </c>
      <c r="G525" s="175" t="str">
        <f t="shared" si="40"/>
        <v>款</v>
      </c>
    </row>
    <row r="526" ht="36" customHeight="1" spans="1:7">
      <c r="A526" s="504" t="s">
        <v>992</v>
      </c>
      <c r="B526" s="503" t="s">
        <v>140</v>
      </c>
      <c r="C526" s="392"/>
      <c r="D526" s="392"/>
      <c r="E526" s="350"/>
      <c r="F526" s="318" t="str">
        <f t="shared" si="39"/>
        <v>否</v>
      </c>
      <c r="G526" s="175" t="str">
        <f t="shared" si="40"/>
        <v>项</v>
      </c>
    </row>
    <row r="527" ht="36" customHeight="1" spans="1:7">
      <c r="A527" s="504" t="s">
        <v>993</v>
      </c>
      <c r="B527" s="503" t="s">
        <v>142</v>
      </c>
      <c r="C527" s="392">
        <v>0</v>
      </c>
      <c r="D527" s="392">
        <v>0</v>
      </c>
      <c r="E527" s="350" t="str">
        <f t="shared" si="42"/>
        <v/>
      </c>
      <c r="F527" s="318" t="str">
        <f t="shared" si="39"/>
        <v>否</v>
      </c>
      <c r="G527" s="175" t="str">
        <f t="shared" si="40"/>
        <v>项</v>
      </c>
    </row>
    <row r="528" ht="36" customHeight="1" spans="1:7">
      <c r="A528" s="504" t="s">
        <v>994</v>
      </c>
      <c r="B528" s="503" t="s">
        <v>144</v>
      </c>
      <c r="C528" s="392"/>
      <c r="D528" s="392"/>
      <c r="E528" s="350"/>
      <c r="F528" s="318" t="str">
        <f t="shared" si="39"/>
        <v>否</v>
      </c>
      <c r="G528" s="175" t="str">
        <f t="shared" si="40"/>
        <v>项</v>
      </c>
    </row>
    <row r="529" ht="36" customHeight="1" spans="1:7">
      <c r="A529" s="504" t="s">
        <v>995</v>
      </c>
      <c r="B529" s="503" t="s">
        <v>996</v>
      </c>
      <c r="C529" s="392"/>
      <c r="D529" s="392"/>
      <c r="E529" s="350"/>
      <c r="F529" s="318" t="str">
        <f t="shared" si="39"/>
        <v>否</v>
      </c>
      <c r="G529" s="175" t="str">
        <f t="shared" si="40"/>
        <v>项</v>
      </c>
    </row>
    <row r="530" ht="36" customHeight="1" spans="1:7">
      <c r="A530" s="504" t="s">
        <v>997</v>
      </c>
      <c r="B530" s="503" t="s">
        <v>998</v>
      </c>
      <c r="C530" s="392"/>
      <c r="D530" s="392"/>
      <c r="E530" s="350"/>
      <c r="F530" s="318" t="str">
        <f t="shared" si="39"/>
        <v>否</v>
      </c>
      <c r="G530" s="175" t="str">
        <f t="shared" si="40"/>
        <v>项</v>
      </c>
    </row>
    <row r="531" ht="36" customHeight="1" spans="1:7">
      <c r="A531" s="504" t="s">
        <v>999</v>
      </c>
      <c r="B531" s="503" t="s">
        <v>1000</v>
      </c>
      <c r="C531" s="392"/>
      <c r="D531" s="392"/>
      <c r="E531" s="350"/>
      <c r="F531" s="318" t="str">
        <f t="shared" si="39"/>
        <v>否</v>
      </c>
      <c r="G531" s="175" t="str">
        <f t="shared" si="40"/>
        <v>项</v>
      </c>
    </row>
    <row r="532" ht="36" customHeight="1" spans="1:7">
      <c r="A532" s="516" t="s">
        <v>1001</v>
      </c>
      <c r="B532" s="503" t="s">
        <v>1002</v>
      </c>
      <c r="C532" s="392"/>
      <c r="D532" s="392"/>
      <c r="E532" s="350"/>
      <c r="F532" s="318" t="str">
        <f t="shared" si="39"/>
        <v>否</v>
      </c>
      <c r="G532" s="175" t="str">
        <f t="shared" si="40"/>
        <v>项</v>
      </c>
    </row>
    <row r="533" ht="36" customHeight="1" spans="1:7">
      <c r="A533" s="516" t="s">
        <v>1003</v>
      </c>
      <c r="B533" s="503" t="s">
        <v>1004</v>
      </c>
      <c r="C533" s="392"/>
      <c r="D533" s="392"/>
      <c r="E533" s="350"/>
      <c r="F533" s="318" t="str">
        <f t="shared" si="39"/>
        <v>否</v>
      </c>
      <c r="G533" s="175" t="str">
        <f t="shared" si="40"/>
        <v>项</v>
      </c>
    </row>
    <row r="534" ht="36" customHeight="1" spans="1:7">
      <c r="A534" s="504" t="s">
        <v>1005</v>
      </c>
      <c r="B534" s="503" t="s">
        <v>1006</v>
      </c>
      <c r="C534" s="392"/>
      <c r="D534" s="392"/>
      <c r="E534" s="350"/>
      <c r="F534" s="318" t="str">
        <f t="shared" si="39"/>
        <v>否</v>
      </c>
      <c r="G534" s="175" t="str">
        <f t="shared" si="40"/>
        <v>项</v>
      </c>
    </row>
    <row r="535" ht="36" customHeight="1" spans="1:7">
      <c r="A535" s="501" t="s">
        <v>1007</v>
      </c>
      <c r="B535" s="502" t="s">
        <v>1008</v>
      </c>
      <c r="C535" s="388"/>
      <c r="D535" s="388"/>
      <c r="E535" s="355"/>
      <c r="F535" s="318" t="str">
        <f t="shared" si="39"/>
        <v>否</v>
      </c>
      <c r="G535" s="175" t="str">
        <f t="shared" si="40"/>
        <v>款</v>
      </c>
    </row>
    <row r="536" ht="36" customHeight="1" spans="1:7">
      <c r="A536" s="504" t="s">
        <v>1009</v>
      </c>
      <c r="B536" s="503" t="s">
        <v>1010</v>
      </c>
      <c r="C536" s="392"/>
      <c r="D536" s="392"/>
      <c r="E536" s="350"/>
      <c r="F536" s="318" t="str">
        <f t="shared" si="39"/>
        <v>否</v>
      </c>
      <c r="G536" s="175" t="str">
        <f t="shared" si="40"/>
        <v>项</v>
      </c>
    </row>
    <row r="537" ht="36" customHeight="1" spans="1:7">
      <c r="A537" s="504" t="s">
        <v>1011</v>
      </c>
      <c r="B537" s="503" t="s">
        <v>1012</v>
      </c>
      <c r="C537" s="392"/>
      <c r="D537" s="392"/>
      <c r="E537" s="350"/>
      <c r="F537" s="318" t="str">
        <f t="shared" si="39"/>
        <v>否</v>
      </c>
      <c r="G537" s="175" t="str">
        <f t="shared" si="40"/>
        <v>项</v>
      </c>
    </row>
    <row r="538" ht="36" customHeight="1" spans="1:7">
      <c r="A538" s="504" t="s">
        <v>1013</v>
      </c>
      <c r="B538" s="503" t="s">
        <v>1014</v>
      </c>
      <c r="C538" s="392"/>
      <c r="D538" s="392"/>
      <c r="E538" s="350"/>
      <c r="F538" s="318" t="str">
        <f t="shared" si="39"/>
        <v>否</v>
      </c>
      <c r="G538" s="175" t="str">
        <f t="shared" si="40"/>
        <v>项</v>
      </c>
    </row>
    <row r="539" ht="36" customHeight="1" spans="1:7">
      <c r="A539" s="507" t="s">
        <v>1015</v>
      </c>
      <c r="B539" s="508" t="s">
        <v>520</v>
      </c>
      <c r="C539" s="509"/>
      <c r="D539" s="509"/>
      <c r="E539" s="355"/>
      <c r="F539" s="318" t="str">
        <f t="shared" si="39"/>
        <v>否</v>
      </c>
      <c r="G539" s="175" t="str">
        <f t="shared" si="40"/>
        <v>项</v>
      </c>
    </row>
    <row r="540" ht="36" customHeight="1" spans="1:7">
      <c r="A540" s="501" t="s">
        <v>83</v>
      </c>
      <c r="B540" s="502" t="s">
        <v>84</v>
      </c>
      <c r="C540" s="388">
        <f>C541+C560+C568+C570+C579+C583+C593+C601+C608+C616+C625+C630+C633+C636+C639+C642+C645+C649+C654+C662+C665</f>
        <v>93</v>
      </c>
      <c r="D540" s="388">
        <f>D541+D560+D568+D570+D579+D583+D593+D601+D608+D616+D625+D630+D633+D636+D639+D642+D645+D649+D654+D662+D665</f>
        <v>107</v>
      </c>
      <c r="E540" s="355">
        <f>IF(C540&gt;0,D540/C540-1,IF(C540&lt;0,-(D540/C540-1),""))</f>
        <v>0.151</v>
      </c>
      <c r="F540" s="318" t="str">
        <f t="shared" si="39"/>
        <v>是</v>
      </c>
      <c r="G540" s="175" t="str">
        <f t="shared" si="40"/>
        <v>类</v>
      </c>
    </row>
    <row r="541" ht="36" customHeight="1" spans="1:7">
      <c r="A541" s="501" t="s">
        <v>1016</v>
      </c>
      <c r="B541" s="502" t="s">
        <v>1017</v>
      </c>
      <c r="C541" s="388"/>
      <c r="D541" s="388"/>
      <c r="E541" s="355"/>
      <c r="F541" s="318" t="str">
        <f t="shared" si="39"/>
        <v>否</v>
      </c>
      <c r="G541" s="175" t="str">
        <f t="shared" si="40"/>
        <v>款</v>
      </c>
    </row>
    <row r="542" ht="36" customHeight="1" spans="1:7">
      <c r="A542" s="504" t="s">
        <v>1018</v>
      </c>
      <c r="B542" s="503" t="s">
        <v>140</v>
      </c>
      <c r="C542" s="392"/>
      <c r="D542" s="392"/>
      <c r="E542" s="350"/>
      <c r="F542" s="318" t="str">
        <f t="shared" si="39"/>
        <v>否</v>
      </c>
      <c r="G542" s="175" t="str">
        <f t="shared" si="40"/>
        <v>项</v>
      </c>
    </row>
    <row r="543" ht="36" customHeight="1" spans="1:7">
      <c r="A543" s="504" t="s">
        <v>1019</v>
      </c>
      <c r="B543" s="503" t="s">
        <v>142</v>
      </c>
      <c r="C543" s="392"/>
      <c r="D543" s="392"/>
      <c r="E543" s="350"/>
      <c r="F543" s="318" t="str">
        <f t="shared" si="39"/>
        <v>否</v>
      </c>
      <c r="G543" s="175" t="str">
        <f t="shared" si="40"/>
        <v>项</v>
      </c>
    </row>
    <row r="544" ht="36" customHeight="1" spans="1:7">
      <c r="A544" s="504" t="s">
        <v>1020</v>
      </c>
      <c r="B544" s="503" t="s">
        <v>144</v>
      </c>
      <c r="C544" s="392"/>
      <c r="D544" s="392"/>
      <c r="E544" s="350"/>
      <c r="F544" s="318" t="str">
        <f t="shared" si="39"/>
        <v>否</v>
      </c>
      <c r="G544" s="175" t="str">
        <f t="shared" si="40"/>
        <v>项</v>
      </c>
    </row>
    <row r="545" ht="36" customHeight="1" spans="1:7">
      <c r="A545" s="504" t="s">
        <v>1021</v>
      </c>
      <c r="B545" s="503" t="s">
        <v>1022</v>
      </c>
      <c r="C545" s="392">
        <v>0</v>
      </c>
      <c r="D545" s="392">
        <v>0</v>
      </c>
      <c r="E545" s="350" t="str">
        <f t="shared" ref="E545:E547" si="43">IF(C545&gt;0,D545/C545-1,IF(C545&lt;0,-(D545/C545-1),""))</f>
        <v/>
      </c>
      <c r="F545" s="318" t="str">
        <f t="shared" si="39"/>
        <v>否</v>
      </c>
      <c r="G545" s="175" t="str">
        <f t="shared" si="40"/>
        <v>项</v>
      </c>
    </row>
    <row r="546" ht="36" customHeight="1" spans="1:7">
      <c r="A546" s="504" t="s">
        <v>1023</v>
      </c>
      <c r="B546" s="503" t="s">
        <v>1024</v>
      </c>
      <c r="C546" s="392">
        <v>0</v>
      </c>
      <c r="D546" s="392">
        <v>0</v>
      </c>
      <c r="E546" s="350" t="str">
        <f t="shared" si="43"/>
        <v/>
      </c>
      <c r="F546" s="318" t="str">
        <f t="shared" si="39"/>
        <v>否</v>
      </c>
      <c r="G546" s="175" t="str">
        <f t="shared" si="40"/>
        <v>项</v>
      </c>
    </row>
    <row r="547" ht="36" customHeight="1" spans="1:7">
      <c r="A547" s="504" t="s">
        <v>1025</v>
      </c>
      <c r="B547" s="503" t="s">
        <v>1026</v>
      </c>
      <c r="C547" s="392">
        <v>0</v>
      </c>
      <c r="D547" s="392">
        <v>0</v>
      </c>
      <c r="E547" s="350" t="str">
        <f t="shared" si="43"/>
        <v/>
      </c>
      <c r="F547" s="318" t="str">
        <f t="shared" si="39"/>
        <v>否</v>
      </c>
      <c r="G547" s="175" t="str">
        <f t="shared" si="40"/>
        <v>项</v>
      </c>
    </row>
    <row r="548" ht="36" customHeight="1" spans="1:7">
      <c r="A548" s="504" t="s">
        <v>1027</v>
      </c>
      <c r="B548" s="503" t="s">
        <v>1028</v>
      </c>
      <c r="C548" s="392"/>
      <c r="D548" s="392"/>
      <c r="E548" s="350"/>
      <c r="F548" s="318" t="str">
        <f t="shared" si="39"/>
        <v>否</v>
      </c>
      <c r="G548" s="175" t="str">
        <f t="shared" si="40"/>
        <v>项</v>
      </c>
    </row>
    <row r="549" ht="36" customHeight="1" spans="1:7">
      <c r="A549" s="504" t="s">
        <v>1029</v>
      </c>
      <c r="B549" s="503" t="s">
        <v>241</v>
      </c>
      <c r="C549" s="392"/>
      <c r="D549" s="392"/>
      <c r="E549" s="350"/>
      <c r="F549" s="318" t="str">
        <f t="shared" si="39"/>
        <v>否</v>
      </c>
      <c r="G549" s="175" t="str">
        <f t="shared" si="40"/>
        <v>项</v>
      </c>
    </row>
    <row r="550" ht="36" customHeight="1" spans="1:7">
      <c r="A550" s="504" t="s">
        <v>1030</v>
      </c>
      <c r="B550" s="503" t="s">
        <v>1031</v>
      </c>
      <c r="C550" s="392"/>
      <c r="D550" s="392"/>
      <c r="E550" s="350"/>
      <c r="F550" s="318" t="str">
        <f t="shared" si="39"/>
        <v>否</v>
      </c>
      <c r="G550" s="175" t="str">
        <f t="shared" si="40"/>
        <v>项</v>
      </c>
    </row>
    <row r="551" ht="36" customHeight="1" spans="1:7">
      <c r="A551" s="504" t="s">
        <v>1032</v>
      </c>
      <c r="B551" s="503" t="s">
        <v>1033</v>
      </c>
      <c r="C551" s="392"/>
      <c r="D551" s="392"/>
      <c r="E551" s="350"/>
      <c r="F551" s="318" t="str">
        <f t="shared" si="39"/>
        <v>否</v>
      </c>
      <c r="G551" s="175" t="str">
        <f t="shared" si="40"/>
        <v>项</v>
      </c>
    </row>
    <row r="552" ht="36" customHeight="1" spans="1:7">
      <c r="A552" s="504" t="s">
        <v>1034</v>
      </c>
      <c r="B552" s="503" t="s">
        <v>1035</v>
      </c>
      <c r="C552" s="392"/>
      <c r="D552" s="392"/>
      <c r="E552" s="350"/>
      <c r="F552" s="318" t="str">
        <f t="shared" si="39"/>
        <v>否</v>
      </c>
      <c r="G552" s="175" t="str">
        <f t="shared" si="40"/>
        <v>项</v>
      </c>
    </row>
    <row r="553" ht="36" customHeight="1" spans="1:7">
      <c r="A553" s="504" t="s">
        <v>1036</v>
      </c>
      <c r="B553" s="503" t="s">
        <v>1037</v>
      </c>
      <c r="C553" s="392">
        <v>0</v>
      </c>
      <c r="D553" s="392">
        <v>0</v>
      </c>
      <c r="E553" s="350" t="str">
        <f t="shared" ref="E553:E556" si="44">IF(C553&gt;0,D553/C553-1,IF(C553&lt;0,-(D553/C553-1),""))</f>
        <v/>
      </c>
      <c r="F553" s="318" t="str">
        <f t="shared" si="39"/>
        <v>否</v>
      </c>
      <c r="G553" s="175" t="str">
        <f t="shared" si="40"/>
        <v>项</v>
      </c>
    </row>
    <row r="554" ht="36" customHeight="1" spans="1:7">
      <c r="A554" s="506">
        <v>2080113</v>
      </c>
      <c r="B554" s="515" t="s">
        <v>307</v>
      </c>
      <c r="C554" s="392">
        <v>0</v>
      </c>
      <c r="D554" s="392">
        <v>0</v>
      </c>
      <c r="E554" s="350" t="str">
        <f t="shared" si="44"/>
        <v/>
      </c>
      <c r="F554" s="318" t="str">
        <f t="shared" si="39"/>
        <v>否</v>
      </c>
      <c r="G554" s="175" t="str">
        <f t="shared" si="40"/>
        <v>项</v>
      </c>
    </row>
    <row r="555" ht="36" customHeight="1" spans="1:7">
      <c r="A555" s="506">
        <v>2080114</v>
      </c>
      <c r="B555" s="515" t="s">
        <v>309</v>
      </c>
      <c r="C555" s="392">
        <v>0</v>
      </c>
      <c r="D555" s="392">
        <v>0</v>
      </c>
      <c r="E555" s="350" t="str">
        <f t="shared" si="44"/>
        <v/>
      </c>
      <c r="F555" s="318" t="str">
        <f t="shared" si="39"/>
        <v>否</v>
      </c>
      <c r="G555" s="175" t="str">
        <f t="shared" si="40"/>
        <v>项</v>
      </c>
    </row>
    <row r="556" ht="36" customHeight="1" spans="1:7">
      <c r="A556" s="506">
        <v>2080115</v>
      </c>
      <c r="B556" s="515" t="s">
        <v>311</v>
      </c>
      <c r="C556" s="392">
        <v>0</v>
      </c>
      <c r="D556" s="392">
        <v>0</v>
      </c>
      <c r="E556" s="350" t="str">
        <f t="shared" si="44"/>
        <v/>
      </c>
      <c r="F556" s="318" t="str">
        <f t="shared" si="39"/>
        <v>否</v>
      </c>
      <c r="G556" s="175" t="str">
        <f t="shared" si="40"/>
        <v>项</v>
      </c>
    </row>
    <row r="557" ht="36" customHeight="1" spans="1:7">
      <c r="A557" s="506">
        <v>2080116</v>
      </c>
      <c r="B557" s="515" t="s">
        <v>313</v>
      </c>
      <c r="C557" s="392"/>
      <c r="D557" s="392"/>
      <c r="E557" s="350"/>
      <c r="F557" s="318" t="str">
        <f t="shared" si="39"/>
        <v>否</v>
      </c>
      <c r="G557" s="175" t="str">
        <f t="shared" si="40"/>
        <v>项</v>
      </c>
    </row>
    <row r="558" ht="36" customHeight="1" spans="1:7">
      <c r="A558" s="506">
        <v>2080150</v>
      </c>
      <c r="B558" s="515" t="s">
        <v>158</v>
      </c>
      <c r="C558" s="392">
        <v>0</v>
      </c>
      <c r="D558" s="392">
        <v>0</v>
      </c>
      <c r="E558" s="350" t="str">
        <f>IF(C558&gt;0,D558/C558-1,IF(C558&lt;0,-(D558/C558-1),""))</f>
        <v/>
      </c>
      <c r="F558" s="318" t="str">
        <f t="shared" si="39"/>
        <v>否</v>
      </c>
      <c r="G558" s="175" t="str">
        <f t="shared" si="40"/>
        <v>项</v>
      </c>
    </row>
    <row r="559" ht="36" customHeight="1" spans="1:7">
      <c r="A559" s="504" t="s">
        <v>1038</v>
      </c>
      <c r="B559" s="503" t="s">
        <v>1039</v>
      </c>
      <c r="C559" s="392"/>
      <c r="D559" s="392"/>
      <c r="E559" s="350"/>
      <c r="F559" s="318" t="str">
        <f t="shared" si="39"/>
        <v>否</v>
      </c>
      <c r="G559" s="175" t="str">
        <f t="shared" si="40"/>
        <v>项</v>
      </c>
    </row>
    <row r="560" ht="36" customHeight="1" spans="1:7">
      <c r="A560" s="501" t="s">
        <v>1040</v>
      </c>
      <c r="B560" s="502" t="s">
        <v>1041</v>
      </c>
      <c r="C560" s="388"/>
      <c r="D560" s="388"/>
      <c r="E560" s="355"/>
      <c r="F560" s="318" t="str">
        <f t="shared" si="39"/>
        <v>否</v>
      </c>
      <c r="G560" s="175" t="str">
        <f t="shared" si="40"/>
        <v>款</v>
      </c>
    </row>
    <row r="561" ht="36" customHeight="1" spans="1:7">
      <c r="A561" s="504" t="s">
        <v>1042</v>
      </c>
      <c r="B561" s="503" t="s">
        <v>140</v>
      </c>
      <c r="C561" s="392"/>
      <c r="D561" s="392"/>
      <c r="E561" s="350"/>
      <c r="F561" s="318" t="str">
        <f t="shared" si="39"/>
        <v>否</v>
      </c>
      <c r="G561" s="175" t="str">
        <f t="shared" si="40"/>
        <v>项</v>
      </c>
    </row>
    <row r="562" ht="36" customHeight="1" spans="1:7">
      <c r="A562" s="504" t="s">
        <v>1043</v>
      </c>
      <c r="B562" s="503" t="s">
        <v>142</v>
      </c>
      <c r="C562" s="392">
        <v>0</v>
      </c>
      <c r="D562" s="392">
        <v>0</v>
      </c>
      <c r="E562" s="350" t="str">
        <f>IF(C562&gt;0,D562/C562-1,IF(C562&lt;0,-(D562/C562-1),""))</f>
        <v/>
      </c>
      <c r="F562" s="318" t="str">
        <f t="shared" si="39"/>
        <v>否</v>
      </c>
      <c r="G562" s="175" t="str">
        <f t="shared" si="40"/>
        <v>项</v>
      </c>
    </row>
    <row r="563" ht="36" customHeight="1" spans="1:7">
      <c r="A563" s="504" t="s">
        <v>1044</v>
      </c>
      <c r="B563" s="503" t="s">
        <v>144</v>
      </c>
      <c r="C563" s="392"/>
      <c r="D563" s="392"/>
      <c r="E563" s="350"/>
      <c r="F563" s="318" t="str">
        <f t="shared" si="39"/>
        <v>否</v>
      </c>
      <c r="G563" s="175" t="str">
        <f t="shared" si="40"/>
        <v>项</v>
      </c>
    </row>
    <row r="564" ht="36" customHeight="1" spans="1:7">
      <c r="A564" s="504" t="s">
        <v>1045</v>
      </c>
      <c r="B564" s="503" t="s">
        <v>1046</v>
      </c>
      <c r="C564" s="392"/>
      <c r="D564" s="392"/>
      <c r="E564" s="350"/>
      <c r="F564" s="318" t="str">
        <f t="shared" si="39"/>
        <v>否</v>
      </c>
      <c r="G564" s="175" t="str">
        <f t="shared" si="40"/>
        <v>项</v>
      </c>
    </row>
    <row r="565" ht="36" customHeight="1" spans="1:7">
      <c r="A565" s="504" t="s">
        <v>1047</v>
      </c>
      <c r="B565" s="503" t="s">
        <v>1048</v>
      </c>
      <c r="C565" s="392"/>
      <c r="D565" s="392"/>
      <c r="E565" s="350"/>
      <c r="F565" s="318" t="str">
        <f t="shared" si="39"/>
        <v>否</v>
      </c>
      <c r="G565" s="175" t="str">
        <f t="shared" si="40"/>
        <v>项</v>
      </c>
    </row>
    <row r="566" ht="36" customHeight="1" spans="1:7">
      <c r="A566" s="504" t="s">
        <v>1049</v>
      </c>
      <c r="B566" s="503" t="s">
        <v>1050</v>
      </c>
      <c r="C566" s="392"/>
      <c r="D566" s="392"/>
      <c r="E566" s="350"/>
      <c r="F566" s="318" t="str">
        <f t="shared" si="39"/>
        <v>否</v>
      </c>
      <c r="G566" s="175" t="str">
        <f t="shared" si="40"/>
        <v>项</v>
      </c>
    </row>
    <row r="567" ht="36" customHeight="1" spans="1:7">
      <c r="A567" s="504" t="s">
        <v>1051</v>
      </c>
      <c r="B567" s="503" t="s">
        <v>1052</v>
      </c>
      <c r="C567" s="392"/>
      <c r="D567" s="392"/>
      <c r="E567" s="350"/>
      <c r="F567" s="318" t="str">
        <f t="shared" si="39"/>
        <v>否</v>
      </c>
      <c r="G567" s="175" t="str">
        <f t="shared" si="40"/>
        <v>项</v>
      </c>
    </row>
    <row r="568" ht="36" customHeight="1" spans="1:7">
      <c r="A568" s="501" t="s">
        <v>1053</v>
      </c>
      <c r="B568" s="502" t="s">
        <v>1054</v>
      </c>
      <c r="C568" s="388">
        <f>SUM(C569:C569)</f>
        <v>0</v>
      </c>
      <c r="D568" s="388">
        <f>SUM(D569:D569)</f>
        <v>0</v>
      </c>
      <c r="E568" s="355" t="str">
        <f>IF(C568&gt;0,D568/C568-1,IF(C568&lt;0,-(D568/C568-1),""))</f>
        <v/>
      </c>
      <c r="F568" s="318" t="str">
        <f t="shared" si="39"/>
        <v>否</v>
      </c>
      <c r="G568" s="175" t="str">
        <f t="shared" si="40"/>
        <v>款</v>
      </c>
    </row>
    <row r="569" ht="36" customHeight="1" spans="1:7">
      <c r="A569" s="504" t="s">
        <v>1055</v>
      </c>
      <c r="B569" s="503" t="s">
        <v>1056</v>
      </c>
      <c r="C569" s="392">
        <v>0</v>
      </c>
      <c r="D569" s="392">
        <v>0</v>
      </c>
      <c r="E569" s="350" t="str">
        <f>IF(C569&gt;0,D569/C569-1,IF(C569&lt;0,-(D569/C569-1),""))</f>
        <v/>
      </c>
      <c r="F569" s="318" t="str">
        <f t="shared" si="39"/>
        <v>否</v>
      </c>
      <c r="G569" s="175" t="str">
        <f t="shared" si="40"/>
        <v>项</v>
      </c>
    </row>
    <row r="570" ht="36" customHeight="1" spans="1:7">
      <c r="A570" s="501" t="s">
        <v>1057</v>
      </c>
      <c r="B570" s="502" t="s">
        <v>1058</v>
      </c>
      <c r="C570" s="388">
        <f>SUM(C571:C578)</f>
        <v>93</v>
      </c>
      <c r="D570" s="388">
        <f>SUM(D571:D578)</f>
        <v>107</v>
      </c>
      <c r="E570" s="355">
        <f>IF(C570&gt;0,D570/C570-1,IF(C570&lt;0,-(D570/C570-1),""))</f>
        <v>0.151</v>
      </c>
      <c r="F570" s="318" t="str">
        <f t="shared" si="39"/>
        <v>是</v>
      </c>
      <c r="G570" s="175" t="str">
        <f t="shared" si="40"/>
        <v>款</v>
      </c>
    </row>
    <row r="571" ht="36" customHeight="1" spans="1:7">
      <c r="A571" s="504" t="s">
        <v>1059</v>
      </c>
      <c r="B571" s="503" t="s">
        <v>1060</v>
      </c>
      <c r="C571" s="392">
        <v>7</v>
      </c>
      <c r="D571" s="392">
        <v>7</v>
      </c>
      <c r="E571" s="350">
        <f>IF(C571&gt;0,D571/C571-1,IF(C571&lt;0,-(D571/C571-1),""))</f>
        <v>0</v>
      </c>
      <c r="F571" s="318" t="str">
        <f t="shared" si="39"/>
        <v>是</v>
      </c>
      <c r="G571" s="175" t="str">
        <f t="shared" si="40"/>
        <v>项</v>
      </c>
    </row>
    <row r="572" ht="36" customHeight="1" spans="1:7">
      <c r="A572" s="504" t="s">
        <v>1061</v>
      </c>
      <c r="B572" s="503" t="s">
        <v>1062</v>
      </c>
      <c r="C572" s="392">
        <v>2</v>
      </c>
      <c r="D572" s="392">
        <v>2</v>
      </c>
      <c r="E572" s="350">
        <f>IF(C572&gt;0,D572/C572-1,IF(C572&lt;0,-(D572/C572-1),""))</f>
        <v>0</v>
      </c>
      <c r="F572" s="318" t="str">
        <f t="shared" si="39"/>
        <v>是</v>
      </c>
      <c r="G572" s="175" t="str">
        <f t="shared" si="40"/>
        <v>项</v>
      </c>
    </row>
    <row r="573" ht="36" customHeight="1" spans="1:7">
      <c r="A573" s="504" t="s">
        <v>1063</v>
      </c>
      <c r="B573" s="503" t="s">
        <v>1064</v>
      </c>
      <c r="C573" s="392"/>
      <c r="D573" s="392"/>
      <c r="E573" s="350"/>
      <c r="F573" s="318" t="str">
        <f t="shared" si="39"/>
        <v>否</v>
      </c>
      <c r="G573" s="175" t="str">
        <f t="shared" si="40"/>
        <v>项</v>
      </c>
    </row>
    <row r="574" ht="36" customHeight="1" spans="1:7">
      <c r="A574" s="504" t="s">
        <v>1065</v>
      </c>
      <c r="B574" s="503" t="s">
        <v>1066</v>
      </c>
      <c r="C574" s="392">
        <v>65</v>
      </c>
      <c r="D574" s="392">
        <v>68</v>
      </c>
      <c r="E574" s="350">
        <f>IF(C574&gt;0,D574/C574-1,IF(C574&lt;0,-(D574/C574-1),""))</f>
        <v>0.046</v>
      </c>
      <c r="F574" s="318" t="str">
        <f t="shared" si="39"/>
        <v>是</v>
      </c>
      <c r="G574" s="175" t="str">
        <f t="shared" si="40"/>
        <v>项</v>
      </c>
    </row>
    <row r="575" ht="36" customHeight="1" spans="1:7">
      <c r="A575" s="504" t="s">
        <v>1067</v>
      </c>
      <c r="B575" s="503" t="s">
        <v>1068</v>
      </c>
      <c r="C575" s="392">
        <v>19</v>
      </c>
      <c r="D575" s="392">
        <v>30</v>
      </c>
      <c r="E575" s="350">
        <f>IF(C575&gt;0,D575/C575-1,IF(C575&lt;0,-(D575/C575-1),""))</f>
        <v>0.579</v>
      </c>
      <c r="F575" s="318" t="str">
        <f t="shared" si="39"/>
        <v>是</v>
      </c>
      <c r="G575" s="175" t="str">
        <f t="shared" si="40"/>
        <v>项</v>
      </c>
    </row>
    <row r="576" ht="36" customHeight="1" spans="1:7">
      <c r="A576" s="504" t="s">
        <v>1069</v>
      </c>
      <c r="B576" s="503" t="s">
        <v>1070</v>
      </c>
      <c r="C576" s="392"/>
      <c r="D576" s="392"/>
      <c r="E576" s="350"/>
      <c r="F576" s="318" t="str">
        <f t="shared" si="39"/>
        <v>否</v>
      </c>
      <c r="G576" s="175" t="str">
        <f t="shared" si="40"/>
        <v>项</v>
      </c>
    </row>
    <row r="577" ht="36" customHeight="1" spans="1:7">
      <c r="A577" s="506">
        <v>2080508</v>
      </c>
      <c r="B577" s="515" t="s">
        <v>1071</v>
      </c>
      <c r="C577" s="392">
        <v>0</v>
      </c>
      <c r="D577" s="392">
        <v>0</v>
      </c>
      <c r="E577" s="350" t="str">
        <f>IF(C577&gt;0,D577/C577-1,IF(C577&lt;0,-(D577/C577-1),""))</f>
        <v/>
      </c>
      <c r="F577" s="318" t="str">
        <f t="shared" si="39"/>
        <v>否</v>
      </c>
      <c r="G577" s="175" t="str">
        <f t="shared" si="40"/>
        <v>项</v>
      </c>
    </row>
    <row r="578" ht="36" customHeight="1" spans="1:7">
      <c r="A578" s="504" t="s">
        <v>1072</v>
      </c>
      <c r="B578" s="503" t="s">
        <v>1073</v>
      </c>
      <c r="C578" s="392"/>
      <c r="D578" s="392"/>
      <c r="E578" s="350"/>
      <c r="F578" s="318" t="str">
        <f t="shared" si="39"/>
        <v>否</v>
      </c>
      <c r="G578" s="175" t="str">
        <f t="shared" si="40"/>
        <v>项</v>
      </c>
    </row>
    <row r="579" ht="36" customHeight="1" spans="1:7">
      <c r="A579" s="501" t="s">
        <v>1074</v>
      </c>
      <c r="B579" s="502" t="s">
        <v>1075</v>
      </c>
      <c r="C579" s="388">
        <f>SUM(C580:C582)</f>
        <v>0</v>
      </c>
      <c r="D579" s="388">
        <f>SUM(D580:D582)</f>
        <v>0</v>
      </c>
      <c r="E579" s="355" t="str">
        <f>IF(C579&gt;0,D579/C579-1,IF(C579&lt;0,-(D579/C579-1),""))</f>
        <v/>
      </c>
      <c r="F579" s="318" t="str">
        <f t="shared" si="39"/>
        <v>否</v>
      </c>
      <c r="G579" s="175" t="str">
        <f t="shared" si="40"/>
        <v>款</v>
      </c>
    </row>
    <row r="580" ht="36" customHeight="1" spans="1:7">
      <c r="A580" s="504" t="s">
        <v>1076</v>
      </c>
      <c r="B580" s="503" t="s">
        <v>1077</v>
      </c>
      <c r="C580" s="392">
        <v>0</v>
      </c>
      <c r="D580" s="392">
        <v>0</v>
      </c>
      <c r="E580" s="350" t="str">
        <f t="shared" ref="E580:E644" si="45">IF(C580&gt;0,D580/C580-1,IF(C580&lt;0,-(D580/C580-1),""))</f>
        <v/>
      </c>
      <c r="F580" s="318" t="str">
        <f t="shared" ref="F580:F643" si="46">IF(LEN(A580)=3,"是",IF(B580&lt;&gt;"",IF(SUM(C580:D580)&lt;&gt;0,"是","否"),"是"))</f>
        <v>否</v>
      </c>
      <c r="G580" s="175" t="str">
        <f t="shared" ref="G580:G643" si="47">IF(LEN(A580)=3,"类",IF(LEN(A580)=5,"款","项"))</f>
        <v>项</v>
      </c>
    </row>
    <row r="581" ht="36" customHeight="1" spans="1:7">
      <c r="A581" s="504" t="s">
        <v>1078</v>
      </c>
      <c r="B581" s="503" t="s">
        <v>1079</v>
      </c>
      <c r="C581" s="392">
        <v>0</v>
      </c>
      <c r="D581" s="392">
        <v>0</v>
      </c>
      <c r="E581" s="350" t="str">
        <f t="shared" si="45"/>
        <v/>
      </c>
      <c r="F581" s="318" t="str">
        <f t="shared" si="46"/>
        <v>否</v>
      </c>
      <c r="G581" s="175" t="str">
        <f t="shared" si="47"/>
        <v>项</v>
      </c>
    </row>
    <row r="582" ht="36" customHeight="1" spans="1:7">
      <c r="A582" s="504" t="s">
        <v>1080</v>
      </c>
      <c r="B582" s="503" t="s">
        <v>1081</v>
      </c>
      <c r="C582" s="392">
        <v>0</v>
      </c>
      <c r="D582" s="392">
        <v>0</v>
      </c>
      <c r="E582" s="350" t="str">
        <f t="shared" si="45"/>
        <v/>
      </c>
      <c r="F582" s="318" t="str">
        <f t="shared" si="46"/>
        <v>否</v>
      </c>
      <c r="G582" s="175" t="str">
        <f t="shared" si="47"/>
        <v>项</v>
      </c>
    </row>
    <row r="583" ht="36" customHeight="1" spans="1:7">
      <c r="A583" s="501" t="s">
        <v>1082</v>
      </c>
      <c r="B583" s="502" t="s">
        <v>1083</v>
      </c>
      <c r="C583" s="388"/>
      <c r="D583" s="388"/>
      <c r="E583" s="355"/>
      <c r="F583" s="318" t="str">
        <f t="shared" si="46"/>
        <v>否</v>
      </c>
      <c r="G583" s="175" t="str">
        <f t="shared" si="47"/>
        <v>款</v>
      </c>
    </row>
    <row r="584" ht="36" customHeight="1" spans="1:7">
      <c r="A584" s="504" t="s">
        <v>1084</v>
      </c>
      <c r="B584" s="503" t="s">
        <v>1085</v>
      </c>
      <c r="C584" s="392"/>
      <c r="D584" s="392"/>
      <c r="E584" s="350"/>
      <c r="F584" s="318" t="str">
        <f t="shared" si="46"/>
        <v>否</v>
      </c>
      <c r="G584" s="175" t="str">
        <f t="shared" si="47"/>
        <v>项</v>
      </c>
    </row>
    <row r="585" ht="36" customHeight="1" spans="1:7">
      <c r="A585" s="504" t="s">
        <v>1086</v>
      </c>
      <c r="B585" s="503" t="s">
        <v>1087</v>
      </c>
      <c r="C585" s="392">
        <v>0</v>
      </c>
      <c r="D585" s="392">
        <v>0</v>
      </c>
      <c r="E585" s="350" t="str">
        <f t="shared" si="45"/>
        <v/>
      </c>
      <c r="F585" s="318" t="str">
        <f t="shared" si="46"/>
        <v>否</v>
      </c>
      <c r="G585" s="175" t="str">
        <f t="shared" si="47"/>
        <v>项</v>
      </c>
    </row>
    <row r="586" ht="36" customHeight="1" spans="1:7">
      <c r="A586" s="504" t="s">
        <v>1088</v>
      </c>
      <c r="B586" s="503" t="s">
        <v>1089</v>
      </c>
      <c r="C586" s="392">
        <v>0</v>
      </c>
      <c r="D586" s="392">
        <v>0</v>
      </c>
      <c r="E586" s="350" t="str">
        <f t="shared" si="45"/>
        <v/>
      </c>
      <c r="F586" s="318" t="str">
        <f t="shared" si="46"/>
        <v>否</v>
      </c>
      <c r="G586" s="175" t="str">
        <f t="shared" si="47"/>
        <v>项</v>
      </c>
    </row>
    <row r="587" ht="36" customHeight="1" spans="1:7">
      <c r="A587" s="504" t="s">
        <v>1090</v>
      </c>
      <c r="B587" s="503" t="s">
        <v>1091</v>
      </c>
      <c r="C587" s="392">
        <v>0</v>
      </c>
      <c r="D587" s="392">
        <v>0</v>
      </c>
      <c r="E587" s="350" t="str">
        <f t="shared" si="45"/>
        <v/>
      </c>
      <c r="F587" s="318" t="str">
        <f t="shared" si="46"/>
        <v>否</v>
      </c>
      <c r="G587" s="175" t="str">
        <f t="shared" si="47"/>
        <v>项</v>
      </c>
    </row>
    <row r="588" ht="36" customHeight="1" spans="1:7">
      <c r="A588" s="504" t="s">
        <v>1092</v>
      </c>
      <c r="B588" s="503" t="s">
        <v>1093</v>
      </c>
      <c r="C588" s="392">
        <v>0</v>
      </c>
      <c r="D588" s="392">
        <v>0</v>
      </c>
      <c r="E588" s="350" t="str">
        <f t="shared" si="45"/>
        <v/>
      </c>
      <c r="F588" s="318" t="str">
        <f t="shared" si="46"/>
        <v>否</v>
      </c>
      <c r="G588" s="175" t="str">
        <f t="shared" si="47"/>
        <v>项</v>
      </c>
    </row>
    <row r="589" ht="36" customHeight="1" spans="1:7">
      <c r="A589" s="504" t="s">
        <v>1094</v>
      </c>
      <c r="B589" s="503" t="s">
        <v>1095</v>
      </c>
      <c r="C589" s="392">
        <v>0</v>
      </c>
      <c r="D589" s="392">
        <v>0</v>
      </c>
      <c r="E589" s="350" t="str">
        <f t="shared" si="45"/>
        <v/>
      </c>
      <c r="F589" s="318" t="str">
        <f t="shared" si="46"/>
        <v>否</v>
      </c>
      <c r="G589" s="175" t="str">
        <f t="shared" si="47"/>
        <v>项</v>
      </c>
    </row>
    <row r="590" ht="36" customHeight="1" spans="1:7">
      <c r="A590" s="504" t="s">
        <v>1096</v>
      </c>
      <c r="B590" s="503" t="s">
        <v>1097</v>
      </c>
      <c r="C590" s="392">
        <v>0</v>
      </c>
      <c r="D590" s="392">
        <v>0</v>
      </c>
      <c r="E590" s="350" t="str">
        <f t="shared" si="45"/>
        <v/>
      </c>
      <c r="F590" s="318" t="str">
        <f t="shared" si="46"/>
        <v>否</v>
      </c>
      <c r="G590" s="175" t="str">
        <f t="shared" si="47"/>
        <v>项</v>
      </c>
    </row>
    <row r="591" ht="36" customHeight="1" spans="1:7">
      <c r="A591" s="504" t="s">
        <v>1098</v>
      </c>
      <c r="B591" s="503" t="s">
        <v>1099</v>
      </c>
      <c r="C591" s="392">
        <v>0</v>
      </c>
      <c r="D591" s="392">
        <v>0</v>
      </c>
      <c r="E591" s="350" t="str">
        <f t="shared" si="45"/>
        <v/>
      </c>
      <c r="F591" s="318" t="str">
        <f t="shared" si="46"/>
        <v>否</v>
      </c>
      <c r="G591" s="175" t="str">
        <f t="shared" si="47"/>
        <v>项</v>
      </c>
    </row>
    <row r="592" ht="36" customHeight="1" spans="1:7">
      <c r="A592" s="504" t="s">
        <v>1100</v>
      </c>
      <c r="B592" s="503" t="s">
        <v>1101</v>
      </c>
      <c r="C592" s="392"/>
      <c r="D592" s="392"/>
      <c r="E592" s="350"/>
      <c r="F592" s="318" t="str">
        <f t="shared" si="46"/>
        <v>否</v>
      </c>
      <c r="G592" s="175" t="str">
        <f t="shared" si="47"/>
        <v>项</v>
      </c>
    </row>
    <row r="593" ht="36" customHeight="1" spans="1:7">
      <c r="A593" s="501" t="s">
        <v>1102</v>
      </c>
      <c r="B593" s="502" t="s">
        <v>1103</v>
      </c>
      <c r="C593" s="388"/>
      <c r="D593" s="388"/>
      <c r="E593" s="355"/>
      <c r="F593" s="318" t="str">
        <f t="shared" si="46"/>
        <v>否</v>
      </c>
      <c r="G593" s="175" t="str">
        <f t="shared" si="47"/>
        <v>款</v>
      </c>
    </row>
    <row r="594" ht="36" customHeight="1" spans="1:7">
      <c r="A594" s="504" t="s">
        <v>1104</v>
      </c>
      <c r="B594" s="503" t="s">
        <v>1105</v>
      </c>
      <c r="C594" s="392"/>
      <c r="D594" s="392"/>
      <c r="E594" s="350"/>
      <c r="F594" s="318" t="str">
        <f t="shared" si="46"/>
        <v>否</v>
      </c>
      <c r="G594" s="175" t="str">
        <f t="shared" si="47"/>
        <v>项</v>
      </c>
    </row>
    <row r="595" ht="36" customHeight="1" spans="1:7">
      <c r="A595" s="504" t="s">
        <v>1106</v>
      </c>
      <c r="B595" s="503" t="s">
        <v>1107</v>
      </c>
      <c r="C595" s="392"/>
      <c r="D595" s="392"/>
      <c r="E595" s="350"/>
      <c r="F595" s="318" t="str">
        <f t="shared" si="46"/>
        <v>否</v>
      </c>
      <c r="G595" s="175" t="str">
        <f t="shared" si="47"/>
        <v>项</v>
      </c>
    </row>
    <row r="596" ht="36" customHeight="1" spans="1:7">
      <c r="A596" s="504" t="s">
        <v>1108</v>
      </c>
      <c r="B596" s="503" t="s">
        <v>1109</v>
      </c>
      <c r="C596" s="392"/>
      <c r="D596" s="392"/>
      <c r="E596" s="350"/>
      <c r="F596" s="318" t="str">
        <f t="shared" si="46"/>
        <v>否</v>
      </c>
      <c r="G596" s="175" t="str">
        <f t="shared" si="47"/>
        <v>项</v>
      </c>
    </row>
    <row r="597" s="457" customFormat="1" ht="36" customHeight="1" spans="1:7">
      <c r="A597" s="504" t="s">
        <v>1110</v>
      </c>
      <c r="B597" s="503" t="s">
        <v>1111</v>
      </c>
      <c r="C597" s="392"/>
      <c r="D597" s="392"/>
      <c r="E597" s="350"/>
      <c r="F597" s="318" t="str">
        <f t="shared" si="46"/>
        <v>否</v>
      </c>
      <c r="G597" s="175" t="str">
        <f t="shared" si="47"/>
        <v>项</v>
      </c>
    </row>
    <row r="598" ht="36" customHeight="1" spans="1:7">
      <c r="A598" s="504" t="s">
        <v>1112</v>
      </c>
      <c r="B598" s="503" t="s">
        <v>1113</v>
      </c>
      <c r="C598" s="392">
        <v>0</v>
      </c>
      <c r="D598" s="392">
        <v>0</v>
      </c>
      <c r="E598" s="350" t="str">
        <f t="shared" si="45"/>
        <v/>
      </c>
      <c r="F598" s="318" t="str">
        <f t="shared" si="46"/>
        <v>否</v>
      </c>
      <c r="G598" s="175" t="str">
        <f t="shared" si="47"/>
        <v>项</v>
      </c>
    </row>
    <row r="599" ht="36" customHeight="1" spans="1:7">
      <c r="A599" s="504" t="s">
        <v>1114</v>
      </c>
      <c r="B599" s="503" t="s">
        <v>1115</v>
      </c>
      <c r="C599" s="392">
        <v>0</v>
      </c>
      <c r="D599" s="392">
        <v>0</v>
      </c>
      <c r="E599" s="350" t="str">
        <f t="shared" si="45"/>
        <v/>
      </c>
      <c r="F599" s="318" t="str">
        <f t="shared" si="46"/>
        <v>否</v>
      </c>
      <c r="G599" s="175" t="str">
        <f t="shared" si="47"/>
        <v>项</v>
      </c>
    </row>
    <row r="600" ht="36" customHeight="1" spans="1:7">
      <c r="A600" s="504" t="s">
        <v>1116</v>
      </c>
      <c r="B600" s="503" t="s">
        <v>1117</v>
      </c>
      <c r="C600" s="392"/>
      <c r="D600" s="392"/>
      <c r="E600" s="350"/>
      <c r="F600" s="318" t="str">
        <f t="shared" si="46"/>
        <v>否</v>
      </c>
      <c r="G600" s="175" t="str">
        <f t="shared" si="47"/>
        <v>项</v>
      </c>
    </row>
    <row r="601" ht="36" customHeight="1" spans="1:7">
      <c r="A601" s="501" t="s">
        <v>1118</v>
      </c>
      <c r="B601" s="502" t="s">
        <v>1119</v>
      </c>
      <c r="C601" s="388"/>
      <c r="D601" s="388"/>
      <c r="E601" s="355"/>
      <c r="F601" s="318" t="str">
        <f t="shared" si="46"/>
        <v>否</v>
      </c>
      <c r="G601" s="175" t="str">
        <f t="shared" si="47"/>
        <v>款</v>
      </c>
    </row>
    <row r="602" s="457" customFormat="1" ht="36" customHeight="1" spans="1:7">
      <c r="A602" s="504" t="s">
        <v>1120</v>
      </c>
      <c r="B602" s="503" t="s">
        <v>1121</v>
      </c>
      <c r="C602" s="392"/>
      <c r="D602" s="392"/>
      <c r="E602" s="350"/>
      <c r="F602" s="318" t="str">
        <f t="shared" si="46"/>
        <v>否</v>
      </c>
      <c r="G602" s="175" t="str">
        <f t="shared" si="47"/>
        <v>项</v>
      </c>
    </row>
    <row r="603" ht="36" customHeight="1" spans="1:7">
      <c r="A603" s="504" t="s">
        <v>1122</v>
      </c>
      <c r="B603" s="503" t="s">
        <v>1123</v>
      </c>
      <c r="C603" s="392"/>
      <c r="D603" s="392"/>
      <c r="E603" s="350"/>
      <c r="F603" s="318" t="str">
        <f t="shared" si="46"/>
        <v>否</v>
      </c>
      <c r="G603" s="175" t="str">
        <f t="shared" si="47"/>
        <v>项</v>
      </c>
    </row>
    <row r="604" ht="36" customHeight="1" spans="1:7">
      <c r="A604" s="504" t="s">
        <v>1124</v>
      </c>
      <c r="B604" s="503" t="s">
        <v>1125</v>
      </c>
      <c r="C604" s="392"/>
      <c r="D604" s="392"/>
      <c r="E604" s="350"/>
      <c r="F604" s="318" t="str">
        <f t="shared" si="46"/>
        <v>否</v>
      </c>
      <c r="G604" s="175" t="str">
        <f t="shared" si="47"/>
        <v>项</v>
      </c>
    </row>
    <row r="605" ht="36" customHeight="1" spans="1:7">
      <c r="A605" s="504" t="s">
        <v>1126</v>
      </c>
      <c r="B605" s="503" t="s">
        <v>1127</v>
      </c>
      <c r="C605" s="392">
        <v>0</v>
      </c>
      <c r="D605" s="392">
        <v>0</v>
      </c>
      <c r="E605" s="350" t="str">
        <f t="shared" si="45"/>
        <v/>
      </c>
      <c r="F605" s="318" t="str">
        <f t="shared" si="46"/>
        <v>否</v>
      </c>
      <c r="G605" s="175" t="str">
        <f t="shared" si="47"/>
        <v>项</v>
      </c>
    </row>
    <row r="606" ht="36" customHeight="1" spans="1:7">
      <c r="A606" s="504" t="s">
        <v>1128</v>
      </c>
      <c r="B606" s="503" t="s">
        <v>1129</v>
      </c>
      <c r="C606" s="392"/>
      <c r="D606" s="392"/>
      <c r="E606" s="350"/>
      <c r="F606" s="318" t="str">
        <f t="shared" si="46"/>
        <v>否</v>
      </c>
      <c r="G606" s="175" t="str">
        <f t="shared" si="47"/>
        <v>项</v>
      </c>
    </row>
    <row r="607" ht="36" customHeight="1" spans="1:7">
      <c r="A607" s="504" t="s">
        <v>1130</v>
      </c>
      <c r="B607" s="503" t="s">
        <v>1131</v>
      </c>
      <c r="C607" s="392"/>
      <c r="D607" s="392"/>
      <c r="E607" s="350"/>
      <c r="F607" s="318" t="str">
        <f t="shared" si="46"/>
        <v>否</v>
      </c>
      <c r="G607" s="175" t="str">
        <f t="shared" si="47"/>
        <v>项</v>
      </c>
    </row>
    <row r="608" ht="36" customHeight="1" spans="1:7">
      <c r="A608" s="501" t="s">
        <v>1132</v>
      </c>
      <c r="B608" s="502" t="s">
        <v>1133</v>
      </c>
      <c r="C608" s="388"/>
      <c r="D608" s="388"/>
      <c r="E608" s="355"/>
      <c r="F608" s="318" t="str">
        <f t="shared" si="46"/>
        <v>否</v>
      </c>
      <c r="G608" s="175" t="str">
        <f t="shared" si="47"/>
        <v>款</v>
      </c>
    </row>
    <row r="609" ht="36" customHeight="1" spans="1:7">
      <c r="A609" s="504" t="s">
        <v>1134</v>
      </c>
      <c r="B609" s="503" t="s">
        <v>1135</v>
      </c>
      <c r="C609" s="392"/>
      <c r="D609" s="392"/>
      <c r="E609" s="350"/>
      <c r="F609" s="318" t="str">
        <f t="shared" si="46"/>
        <v>否</v>
      </c>
      <c r="G609" s="175" t="str">
        <f t="shared" si="47"/>
        <v>项</v>
      </c>
    </row>
    <row r="610" ht="36" customHeight="1" spans="1:7">
      <c r="A610" s="504" t="s">
        <v>1136</v>
      </c>
      <c r="B610" s="503" t="s">
        <v>1137</v>
      </c>
      <c r="C610" s="392">
        <v>0</v>
      </c>
      <c r="D610" s="392">
        <v>0</v>
      </c>
      <c r="E610" s="350" t="str">
        <f t="shared" si="45"/>
        <v/>
      </c>
      <c r="F610" s="318" t="str">
        <f t="shared" si="46"/>
        <v>否</v>
      </c>
      <c r="G610" s="175" t="str">
        <f t="shared" si="47"/>
        <v>项</v>
      </c>
    </row>
    <row r="611" ht="36" customHeight="1" spans="1:7">
      <c r="A611" s="504" t="s">
        <v>1138</v>
      </c>
      <c r="B611" s="503" t="s">
        <v>1139</v>
      </c>
      <c r="C611" s="392"/>
      <c r="D611" s="392"/>
      <c r="E611" s="350"/>
      <c r="F611" s="318" t="str">
        <f t="shared" si="46"/>
        <v>否</v>
      </c>
      <c r="G611" s="175" t="str">
        <f t="shared" si="47"/>
        <v>项</v>
      </c>
    </row>
    <row r="612" ht="36" customHeight="1" spans="1:7">
      <c r="A612" s="504" t="s">
        <v>1140</v>
      </c>
      <c r="B612" s="503" t="s">
        <v>1141</v>
      </c>
      <c r="C612" s="392"/>
      <c r="D612" s="392"/>
      <c r="E612" s="350"/>
      <c r="F612" s="318" t="str">
        <f t="shared" si="46"/>
        <v>否</v>
      </c>
      <c r="G612" s="175" t="str">
        <f t="shared" si="47"/>
        <v>项</v>
      </c>
    </row>
    <row r="613" ht="36" customHeight="1" spans="1:7">
      <c r="A613" s="504" t="s">
        <v>1142</v>
      </c>
      <c r="B613" s="503" t="s">
        <v>1143</v>
      </c>
      <c r="C613" s="392">
        <v>0</v>
      </c>
      <c r="D613" s="392">
        <v>0</v>
      </c>
      <c r="E613" s="350" t="str">
        <f t="shared" si="45"/>
        <v/>
      </c>
      <c r="F613" s="318" t="str">
        <f t="shared" si="46"/>
        <v>否</v>
      </c>
      <c r="G613" s="175" t="str">
        <f t="shared" si="47"/>
        <v>项</v>
      </c>
    </row>
    <row r="614" ht="36" customHeight="1" spans="1:7">
      <c r="A614" s="504" t="s">
        <v>1144</v>
      </c>
      <c r="B614" s="503" t="s">
        <v>1145</v>
      </c>
      <c r="C614" s="392">
        <v>0</v>
      </c>
      <c r="D614" s="392">
        <v>0</v>
      </c>
      <c r="E614" s="350" t="str">
        <f t="shared" si="45"/>
        <v/>
      </c>
      <c r="F614" s="318" t="str">
        <f t="shared" si="46"/>
        <v>否</v>
      </c>
      <c r="G614" s="175" t="str">
        <f t="shared" si="47"/>
        <v>项</v>
      </c>
    </row>
    <row r="615" ht="36" customHeight="1" spans="1:7">
      <c r="A615" s="504" t="s">
        <v>1146</v>
      </c>
      <c r="B615" s="503" t="s">
        <v>1147</v>
      </c>
      <c r="C615" s="392">
        <v>0</v>
      </c>
      <c r="D615" s="392">
        <v>0</v>
      </c>
      <c r="E615" s="350" t="str">
        <f t="shared" si="45"/>
        <v/>
      </c>
      <c r="F615" s="318" t="str">
        <f t="shared" si="46"/>
        <v>否</v>
      </c>
      <c r="G615" s="175" t="str">
        <f t="shared" si="47"/>
        <v>项</v>
      </c>
    </row>
    <row r="616" ht="36" customHeight="1" spans="1:7">
      <c r="A616" s="501" t="s">
        <v>1148</v>
      </c>
      <c r="B616" s="502" t="s">
        <v>1149</v>
      </c>
      <c r="C616" s="388"/>
      <c r="D616" s="388"/>
      <c r="E616" s="355"/>
      <c r="F616" s="318" t="str">
        <f t="shared" si="46"/>
        <v>否</v>
      </c>
      <c r="G616" s="175" t="str">
        <f t="shared" si="47"/>
        <v>款</v>
      </c>
    </row>
    <row r="617" ht="36" customHeight="1" spans="1:7">
      <c r="A617" s="504" t="s">
        <v>1150</v>
      </c>
      <c r="B617" s="503" t="s">
        <v>140</v>
      </c>
      <c r="C617" s="392"/>
      <c r="D617" s="392"/>
      <c r="E617" s="350"/>
      <c r="F617" s="318" t="str">
        <f t="shared" si="46"/>
        <v>否</v>
      </c>
      <c r="G617" s="175" t="str">
        <f t="shared" si="47"/>
        <v>项</v>
      </c>
    </row>
    <row r="618" ht="36" customHeight="1" spans="1:7">
      <c r="A618" s="504" t="s">
        <v>1151</v>
      </c>
      <c r="B618" s="503" t="s">
        <v>142</v>
      </c>
      <c r="C618" s="392">
        <v>0</v>
      </c>
      <c r="D618" s="392">
        <v>0</v>
      </c>
      <c r="E618" s="350" t="str">
        <f t="shared" si="45"/>
        <v/>
      </c>
      <c r="F618" s="318" t="str">
        <f t="shared" si="46"/>
        <v>否</v>
      </c>
      <c r="G618" s="175" t="str">
        <f t="shared" si="47"/>
        <v>项</v>
      </c>
    </row>
    <row r="619" ht="36" customHeight="1" spans="1:7">
      <c r="A619" s="504" t="s">
        <v>1152</v>
      </c>
      <c r="B619" s="503" t="s">
        <v>144</v>
      </c>
      <c r="C619" s="392"/>
      <c r="D619" s="392"/>
      <c r="E619" s="350"/>
      <c r="F619" s="318" t="str">
        <f t="shared" si="46"/>
        <v>否</v>
      </c>
      <c r="G619" s="175" t="str">
        <f t="shared" si="47"/>
        <v>项</v>
      </c>
    </row>
    <row r="620" ht="36" customHeight="1" spans="1:7">
      <c r="A620" s="504" t="s">
        <v>1153</v>
      </c>
      <c r="B620" s="503" t="s">
        <v>1154</v>
      </c>
      <c r="C620" s="392"/>
      <c r="D620" s="392"/>
      <c r="E620" s="350"/>
      <c r="F620" s="318" t="str">
        <f t="shared" si="46"/>
        <v>否</v>
      </c>
      <c r="G620" s="175" t="str">
        <f t="shared" si="47"/>
        <v>项</v>
      </c>
    </row>
    <row r="621" ht="36" customHeight="1" spans="1:7">
      <c r="A621" s="504" t="s">
        <v>1155</v>
      </c>
      <c r="B621" s="503" t="s">
        <v>1156</v>
      </c>
      <c r="C621" s="392"/>
      <c r="D621" s="392"/>
      <c r="E621" s="350"/>
      <c r="F621" s="318" t="str">
        <f t="shared" si="46"/>
        <v>否</v>
      </c>
      <c r="G621" s="175" t="str">
        <f t="shared" si="47"/>
        <v>项</v>
      </c>
    </row>
    <row r="622" ht="36" customHeight="1" spans="1:7">
      <c r="A622" s="504" t="s">
        <v>1157</v>
      </c>
      <c r="B622" s="503" t="s">
        <v>1158</v>
      </c>
      <c r="C622" s="392"/>
      <c r="D622" s="392"/>
      <c r="E622" s="350"/>
      <c r="F622" s="318" t="str">
        <f t="shared" si="46"/>
        <v>否</v>
      </c>
      <c r="G622" s="175" t="str">
        <f t="shared" si="47"/>
        <v>项</v>
      </c>
    </row>
    <row r="623" ht="36" customHeight="1" spans="1:7">
      <c r="A623" s="504" t="s">
        <v>1159</v>
      </c>
      <c r="B623" s="503" t="s">
        <v>1160</v>
      </c>
      <c r="C623" s="392">
        <v>0</v>
      </c>
      <c r="D623" s="392">
        <v>0</v>
      </c>
      <c r="E623" s="350" t="str">
        <f t="shared" si="45"/>
        <v/>
      </c>
      <c r="F623" s="318" t="str">
        <f t="shared" si="46"/>
        <v>否</v>
      </c>
      <c r="G623" s="175" t="str">
        <f t="shared" si="47"/>
        <v>项</v>
      </c>
    </row>
    <row r="624" ht="36" customHeight="1" spans="1:7">
      <c r="A624" s="504" t="s">
        <v>1161</v>
      </c>
      <c r="B624" s="503" t="s">
        <v>1162</v>
      </c>
      <c r="C624" s="392"/>
      <c r="D624" s="392"/>
      <c r="E624" s="350"/>
      <c r="F624" s="318" t="str">
        <f t="shared" si="46"/>
        <v>否</v>
      </c>
      <c r="G624" s="175" t="str">
        <f t="shared" si="47"/>
        <v>项</v>
      </c>
    </row>
    <row r="625" ht="36" customHeight="1" spans="1:7">
      <c r="A625" s="501" t="s">
        <v>1163</v>
      </c>
      <c r="B625" s="502" t="s">
        <v>1164</v>
      </c>
      <c r="C625" s="388"/>
      <c r="D625" s="388"/>
      <c r="E625" s="355"/>
      <c r="F625" s="318" t="str">
        <f t="shared" si="46"/>
        <v>否</v>
      </c>
      <c r="G625" s="175" t="str">
        <f t="shared" si="47"/>
        <v>款</v>
      </c>
    </row>
    <row r="626" ht="36" customHeight="1" spans="1:7">
      <c r="A626" s="504" t="s">
        <v>1165</v>
      </c>
      <c r="B626" s="503" t="s">
        <v>140</v>
      </c>
      <c r="C626" s="392"/>
      <c r="D626" s="392"/>
      <c r="E626" s="350"/>
      <c r="F626" s="318" t="str">
        <f t="shared" si="46"/>
        <v>否</v>
      </c>
      <c r="G626" s="175" t="str">
        <f t="shared" si="47"/>
        <v>项</v>
      </c>
    </row>
    <row r="627" ht="36" customHeight="1" spans="1:7">
      <c r="A627" s="504" t="s">
        <v>1166</v>
      </c>
      <c r="B627" s="503" t="s">
        <v>142</v>
      </c>
      <c r="C627" s="392">
        <v>0</v>
      </c>
      <c r="D627" s="392">
        <v>0</v>
      </c>
      <c r="E627" s="350" t="str">
        <f t="shared" si="45"/>
        <v/>
      </c>
      <c r="F627" s="318" t="str">
        <f t="shared" si="46"/>
        <v>否</v>
      </c>
      <c r="G627" s="175" t="str">
        <f t="shared" si="47"/>
        <v>项</v>
      </c>
    </row>
    <row r="628" ht="36" customHeight="1" spans="1:7">
      <c r="A628" s="504" t="s">
        <v>1167</v>
      </c>
      <c r="B628" s="503" t="s">
        <v>144</v>
      </c>
      <c r="C628" s="392">
        <v>0</v>
      </c>
      <c r="D628" s="392">
        <v>0</v>
      </c>
      <c r="E628" s="350" t="str">
        <f t="shared" si="45"/>
        <v/>
      </c>
      <c r="F628" s="318" t="str">
        <f t="shared" si="46"/>
        <v>否</v>
      </c>
      <c r="G628" s="175" t="str">
        <f t="shared" si="47"/>
        <v>项</v>
      </c>
    </row>
    <row r="629" ht="36" customHeight="1" spans="1:7">
      <c r="A629" s="504" t="s">
        <v>1168</v>
      </c>
      <c r="B629" s="503" t="s">
        <v>1169</v>
      </c>
      <c r="C629" s="392"/>
      <c r="D629" s="392"/>
      <c r="E629" s="350"/>
      <c r="F629" s="318" t="str">
        <f t="shared" si="46"/>
        <v>否</v>
      </c>
      <c r="G629" s="175" t="str">
        <f t="shared" si="47"/>
        <v>项</v>
      </c>
    </row>
    <row r="630" ht="36" customHeight="1" spans="1:7">
      <c r="A630" s="501" t="s">
        <v>1170</v>
      </c>
      <c r="B630" s="502" t="s">
        <v>1171</v>
      </c>
      <c r="C630" s="388">
        <f>SUM(C631:C632)</f>
        <v>0</v>
      </c>
      <c r="D630" s="388">
        <f>SUM(D631:D632)</f>
        <v>0</v>
      </c>
      <c r="E630" s="355" t="str">
        <f t="shared" si="45"/>
        <v/>
      </c>
      <c r="F630" s="318" t="str">
        <f t="shared" si="46"/>
        <v>否</v>
      </c>
      <c r="G630" s="175" t="str">
        <f t="shared" si="47"/>
        <v>款</v>
      </c>
    </row>
    <row r="631" ht="36" customHeight="1" spans="1:7">
      <c r="A631" s="504" t="s">
        <v>1172</v>
      </c>
      <c r="B631" s="503" t="s">
        <v>1173</v>
      </c>
      <c r="C631" s="392">
        <v>0</v>
      </c>
      <c r="D631" s="392">
        <v>0</v>
      </c>
      <c r="E631" s="350" t="str">
        <f t="shared" si="45"/>
        <v/>
      </c>
      <c r="F631" s="318" t="str">
        <f t="shared" si="46"/>
        <v>否</v>
      </c>
      <c r="G631" s="175" t="str">
        <f t="shared" si="47"/>
        <v>项</v>
      </c>
    </row>
    <row r="632" ht="36" customHeight="1" spans="1:7">
      <c r="A632" s="504" t="s">
        <v>1174</v>
      </c>
      <c r="B632" s="503" t="s">
        <v>1175</v>
      </c>
      <c r="C632" s="392">
        <v>0</v>
      </c>
      <c r="D632" s="392">
        <v>0</v>
      </c>
      <c r="E632" s="350" t="str">
        <f t="shared" si="45"/>
        <v/>
      </c>
      <c r="F632" s="318" t="str">
        <f t="shared" si="46"/>
        <v>否</v>
      </c>
      <c r="G632" s="175" t="str">
        <f t="shared" si="47"/>
        <v>项</v>
      </c>
    </row>
    <row r="633" ht="36" customHeight="1" spans="1:7">
      <c r="A633" s="501" t="s">
        <v>1176</v>
      </c>
      <c r="B633" s="502" t="s">
        <v>1177</v>
      </c>
      <c r="C633" s="388"/>
      <c r="D633" s="388"/>
      <c r="E633" s="355"/>
      <c r="F633" s="318" t="str">
        <f t="shared" si="46"/>
        <v>否</v>
      </c>
      <c r="G633" s="175" t="str">
        <f t="shared" si="47"/>
        <v>款</v>
      </c>
    </row>
    <row r="634" ht="36" customHeight="1" spans="1:7">
      <c r="A634" s="504" t="s">
        <v>1178</v>
      </c>
      <c r="B634" s="503" t="s">
        <v>1179</v>
      </c>
      <c r="C634" s="392">
        <v>0</v>
      </c>
      <c r="D634" s="392">
        <v>0</v>
      </c>
      <c r="E634" s="350" t="str">
        <f t="shared" si="45"/>
        <v/>
      </c>
      <c r="F634" s="318" t="str">
        <f t="shared" si="46"/>
        <v>否</v>
      </c>
      <c r="G634" s="175" t="str">
        <f t="shared" si="47"/>
        <v>项</v>
      </c>
    </row>
    <row r="635" ht="36" customHeight="1" spans="1:7">
      <c r="A635" s="504" t="s">
        <v>1180</v>
      </c>
      <c r="B635" s="503" t="s">
        <v>1181</v>
      </c>
      <c r="C635" s="392"/>
      <c r="D635" s="392"/>
      <c r="E635" s="350"/>
      <c r="F635" s="318" t="str">
        <f t="shared" si="46"/>
        <v>否</v>
      </c>
      <c r="G635" s="175" t="str">
        <f t="shared" si="47"/>
        <v>项</v>
      </c>
    </row>
    <row r="636" ht="36" customHeight="1" spans="1:7">
      <c r="A636" s="501" t="s">
        <v>1182</v>
      </c>
      <c r="B636" s="502" t="s">
        <v>1183</v>
      </c>
      <c r="C636" s="388">
        <f>SUM(C637:C638)</f>
        <v>0</v>
      </c>
      <c r="D636" s="388">
        <f>SUM(D637:D638)</f>
        <v>0</v>
      </c>
      <c r="E636" s="355" t="str">
        <f t="shared" si="45"/>
        <v/>
      </c>
      <c r="F636" s="318" t="str">
        <f t="shared" si="46"/>
        <v>否</v>
      </c>
      <c r="G636" s="175" t="str">
        <f t="shared" si="47"/>
        <v>款</v>
      </c>
    </row>
    <row r="637" ht="36" customHeight="1" spans="1:7">
      <c r="A637" s="504" t="s">
        <v>1184</v>
      </c>
      <c r="B637" s="503" t="s">
        <v>1185</v>
      </c>
      <c r="C637" s="392">
        <v>0</v>
      </c>
      <c r="D637" s="392">
        <v>0</v>
      </c>
      <c r="E637" s="350" t="str">
        <f t="shared" si="45"/>
        <v/>
      </c>
      <c r="F637" s="318" t="str">
        <f t="shared" si="46"/>
        <v>否</v>
      </c>
      <c r="G637" s="175" t="str">
        <f t="shared" si="47"/>
        <v>项</v>
      </c>
    </row>
    <row r="638" ht="36" customHeight="1" spans="1:7">
      <c r="A638" s="504" t="s">
        <v>1186</v>
      </c>
      <c r="B638" s="503" t="s">
        <v>1187</v>
      </c>
      <c r="C638" s="392">
        <v>0</v>
      </c>
      <c r="D638" s="392">
        <v>0</v>
      </c>
      <c r="E638" s="350" t="str">
        <f t="shared" si="45"/>
        <v/>
      </c>
      <c r="F638" s="318" t="str">
        <f t="shared" si="46"/>
        <v>否</v>
      </c>
      <c r="G638" s="175" t="str">
        <f t="shared" si="47"/>
        <v>项</v>
      </c>
    </row>
    <row r="639" ht="36" customHeight="1" spans="1:7">
      <c r="A639" s="501" t="s">
        <v>1188</v>
      </c>
      <c r="B639" s="502" t="s">
        <v>1189</v>
      </c>
      <c r="C639" s="388">
        <f>SUM(C640:C641)</f>
        <v>0</v>
      </c>
      <c r="D639" s="388">
        <f>SUM(D640:D641)</f>
        <v>0</v>
      </c>
      <c r="E639" s="355" t="str">
        <f t="shared" si="45"/>
        <v/>
      </c>
      <c r="F639" s="318" t="str">
        <f t="shared" si="46"/>
        <v>否</v>
      </c>
      <c r="G639" s="175" t="str">
        <f t="shared" si="47"/>
        <v>款</v>
      </c>
    </row>
    <row r="640" ht="36" customHeight="1" spans="1:7">
      <c r="A640" s="504" t="s">
        <v>1190</v>
      </c>
      <c r="B640" s="503" t="s">
        <v>1191</v>
      </c>
      <c r="C640" s="392">
        <v>0</v>
      </c>
      <c r="D640" s="392">
        <v>0</v>
      </c>
      <c r="E640" s="350" t="str">
        <f t="shared" si="45"/>
        <v/>
      </c>
      <c r="F640" s="318" t="str">
        <f t="shared" si="46"/>
        <v>否</v>
      </c>
      <c r="G640" s="175" t="str">
        <f t="shared" si="47"/>
        <v>项</v>
      </c>
    </row>
    <row r="641" ht="36" customHeight="1" spans="1:7">
      <c r="A641" s="504" t="s">
        <v>1192</v>
      </c>
      <c r="B641" s="503" t="s">
        <v>1193</v>
      </c>
      <c r="C641" s="392">
        <v>0</v>
      </c>
      <c r="D641" s="392">
        <v>0</v>
      </c>
      <c r="E641" s="350" t="str">
        <f t="shared" si="45"/>
        <v/>
      </c>
      <c r="F641" s="318" t="str">
        <f t="shared" si="46"/>
        <v>否</v>
      </c>
      <c r="G641" s="175" t="str">
        <f t="shared" si="47"/>
        <v>项</v>
      </c>
    </row>
    <row r="642" ht="36" customHeight="1" spans="1:7">
      <c r="A642" s="501" t="s">
        <v>1194</v>
      </c>
      <c r="B642" s="502" t="s">
        <v>1195</v>
      </c>
      <c r="C642" s="388">
        <f>SUM(C643:C644)</f>
        <v>0</v>
      </c>
      <c r="D642" s="388">
        <f>SUM(D643:D644)</f>
        <v>0</v>
      </c>
      <c r="E642" s="355" t="str">
        <f t="shared" si="45"/>
        <v/>
      </c>
      <c r="F642" s="318" t="str">
        <f t="shared" si="46"/>
        <v>否</v>
      </c>
      <c r="G642" s="175" t="str">
        <f t="shared" si="47"/>
        <v>款</v>
      </c>
    </row>
    <row r="643" ht="36" customHeight="1" spans="1:7">
      <c r="A643" s="504" t="s">
        <v>1196</v>
      </c>
      <c r="B643" s="503" t="s">
        <v>1197</v>
      </c>
      <c r="C643" s="392">
        <v>0</v>
      </c>
      <c r="D643" s="392">
        <v>0</v>
      </c>
      <c r="E643" s="350" t="str">
        <f t="shared" si="45"/>
        <v/>
      </c>
      <c r="F643" s="318" t="str">
        <f t="shared" si="46"/>
        <v>否</v>
      </c>
      <c r="G643" s="175" t="str">
        <f t="shared" si="47"/>
        <v>项</v>
      </c>
    </row>
    <row r="644" ht="36" customHeight="1" spans="1:7">
      <c r="A644" s="504" t="s">
        <v>1198</v>
      </c>
      <c r="B644" s="503" t="s">
        <v>1199</v>
      </c>
      <c r="C644" s="392">
        <v>0</v>
      </c>
      <c r="D644" s="392">
        <v>0</v>
      </c>
      <c r="E644" s="350" t="str">
        <f t="shared" si="45"/>
        <v/>
      </c>
      <c r="F644" s="318" t="str">
        <f t="shared" ref="F644:F707" si="48">IF(LEN(A644)=3,"是",IF(B644&lt;&gt;"",IF(SUM(C644:D644)&lt;&gt;0,"是","否"),"是"))</f>
        <v>否</v>
      </c>
      <c r="G644" s="175" t="str">
        <f t="shared" ref="G644:G707" si="49">IF(LEN(A644)=3,"类",IF(LEN(A644)=5,"款","项"))</f>
        <v>项</v>
      </c>
    </row>
    <row r="645" ht="36" customHeight="1" spans="1:7">
      <c r="A645" s="501" t="s">
        <v>1200</v>
      </c>
      <c r="B645" s="502" t="s">
        <v>1201</v>
      </c>
      <c r="C645" s="388"/>
      <c r="D645" s="388"/>
      <c r="E645" s="355"/>
      <c r="F645" s="318" t="str">
        <f t="shared" si="48"/>
        <v>否</v>
      </c>
      <c r="G645" s="175" t="str">
        <f t="shared" si="49"/>
        <v>款</v>
      </c>
    </row>
    <row r="646" ht="36" customHeight="1" spans="1:7">
      <c r="A646" s="504" t="s">
        <v>1202</v>
      </c>
      <c r="B646" s="503" t="s">
        <v>1203</v>
      </c>
      <c r="C646" s="392"/>
      <c r="D646" s="392"/>
      <c r="E646" s="350"/>
      <c r="F646" s="318" t="str">
        <f t="shared" si="48"/>
        <v>否</v>
      </c>
      <c r="G646" s="175" t="str">
        <f t="shared" si="49"/>
        <v>项</v>
      </c>
    </row>
    <row r="647" ht="36" customHeight="1" spans="1:7">
      <c r="A647" s="504" t="s">
        <v>1204</v>
      </c>
      <c r="B647" s="503" t="s">
        <v>1205</v>
      </c>
      <c r="C647" s="392">
        <v>0</v>
      </c>
      <c r="D647" s="392">
        <v>0</v>
      </c>
      <c r="E647" s="350" t="str">
        <f t="shared" ref="E647:E653" si="50">IF(C647&gt;0,D647/C647-1,IF(C647&lt;0,-(D647/C647-1),""))</f>
        <v/>
      </c>
      <c r="F647" s="318" t="str">
        <f t="shared" si="48"/>
        <v>否</v>
      </c>
      <c r="G647" s="175" t="str">
        <f t="shared" si="49"/>
        <v>项</v>
      </c>
    </row>
    <row r="648" ht="36" customHeight="1" spans="1:7">
      <c r="A648" s="504" t="s">
        <v>1206</v>
      </c>
      <c r="B648" s="503" t="s">
        <v>1207</v>
      </c>
      <c r="C648" s="392">
        <v>0</v>
      </c>
      <c r="D648" s="392">
        <v>0</v>
      </c>
      <c r="E648" s="350" t="str">
        <f t="shared" si="50"/>
        <v/>
      </c>
      <c r="F648" s="318" t="str">
        <f t="shared" si="48"/>
        <v>否</v>
      </c>
      <c r="G648" s="175" t="str">
        <f t="shared" si="49"/>
        <v>项</v>
      </c>
    </row>
    <row r="649" ht="36" customHeight="1" spans="1:7">
      <c r="A649" s="501" t="s">
        <v>1208</v>
      </c>
      <c r="B649" s="502" t="s">
        <v>1209</v>
      </c>
      <c r="C649" s="388">
        <f>SUM(C650:C653)</f>
        <v>0</v>
      </c>
      <c r="D649" s="388">
        <f>SUM(D650:D653)</f>
        <v>0</v>
      </c>
      <c r="E649" s="355" t="str">
        <f t="shared" si="50"/>
        <v/>
      </c>
      <c r="F649" s="318" t="str">
        <f t="shared" si="48"/>
        <v>否</v>
      </c>
      <c r="G649" s="175" t="str">
        <f t="shared" si="49"/>
        <v>款</v>
      </c>
    </row>
    <row r="650" ht="36" customHeight="1" spans="1:7">
      <c r="A650" s="504" t="s">
        <v>1210</v>
      </c>
      <c r="B650" s="503" t="s">
        <v>1211</v>
      </c>
      <c r="C650" s="392">
        <v>0</v>
      </c>
      <c r="D650" s="392">
        <v>0</v>
      </c>
      <c r="E650" s="350" t="str">
        <f t="shared" si="50"/>
        <v/>
      </c>
      <c r="F650" s="318" t="str">
        <f t="shared" si="48"/>
        <v>否</v>
      </c>
      <c r="G650" s="175" t="str">
        <f t="shared" si="49"/>
        <v>项</v>
      </c>
    </row>
    <row r="651" ht="36" customHeight="1" spans="1:7">
      <c r="A651" s="504" t="s">
        <v>1212</v>
      </c>
      <c r="B651" s="503" t="s">
        <v>1213</v>
      </c>
      <c r="C651" s="392">
        <v>0</v>
      </c>
      <c r="D651" s="392">
        <v>0</v>
      </c>
      <c r="E651" s="350" t="str">
        <f t="shared" si="50"/>
        <v/>
      </c>
      <c r="F651" s="318" t="str">
        <f t="shared" si="48"/>
        <v>否</v>
      </c>
      <c r="G651" s="175" t="str">
        <f t="shared" si="49"/>
        <v>项</v>
      </c>
    </row>
    <row r="652" ht="36" customHeight="1" spans="1:7">
      <c r="A652" s="504" t="s">
        <v>1214</v>
      </c>
      <c r="B652" s="503" t="s">
        <v>1215</v>
      </c>
      <c r="C652" s="392">
        <v>0</v>
      </c>
      <c r="D652" s="392">
        <v>0</v>
      </c>
      <c r="E652" s="350" t="str">
        <f t="shared" si="50"/>
        <v/>
      </c>
      <c r="F652" s="318" t="str">
        <f t="shared" si="48"/>
        <v>否</v>
      </c>
      <c r="G652" s="175" t="str">
        <f t="shared" si="49"/>
        <v>项</v>
      </c>
    </row>
    <row r="653" ht="36" customHeight="1" spans="1:7">
      <c r="A653" s="504" t="s">
        <v>1216</v>
      </c>
      <c r="B653" s="503" t="s">
        <v>1217</v>
      </c>
      <c r="C653" s="392">
        <v>0</v>
      </c>
      <c r="D653" s="392">
        <v>0</v>
      </c>
      <c r="E653" s="350" t="str">
        <f t="shared" si="50"/>
        <v/>
      </c>
      <c r="F653" s="318" t="str">
        <f t="shared" si="48"/>
        <v>否</v>
      </c>
      <c r="G653" s="175" t="str">
        <f t="shared" si="49"/>
        <v>项</v>
      </c>
    </row>
    <row r="654" ht="36" customHeight="1" spans="1:7">
      <c r="A654" s="501" t="s">
        <v>1218</v>
      </c>
      <c r="B654" s="502" t="s">
        <v>1219</v>
      </c>
      <c r="C654" s="388"/>
      <c r="D654" s="388"/>
      <c r="E654" s="355"/>
      <c r="F654" s="318" t="str">
        <f t="shared" si="48"/>
        <v>否</v>
      </c>
      <c r="G654" s="175" t="str">
        <f t="shared" si="49"/>
        <v>款</v>
      </c>
    </row>
    <row r="655" ht="36" customHeight="1" spans="1:7">
      <c r="A655" s="504" t="s">
        <v>1220</v>
      </c>
      <c r="B655" s="503" t="s">
        <v>140</v>
      </c>
      <c r="C655" s="392"/>
      <c r="D655" s="392"/>
      <c r="E655" s="350"/>
      <c r="F655" s="318" t="str">
        <f t="shared" si="48"/>
        <v>否</v>
      </c>
      <c r="G655" s="175" t="str">
        <f t="shared" si="49"/>
        <v>项</v>
      </c>
    </row>
    <row r="656" ht="36" customHeight="1" spans="1:7">
      <c r="A656" s="504" t="s">
        <v>1221</v>
      </c>
      <c r="B656" s="503" t="s">
        <v>142</v>
      </c>
      <c r="C656" s="392"/>
      <c r="D656" s="392"/>
      <c r="E656" s="350"/>
      <c r="F656" s="318" t="str">
        <f t="shared" si="48"/>
        <v>否</v>
      </c>
      <c r="G656" s="175" t="str">
        <f t="shared" si="49"/>
        <v>项</v>
      </c>
    </row>
    <row r="657" ht="36" customHeight="1" spans="1:7">
      <c r="A657" s="504" t="s">
        <v>1222</v>
      </c>
      <c r="B657" s="503" t="s">
        <v>144</v>
      </c>
      <c r="C657" s="392">
        <v>0</v>
      </c>
      <c r="D657" s="392">
        <v>0</v>
      </c>
      <c r="E657" s="350" t="str">
        <f>IF(C657&gt;0,D657/C657-1,IF(C657&lt;0,-(D657/C657-1),""))</f>
        <v/>
      </c>
      <c r="F657" s="318" t="str">
        <f t="shared" si="48"/>
        <v>否</v>
      </c>
      <c r="G657" s="175" t="str">
        <f t="shared" si="49"/>
        <v>项</v>
      </c>
    </row>
    <row r="658" ht="36" customHeight="1" spans="1:7">
      <c r="A658" s="504" t="s">
        <v>1223</v>
      </c>
      <c r="B658" s="503" t="s">
        <v>1224</v>
      </c>
      <c r="C658" s="392"/>
      <c r="D658" s="392"/>
      <c r="E658" s="350"/>
      <c r="F658" s="318" t="str">
        <f t="shared" si="48"/>
        <v>否</v>
      </c>
      <c r="G658" s="175" t="str">
        <f t="shared" si="49"/>
        <v>项</v>
      </c>
    </row>
    <row r="659" ht="36" customHeight="1" spans="1:7">
      <c r="A659" s="504" t="s">
        <v>1225</v>
      </c>
      <c r="B659" s="503" t="s">
        <v>1226</v>
      </c>
      <c r="C659" s="392"/>
      <c r="D659" s="392"/>
      <c r="E659" s="350"/>
      <c r="F659" s="318" t="str">
        <f t="shared" si="48"/>
        <v>否</v>
      </c>
      <c r="G659" s="175" t="str">
        <f t="shared" si="49"/>
        <v>项</v>
      </c>
    </row>
    <row r="660" ht="36" customHeight="1" spans="1:7">
      <c r="A660" s="504" t="s">
        <v>1227</v>
      </c>
      <c r="B660" s="503" t="s">
        <v>158</v>
      </c>
      <c r="C660" s="392"/>
      <c r="D660" s="392"/>
      <c r="E660" s="350"/>
      <c r="F660" s="318" t="str">
        <f t="shared" si="48"/>
        <v>否</v>
      </c>
      <c r="G660" s="175" t="str">
        <f t="shared" si="49"/>
        <v>项</v>
      </c>
    </row>
    <row r="661" ht="36" customHeight="1" spans="1:7">
      <c r="A661" s="504" t="s">
        <v>1228</v>
      </c>
      <c r="B661" s="503" t="s">
        <v>1229</v>
      </c>
      <c r="C661" s="392"/>
      <c r="D661" s="392"/>
      <c r="E661" s="350"/>
      <c r="F661" s="318" t="str">
        <f t="shared" si="48"/>
        <v>否</v>
      </c>
      <c r="G661" s="175" t="str">
        <f t="shared" si="49"/>
        <v>项</v>
      </c>
    </row>
    <row r="662" ht="36" customHeight="1" spans="1:7">
      <c r="A662" s="501" t="s">
        <v>1230</v>
      </c>
      <c r="B662" s="502" t="s">
        <v>1231</v>
      </c>
      <c r="C662" s="388">
        <f>SUM(C663:C664)</f>
        <v>0</v>
      </c>
      <c r="D662" s="388">
        <f>SUM(D663:D664)</f>
        <v>0</v>
      </c>
      <c r="E662" s="355" t="str">
        <f t="shared" ref="E662:E664" si="51">IF(C662&gt;0,D662/C662-1,IF(C662&lt;0,-(D662/C662-1),""))</f>
        <v/>
      </c>
      <c r="F662" s="318" t="str">
        <f t="shared" si="48"/>
        <v>否</v>
      </c>
      <c r="G662" s="175" t="str">
        <f t="shared" si="49"/>
        <v>款</v>
      </c>
    </row>
    <row r="663" ht="36" customHeight="1" spans="1:7">
      <c r="A663" s="504" t="s">
        <v>1232</v>
      </c>
      <c r="B663" s="503" t="s">
        <v>1233</v>
      </c>
      <c r="C663" s="392">
        <v>0</v>
      </c>
      <c r="D663" s="392">
        <v>0</v>
      </c>
      <c r="E663" s="350" t="str">
        <f t="shared" si="51"/>
        <v/>
      </c>
      <c r="F663" s="318" t="str">
        <f t="shared" si="48"/>
        <v>否</v>
      </c>
      <c r="G663" s="175" t="str">
        <f t="shared" si="49"/>
        <v>项</v>
      </c>
    </row>
    <row r="664" ht="36" customHeight="1" spans="1:7">
      <c r="A664" s="504" t="s">
        <v>1234</v>
      </c>
      <c r="B664" s="503" t="s">
        <v>1235</v>
      </c>
      <c r="C664" s="392">
        <v>0</v>
      </c>
      <c r="D664" s="392">
        <v>0</v>
      </c>
      <c r="E664" s="350" t="str">
        <f t="shared" si="51"/>
        <v/>
      </c>
      <c r="F664" s="318" t="str">
        <f t="shared" si="48"/>
        <v>否</v>
      </c>
      <c r="G664" s="175" t="str">
        <f t="shared" si="49"/>
        <v>项</v>
      </c>
    </row>
    <row r="665" ht="36" customHeight="1" spans="1:7">
      <c r="A665" s="501" t="s">
        <v>1236</v>
      </c>
      <c r="B665" s="502" t="s">
        <v>1237</v>
      </c>
      <c r="C665" s="388"/>
      <c r="D665" s="388"/>
      <c r="E665" s="355"/>
      <c r="F665" s="318" t="str">
        <f t="shared" si="48"/>
        <v>否</v>
      </c>
      <c r="G665" s="175" t="str">
        <f t="shared" si="49"/>
        <v>款</v>
      </c>
    </row>
    <row r="666" ht="36" customHeight="1" spans="1:7">
      <c r="A666" s="511">
        <v>2089999</v>
      </c>
      <c r="B666" s="503" t="s">
        <v>1238</v>
      </c>
      <c r="C666" s="392"/>
      <c r="D666" s="392"/>
      <c r="E666" s="350"/>
      <c r="F666" s="318" t="str">
        <f t="shared" si="48"/>
        <v>否</v>
      </c>
      <c r="G666" s="175" t="str">
        <f t="shared" si="49"/>
        <v>项</v>
      </c>
    </row>
    <row r="667" ht="36" customHeight="1" spans="1:7">
      <c r="A667" s="510" t="s">
        <v>1239</v>
      </c>
      <c r="B667" s="508" t="s">
        <v>520</v>
      </c>
      <c r="C667" s="509"/>
      <c r="D667" s="509"/>
      <c r="E667" s="355"/>
      <c r="F667" s="318" t="str">
        <f t="shared" si="48"/>
        <v>否</v>
      </c>
      <c r="G667" s="175" t="str">
        <f t="shared" si="49"/>
        <v>项</v>
      </c>
    </row>
    <row r="668" ht="36" customHeight="1" spans="1:7">
      <c r="A668" s="510" t="s">
        <v>1240</v>
      </c>
      <c r="B668" s="508" t="s">
        <v>1241</v>
      </c>
      <c r="C668" s="509"/>
      <c r="D668" s="509"/>
      <c r="E668" s="355"/>
      <c r="F668" s="318" t="str">
        <f t="shared" si="48"/>
        <v>否</v>
      </c>
      <c r="G668" s="175" t="str">
        <f t="shared" si="49"/>
        <v>项</v>
      </c>
    </row>
    <row r="669" ht="36" customHeight="1" spans="1:7">
      <c r="A669" s="501" t="s">
        <v>85</v>
      </c>
      <c r="B669" s="502" t="s">
        <v>86</v>
      </c>
      <c r="C669" s="388">
        <f>C670+C675+C689+C693+C705+C708+C712+C717+C721+C725+C728+C737+C739</f>
        <v>43</v>
      </c>
      <c r="D669" s="388">
        <f>D670+D675+D689+D693+D705+D708+D712+D717+D721+D725+D728+D737+D739</f>
        <v>61</v>
      </c>
      <c r="E669" s="355">
        <f>IF(C669&gt;0,D669/C669-1,IF(C669&lt;0,-(D669/C669-1),""))</f>
        <v>0.419</v>
      </c>
      <c r="F669" s="318" t="str">
        <f t="shared" si="48"/>
        <v>是</v>
      </c>
      <c r="G669" s="175" t="str">
        <f t="shared" si="49"/>
        <v>类</v>
      </c>
    </row>
    <row r="670" ht="36" customHeight="1" spans="1:7">
      <c r="A670" s="501" t="s">
        <v>1242</v>
      </c>
      <c r="B670" s="502" t="s">
        <v>1243</v>
      </c>
      <c r="C670" s="388"/>
      <c r="D670" s="388"/>
      <c r="E670" s="355"/>
      <c r="F670" s="318" t="str">
        <f t="shared" si="48"/>
        <v>否</v>
      </c>
      <c r="G670" s="175" t="str">
        <f t="shared" si="49"/>
        <v>款</v>
      </c>
    </row>
    <row r="671" ht="36" customHeight="1" spans="1:7">
      <c r="A671" s="504" t="s">
        <v>1244</v>
      </c>
      <c r="B671" s="503" t="s">
        <v>140</v>
      </c>
      <c r="C671" s="392"/>
      <c r="D671" s="392"/>
      <c r="E671" s="350"/>
      <c r="F671" s="318" t="str">
        <f t="shared" si="48"/>
        <v>否</v>
      </c>
      <c r="G671" s="175" t="str">
        <f t="shared" si="49"/>
        <v>项</v>
      </c>
    </row>
    <row r="672" ht="36" customHeight="1" spans="1:7">
      <c r="A672" s="504" t="s">
        <v>1245</v>
      </c>
      <c r="B672" s="503" t="s">
        <v>142</v>
      </c>
      <c r="C672" s="392"/>
      <c r="D672" s="392"/>
      <c r="E672" s="350"/>
      <c r="F672" s="318" t="str">
        <f t="shared" si="48"/>
        <v>否</v>
      </c>
      <c r="G672" s="175" t="str">
        <f t="shared" si="49"/>
        <v>项</v>
      </c>
    </row>
    <row r="673" ht="36" customHeight="1" spans="1:7">
      <c r="A673" s="504" t="s">
        <v>1246</v>
      </c>
      <c r="B673" s="503" t="s">
        <v>144</v>
      </c>
      <c r="C673" s="392"/>
      <c r="D673" s="392"/>
      <c r="E673" s="350"/>
      <c r="F673" s="318" t="str">
        <f t="shared" si="48"/>
        <v>否</v>
      </c>
      <c r="G673" s="175" t="str">
        <f t="shared" si="49"/>
        <v>项</v>
      </c>
    </row>
    <row r="674" ht="36" customHeight="1" spans="1:7">
      <c r="A674" s="504" t="s">
        <v>1247</v>
      </c>
      <c r="B674" s="503" t="s">
        <v>1248</v>
      </c>
      <c r="C674" s="392"/>
      <c r="D674" s="392"/>
      <c r="E674" s="350"/>
      <c r="F674" s="318" t="str">
        <f t="shared" si="48"/>
        <v>否</v>
      </c>
      <c r="G674" s="175" t="str">
        <f t="shared" si="49"/>
        <v>项</v>
      </c>
    </row>
    <row r="675" ht="36" customHeight="1" spans="1:7">
      <c r="A675" s="501" t="s">
        <v>1249</v>
      </c>
      <c r="B675" s="502" t="s">
        <v>1250</v>
      </c>
      <c r="C675" s="388"/>
      <c r="D675" s="388"/>
      <c r="E675" s="355"/>
      <c r="F675" s="318" t="str">
        <f t="shared" si="48"/>
        <v>否</v>
      </c>
      <c r="G675" s="175" t="str">
        <f t="shared" si="49"/>
        <v>款</v>
      </c>
    </row>
    <row r="676" ht="36" customHeight="1" spans="1:7">
      <c r="A676" s="504" t="s">
        <v>1251</v>
      </c>
      <c r="B676" s="503" t="s">
        <v>1252</v>
      </c>
      <c r="C676" s="392"/>
      <c r="D676" s="392"/>
      <c r="E676" s="350"/>
      <c r="F676" s="318" t="str">
        <f t="shared" si="48"/>
        <v>否</v>
      </c>
      <c r="G676" s="175" t="str">
        <f t="shared" si="49"/>
        <v>项</v>
      </c>
    </row>
    <row r="677" ht="36" customHeight="1" spans="1:7">
      <c r="A677" s="504" t="s">
        <v>1253</v>
      </c>
      <c r="B677" s="503" t="s">
        <v>1254</v>
      </c>
      <c r="C677" s="392"/>
      <c r="D677" s="392"/>
      <c r="E677" s="350"/>
      <c r="F677" s="318" t="str">
        <f t="shared" si="48"/>
        <v>否</v>
      </c>
      <c r="G677" s="175" t="str">
        <f t="shared" si="49"/>
        <v>项</v>
      </c>
    </row>
    <row r="678" ht="36" customHeight="1" spans="1:7">
      <c r="A678" s="504" t="s">
        <v>1255</v>
      </c>
      <c r="B678" s="503" t="s">
        <v>1256</v>
      </c>
      <c r="C678" s="392"/>
      <c r="D678" s="392"/>
      <c r="E678" s="350"/>
      <c r="F678" s="318" t="str">
        <f t="shared" si="48"/>
        <v>否</v>
      </c>
      <c r="G678" s="175" t="str">
        <f t="shared" si="49"/>
        <v>项</v>
      </c>
    </row>
    <row r="679" ht="36" customHeight="1" spans="1:7">
      <c r="A679" s="504" t="s">
        <v>1257</v>
      </c>
      <c r="B679" s="503" t="s">
        <v>1258</v>
      </c>
      <c r="C679" s="392">
        <v>0</v>
      </c>
      <c r="D679" s="392">
        <v>0</v>
      </c>
      <c r="E679" s="350" t="str">
        <f t="shared" ref="E679:E682" si="52">IF(C679&gt;0,D679/C679-1,IF(C679&lt;0,-(D679/C679-1),""))</f>
        <v/>
      </c>
      <c r="F679" s="318" t="str">
        <f t="shared" si="48"/>
        <v>否</v>
      </c>
      <c r="G679" s="175" t="str">
        <f t="shared" si="49"/>
        <v>项</v>
      </c>
    </row>
    <row r="680" ht="36" customHeight="1" spans="1:7">
      <c r="A680" s="504" t="s">
        <v>1259</v>
      </c>
      <c r="B680" s="503" t="s">
        <v>1260</v>
      </c>
      <c r="C680" s="392">
        <v>0</v>
      </c>
      <c r="D680" s="392">
        <v>0</v>
      </c>
      <c r="E680" s="350" t="str">
        <f t="shared" si="52"/>
        <v/>
      </c>
      <c r="F680" s="318" t="str">
        <f t="shared" si="48"/>
        <v>否</v>
      </c>
      <c r="G680" s="175" t="str">
        <f t="shared" si="49"/>
        <v>项</v>
      </c>
    </row>
    <row r="681" ht="36" customHeight="1" spans="1:7">
      <c r="A681" s="504" t="s">
        <v>1261</v>
      </c>
      <c r="B681" s="503" t="s">
        <v>1262</v>
      </c>
      <c r="C681" s="392">
        <v>0</v>
      </c>
      <c r="D681" s="392">
        <v>0</v>
      </c>
      <c r="E681" s="350" t="str">
        <f t="shared" si="52"/>
        <v/>
      </c>
      <c r="F681" s="318" t="str">
        <f t="shared" si="48"/>
        <v>否</v>
      </c>
      <c r="G681" s="175" t="str">
        <f t="shared" si="49"/>
        <v>项</v>
      </c>
    </row>
    <row r="682" ht="36" customHeight="1" spans="1:7">
      <c r="A682" s="504" t="s">
        <v>1263</v>
      </c>
      <c r="B682" s="503" t="s">
        <v>1264</v>
      </c>
      <c r="C682" s="392">
        <v>0</v>
      </c>
      <c r="D682" s="392">
        <v>0</v>
      </c>
      <c r="E682" s="350" t="str">
        <f t="shared" si="52"/>
        <v/>
      </c>
      <c r="F682" s="318" t="str">
        <f t="shared" si="48"/>
        <v>否</v>
      </c>
      <c r="G682" s="175" t="str">
        <f t="shared" si="49"/>
        <v>项</v>
      </c>
    </row>
    <row r="683" ht="36" customHeight="1" spans="1:7">
      <c r="A683" s="504" t="s">
        <v>1265</v>
      </c>
      <c r="B683" s="503" t="s">
        <v>1266</v>
      </c>
      <c r="C683" s="392"/>
      <c r="D683" s="392"/>
      <c r="E683" s="350"/>
      <c r="F683" s="318" t="str">
        <f t="shared" si="48"/>
        <v>否</v>
      </c>
      <c r="G683" s="175" t="str">
        <f t="shared" si="49"/>
        <v>项</v>
      </c>
    </row>
    <row r="684" ht="36" customHeight="1" spans="1:7">
      <c r="A684" s="504" t="s">
        <v>1267</v>
      </c>
      <c r="B684" s="503" t="s">
        <v>1268</v>
      </c>
      <c r="C684" s="392">
        <v>0</v>
      </c>
      <c r="D684" s="392">
        <v>0</v>
      </c>
      <c r="E684" s="350" t="str">
        <f t="shared" ref="E684:E692" si="53">IF(C684&gt;0,D684/C684-1,IF(C684&lt;0,-(D684/C684-1),""))</f>
        <v/>
      </c>
      <c r="F684" s="318" t="str">
        <f t="shared" si="48"/>
        <v>否</v>
      </c>
      <c r="G684" s="175" t="str">
        <f t="shared" si="49"/>
        <v>项</v>
      </c>
    </row>
    <row r="685" ht="36" customHeight="1" spans="1:7">
      <c r="A685" s="504" t="s">
        <v>1269</v>
      </c>
      <c r="B685" s="503" t="s">
        <v>1270</v>
      </c>
      <c r="C685" s="392"/>
      <c r="D685" s="392"/>
      <c r="E685" s="350"/>
      <c r="F685" s="318" t="str">
        <f t="shared" si="48"/>
        <v>否</v>
      </c>
      <c r="G685" s="175" t="str">
        <f t="shared" si="49"/>
        <v>项</v>
      </c>
    </row>
    <row r="686" ht="36" customHeight="1" spans="1:7">
      <c r="A686" s="504" t="s">
        <v>1271</v>
      </c>
      <c r="B686" s="503" t="s">
        <v>1272</v>
      </c>
      <c r="C686" s="392">
        <v>0</v>
      </c>
      <c r="D686" s="392">
        <v>0</v>
      </c>
      <c r="E686" s="350" t="str">
        <f t="shared" si="53"/>
        <v/>
      </c>
      <c r="F686" s="318" t="str">
        <f t="shared" si="48"/>
        <v>否</v>
      </c>
      <c r="G686" s="175" t="str">
        <f t="shared" si="49"/>
        <v>项</v>
      </c>
    </row>
    <row r="687" ht="36" customHeight="1" spans="1:7">
      <c r="A687" s="504" t="s">
        <v>1273</v>
      </c>
      <c r="B687" s="503" t="s">
        <v>1274</v>
      </c>
      <c r="C687" s="392"/>
      <c r="D687" s="392"/>
      <c r="E687" s="350"/>
      <c r="F687" s="318" t="str">
        <f t="shared" si="48"/>
        <v>否</v>
      </c>
      <c r="G687" s="175" t="str">
        <f t="shared" si="49"/>
        <v>项</v>
      </c>
    </row>
    <row r="688" ht="36" customHeight="1" spans="1:7">
      <c r="A688" s="504" t="s">
        <v>1275</v>
      </c>
      <c r="B688" s="503" t="s">
        <v>1276</v>
      </c>
      <c r="C688" s="392"/>
      <c r="D688" s="392"/>
      <c r="E688" s="350"/>
      <c r="F688" s="318" t="str">
        <f t="shared" si="48"/>
        <v>否</v>
      </c>
      <c r="G688" s="175" t="str">
        <f t="shared" si="49"/>
        <v>项</v>
      </c>
    </row>
    <row r="689" ht="36" customHeight="1" spans="1:7">
      <c r="A689" s="501" t="s">
        <v>1277</v>
      </c>
      <c r="B689" s="502" t="s">
        <v>1278</v>
      </c>
      <c r="C689" s="388">
        <f>SUM(C690:C692)</f>
        <v>0</v>
      </c>
      <c r="D689" s="388">
        <f>SUM(D690:D692)</f>
        <v>0</v>
      </c>
      <c r="E689" s="355" t="str">
        <f t="shared" si="53"/>
        <v/>
      </c>
      <c r="F689" s="318" t="str">
        <f t="shared" si="48"/>
        <v>否</v>
      </c>
      <c r="G689" s="175" t="str">
        <f t="shared" si="49"/>
        <v>款</v>
      </c>
    </row>
    <row r="690" ht="36" customHeight="1" spans="1:7">
      <c r="A690" s="504" t="s">
        <v>1279</v>
      </c>
      <c r="B690" s="503" t="s">
        <v>1280</v>
      </c>
      <c r="C690" s="392">
        <v>0</v>
      </c>
      <c r="D690" s="392">
        <v>0</v>
      </c>
      <c r="E690" s="350" t="str">
        <f t="shared" si="53"/>
        <v/>
      </c>
      <c r="F690" s="318" t="str">
        <f t="shared" si="48"/>
        <v>否</v>
      </c>
      <c r="G690" s="175" t="str">
        <f t="shared" si="49"/>
        <v>项</v>
      </c>
    </row>
    <row r="691" ht="36" customHeight="1" spans="1:7">
      <c r="A691" s="504" t="s">
        <v>1281</v>
      </c>
      <c r="B691" s="503" t="s">
        <v>1282</v>
      </c>
      <c r="C691" s="392">
        <v>0</v>
      </c>
      <c r="D691" s="392">
        <v>0</v>
      </c>
      <c r="E691" s="350" t="str">
        <f t="shared" si="53"/>
        <v/>
      </c>
      <c r="F691" s="318" t="str">
        <f t="shared" si="48"/>
        <v>否</v>
      </c>
      <c r="G691" s="175" t="str">
        <f t="shared" si="49"/>
        <v>项</v>
      </c>
    </row>
    <row r="692" ht="36" customHeight="1" spans="1:7">
      <c r="A692" s="504" t="s">
        <v>1283</v>
      </c>
      <c r="B692" s="503" t="s">
        <v>1284</v>
      </c>
      <c r="C692" s="392">
        <v>0</v>
      </c>
      <c r="D692" s="392">
        <v>0</v>
      </c>
      <c r="E692" s="350" t="str">
        <f t="shared" si="53"/>
        <v/>
      </c>
      <c r="F692" s="318" t="str">
        <f t="shared" si="48"/>
        <v>否</v>
      </c>
      <c r="G692" s="175" t="str">
        <f t="shared" si="49"/>
        <v>项</v>
      </c>
    </row>
    <row r="693" ht="36" customHeight="1" spans="1:7">
      <c r="A693" s="501" t="s">
        <v>1285</v>
      </c>
      <c r="B693" s="502" t="s">
        <v>1286</v>
      </c>
      <c r="C693" s="388"/>
      <c r="D693" s="388"/>
      <c r="E693" s="355"/>
      <c r="F693" s="318" t="str">
        <f t="shared" si="48"/>
        <v>否</v>
      </c>
      <c r="G693" s="175" t="str">
        <f t="shared" si="49"/>
        <v>款</v>
      </c>
    </row>
    <row r="694" ht="36" customHeight="1" spans="1:7">
      <c r="A694" s="504" t="s">
        <v>1287</v>
      </c>
      <c r="B694" s="503" t="s">
        <v>1288</v>
      </c>
      <c r="C694" s="392"/>
      <c r="D694" s="392"/>
      <c r="E694" s="350"/>
      <c r="F694" s="318" t="str">
        <f t="shared" si="48"/>
        <v>否</v>
      </c>
      <c r="G694" s="175" t="str">
        <f t="shared" si="49"/>
        <v>项</v>
      </c>
    </row>
    <row r="695" ht="36" customHeight="1" spans="1:7">
      <c r="A695" s="504" t="s">
        <v>1289</v>
      </c>
      <c r="B695" s="503" t="s">
        <v>1290</v>
      </c>
      <c r="C695" s="392"/>
      <c r="D695" s="392"/>
      <c r="E695" s="350"/>
      <c r="F695" s="318" t="str">
        <f t="shared" si="48"/>
        <v>否</v>
      </c>
      <c r="G695" s="175" t="str">
        <f t="shared" si="49"/>
        <v>项</v>
      </c>
    </row>
    <row r="696" ht="36" customHeight="1" spans="1:7">
      <c r="A696" s="504" t="s">
        <v>1291</v>
      </c>
      <c r="B696" s="503" t="s">
        <v>1292</v>
      </c>
      <c r="C696" s="392"/>
      <c r="D696" s="392"/>
      <c r="E696" s="350"/>
      <c r="F696" s="318" t="str">
        <f t="shared" si="48"/>
        <v>否</v>
      </c>
      <c r="G696" s="175" t="str">
        <f t="shared" si="49"/>
        <v>项</v>
      </c>
    </row>
    <row r="697" ht="36" customHeight="1" spans="1:7">
      <c r="A697" s="504" t="s">
        <v>1293</v>
      </c>
      <c r="B697" s="503" t="s">
        <v>1294</v>
      </c>
      <c r="C697" s="392">
        <v>0</v>
      </c>
      <c r="D697" s="392">
        <v>0</v>
      </c>
      <c r="E697" s="350" t="str">
        <f t="shared" ref="E697:E701" si="54">IF(C697&gt;0,D697/C697-1,IF(C697&lt;0,-(D697/C697-1),""))</f>
        <v/>
      </c>
      <c r="F697" s="318" t="str">
        <f t="shared" si="48"/>
        <v>否</v>
      </c>
      <c r="G697" s="175" t="str">
        <f t="shared" si="49"/>
        <v>项</v>
      </c>
    </row>
    <row r="698" ht="36" customHeight="1" spans="1:7">
      <c r="A698" s="504" t="s">
        <v>1295</v>
      </c>
      <c r="B698" s="503" t="s">
        <v>1296</v>
      </c>
      <c r="C698" s="392"/>
      <c r="D698" s="392"/>
      <c r="E698" s="350"/>
      <c r="F698" s="318" t="str">
        <f t="shared" si="48"/>
        <v>否</v>
      </c>
      <c r="G698" s="175" t="str">
        <f t="shared" si="49"/>
        <v>项</v>
      </c>
    </row>
    <row r="699" ht="36" customHeight="1" spans="1:7">
      <c r="A699" s="504" t="s">
        <v>1297</v>
      </c>
      <c r="B699" s="503" t="s">
        <v>1298</v>
      </c>
      <c r="C699" s="392">
        <v>0</v>
      </c>
      <c r="D699" s="392">
        <v>0</v>
      </c>
      <c r="E699" s="350" t="str">
        <f t="shared" si="54"/>
        <v/>
      </c>
      <c r="F699" s="318" t="str">
        <f t="shared" si="48"/>
        <v>否</v>
      </c>
      <c r="G699" s="175" t="str">
        <f t="shared" si="49"/>
        <v>项</v>
      </c>
    </row>
    <row r="700" ht="36" customHeight="1" spans="1:7">
      <c r="A700" s="504" t="s">
        <v>1299</v>
      </c>
      <c r="B700" s="503" t="s">
        <v>1300</v>
      </c>
      <c r="C700" s="392">
        <v>0</v>
      </c>
      <c r="D700" s="392">
        <v>0</v>
      </c>
      <c r="E700" s="350" t="str">
        <f t="shared" si="54"/>
        <v/>
      </c>
      <c r="F700" s="318" t="str">
        <f t="shared" si="48"/>
        <v>否</v>
      </c>
      <c r="G700" s="175" t="str">
        <f t="shared" si="49"/>
        <v>项</v>
      </c>
    </row>
    <row r="701" ht="36" customHeight="1" spans="1:7">
      <c r="A701" s="504" t="s">
        <v>1301</v>
      </c>
      <c r="B701" s="503" t="s">
        <v>1302</v>
      </c>
      <c r="C701" s="392">
        <v>0</v>
      </c>
      <c r="D701" s="392">
        <v>0</v>
      </c>
      <c r="E701" s="350" t="str">
        <f t="shared" si="54"/>
        <v/>
      </c>
      <c r="F701" s="318" t="str">
        <f t="shared" si="48"/>
        <v>否</v>
      </c>
      <c r="G701" s="175" t="str">
        <f t="shared" si="49"/>
        <v>项</v>
      </c>
    </row>
    <row r="702" ht="36" customHeight="1" spans="1:7">
      <c r="A702" s="504" t="s">
        <v>1303</v>
      </c>
      <c r="B702" s="503" t="s">
        <v>1304</v>
      </c>
      <c r="C702" s="392"/>
      <c r="D702" s="392"/>
      <c r="E702" s="350"/>
      <c r="F702" s="318" t="str">
        <f t="shared" si="48"/>
        <v>否</v>
      </c>
      <c r="G702" s="175" t="str">
        <f t="shared" si="49"/>
        <v>项</v>
      </c>
    </row>
    <row r="703" ht="36" customHeight="1" spans="1:7">
      <c r="A703" s="504" t="s">
        <v>1305</v>
      </c>
      <c r="B703" s="503" t="s">
        <v>1306</v>
      </c>
      <c r="C703" s="392"/>
      <c r="D703" s="392"/>
      <c r="E703" s="350"/>
      <c r="F703" s="318" t="str">
        <f t="shared" si="48"/>
        <v>否</v>
      </c>
      <c r="G703" s="175" t="str">
        <f t="shared" si="49"/>
        <v>项</v>
      </c>
    </row>
    <row r="704" ht="36" customHeight="1" spans="1:7">
      <c r="A704" s="504" t="s">
        <v>1307</v>
      </c>
      <c r="B704" s="503" t="s">
        <v>1308</v>
      </c>
      <c r="C704" s="392">
        <v>0</v>
      </c>
      <c r="D704" s="392">
        <v>0</v>
      </c>
      <c r="E704" s="350" t="str">
        <f>IF(C704&gt;0,D704/C704-1,IF(C704&lt;0,-(D704/C704-1),""))</f>
        <v/>
      </c>
      <c r="F704" s="318" t="str">
        <f t="shared" si="48"/>
        <v>否</v>
      </c>
      <c r="G704" s="175" t="str">
        <f t="shared" si="49"/>
        <v>项</v>
      </c>
    </row>
    <row r="705" ht="36" customHeight="1" spans="1:7">
      <c r="A705" s="501" t="s">
        <v>1309</v>
      </c>
      <c r="B705" s="502" t="s">
        <v>1310</v>
      </c>
      <c r="C705" s="388"/>
      <c r="D705" s="388"/>
      <c r="E705" s="355"/>
      <c r="F705" s="318" t="str">
        <f t="shared" si="48"/>
        <v>否</v>
      </c>
      <c r="G705" s="175" t="str">
        <f t="shared" si="49"/>
        <v>款</v>
      </c>
    </row>
    <row r="706" ht="36" customHeight="1" spans="1:7">
      <c r="A706" s="504" t="s">
        <v>1311</v>
      </c>
      <c r="B706" s="503" t="s">
        <v>1312</v>
      </c>
      <c r="C706" s="392"/>
      <c r="D706" s="392"/>
      <c r="E706" s="350"/>
      <c r="F706" s="318" t="str">
        <f t="shared" si="48"/>
        <v>否</v>
      </c>
      <c r="G706" s="175" t="str">
        <f t="shared" si="49"/>
        <v>项</v>
      </c>
    </row>
    <row r="707" ht="36" customHeight="1" spans="1:7">
      <c r="A707" s="504" t="s">
        <v>1313</v>
      </c>
      <c r="B707" s="503" t="s">
        <v>1314</v>
      </c>
      <c r="C707" s="392">
        <v>0</v>
      </c>
      <c r="D707" s="392">
        <v>0</v>
      </c>
      <c r="E707" s="350" t="str">
        <f>IF(C707&gt;0,D707/C707-1,IF(C707&lt;0,-(D707/C707-1),""))</f>
        <v/>
      </c>
      <c r="F707" s="318" t="str">
        <f t="shared" si="48"/>
        <v>否</v>
      </c>
      <c r="G707" s="175" t="str">
        <f t="shared" si="49"/>
        <v>项</v>
      </c>
    </row>
    <row r="708" ht="36" customHeight="1" spans="1:7">
      <c r="A708" s="501" t="s">
        <v>1315</v>
      </c>
      <c r="B708" s="502" t="s">
        <v>1316</v>
      </c>
      <c r="C708" s="388"/>
      <c r="D708" s="388"/>
      <c r="E708" s="355"/>
      <c r="F708" s="318" t="str">
        <f t="shared" ref="F708:F771" si="55">IF(LEN(A708)=3,"是",IF(B708&lt;&gt;"",IF(SUM(C708:D708)&lt;&gt;0,"是","否"),"是"))</f>
        <v>否</v>
      </c>
      <c r="G708" s="175" t="str">
        <f t="shared" ref="G708:G771" si="56">IF(LEN(A708)=3,"类",IF(LEN(A708)=5,"款","项"))</f>
        <v>款</v>
      </c>
    </row>
    <row r="709" ht="36" customHeight="1" spans="1:7">
      <c r="A709" s="504" t="s">
        <v>1317</v>
      </c>
      <c r="B709" s="503" t="s">
        <v>1318</v>
      </c>
      <c r="C709" s="392"/>
      <c r="D709" s="392"/>
      <c r="E709" s="350"/>
      <c r="F709" s="318" t="str">
        <f t="shared" si="55"/>
        <v>否</v>
      </c>
      <c r="G709" s="175" t="str">
        <f t="shared" si="56"/>
        <v>项</v>
      </c>
    </row>
    <row r="710" ht="36" customHeight="1" spans="1:7">
      <c r="A710" s="504" t="s">
        <v>1319</v>
      </c>
      <c r="B710" s="503" t="s">
        <v>1320</v>
      </c>
      <c r="C710" s="392"/>
      <c r="D710" s="392"/>
      <c r="E710" s="350"/>
      <c r="F710" s="318" t="str">
        <f t="shared" si="55"/>
        <v>否</v>
      </c>
      <c r="G710" s="175" t="str">
        <f t="shared" si="56"/>
        <v>项</v>
      </c>
    </row>
    <row r="711" ht="36" customHeight="1" spans="1:7">
      <c r="A711" s="504" t="s">
        <v>1321</v>
      </c>
      <c r="B711" s="503" t="s">
        <v>1322</v>
      </c>
      <c r="C711" s="392"/>
      <c r="D711" s="392"/>
      <c r="E711" s="350"/>
      <c r="F711" s="318" t="str">
        <f t="shared" si="55"/>
        <v>否</v>
      </c>
      <c r="G711" s="175" t="str">
        <f t="shared" si="56"/>
        <v>项</v>
      </c>
    </row>
    <row r="712" ht="36" customHeight="1" spans="1:7">
      <c r="A712" s="501" t="s">
        <v>1323</v>
      </c>
      <c r="B712" s="502" t="s">
        <v>1324</v>
      </c>
      <c r="C712" s="388">
        <f>SUM(C713:C716)</f>
        <v>43</v>
      </c>
      <c r="D712" s="388">
        <f>SUM(D713:D716)</f>
        <v>61</v>
      </c>
      <c r="E712" s="355">
        <f>IF(C712&gt;0,D712/C712-1,IF(C712&lt;0,-(D712/C712-1),""))</f>
        <v>0.419</v>
      </c>
      <c r="F712" s="318" t="str">
        <f t="shared" si="55"/>
        <v>是</v>
      </c>
      <c r="G712" s="175" t="str">
        <f t="shared" si="56"/>
        <v>款</v>
      </c>
    </row>
    <row r="713" ht="36" customHeight="1" spans="1:7">
      <c r="A713" s="504" t="s">
        <v>1325</v>
      </c>
      <c r="B713" s="503" t="s">
        <v>1326</v>
      </c>
      <c r="C713" s="392">
        <v>22</v>
      </c>
      <c r="D713" s="392">
        <v>35</v>
      </c>
      <c r="E713" s="350">
        <f>IF(C713&gt;0,D713/C713-1,IF(C713&lt;0,-(D713/C713-1),""))</f>
        <v>0.591</v>
      </c>
      <c r="F713" s="318" t="str">
        <f t="shared" si="55"/>
        <v>是</v>
      </c>
      <c r="G713" s="175" t="str">
        <f t="shared" si="56"/>
        <v>项</v>
      </c>
    </row>
    <row r="714" ht="36" customHeight="1" spans="1:7">
      <c r="A714" s="504" t="s">
        <v>1327</v>
      </c>
      <c r="B714" s="503" t="s">
        <v>1328</v>
      </c>
      <c r="C714" s="392">
        <v>7</v>
      </c>
      <c r="D714" s="392">
        <v>11</v>
      </c>
      <c r="E714" s="350">
        <f>IF(C714&gt;0,D714/C714-1,IF(C714&lt;0,-(D714/C714-1),""))</f>
        <v>0.571</v>
      </c>
      <c r="F714" s="318" t="str">
        <f t="shared" si="55"/>
        <v>是</v>
      </c>
      <c r="G714" s="175" t="str">
        <f t="shared" si="56"/>
        <v>项</v>
      </c>
    </row>
    <row r="715" ht="36" customHeight="1" spans="1:7">
      <c r="A715" s="504" t="s">
        <v>1329</v>
      </c>
      <c r="B715" s="503" t="s">
        <v>1330</v>
      </c>
      <c r="C715" s="392">
        <v>13</v>
      </c>
      <c r="D715" s="392">
        <v>14</v>
      </c>
      <c r="E715" s="350">
        <f>IF(C715&gt;0,D715/C715-1,IF(C715&lt;0,-(D715/C715-1),""))</f>
        <v>0.077</v>
      </c>
      <c r="F715" s="318" t="str">
        <f t="shared" si="55"/>
        <v>是</v>
      </c>
      <c r="G715" s="175" t="str">
        <f t="shared" si="56"/>
        <v>项</v>
      </c>
    </row>
    <row r="716" ht="36" customHeight="1" spans="1:7">
      <c r="A716" s="504" t="s">
        <v>1331</v>
      </c>
      <c r="B716" s="503" t="s">
        <v>1332</v>
      </c>
      <c r="C716" s="392">
        <v>1</v>
      </c>
      <c r="D716" s="392">
        <v>1</v>
      </c>
      <c r="E716" s="350">
        <f>IF(C716&gt;0,D716/C716-1,IF(C716&lt;0,-(D716/C716-1),""))</f>
        <v>0</v>
      </c>
      <c r="F716" s="318" t="str">
        <f t="shared" si="55"/>
        <v>是</v>
      </c>
      <c r="G716" s="175" t="str">
        <f t="shared" si="56"/>
        <v>项</v>
      </c>
    </row>
    <row r="717" ht="36" customHeight="1" spans="1:7">
      <c r="A717" s="501" t="s">
        <v>1333</v>
      </c>
      <c r="B717" s="502" t="s">
        <v>1334</v>
      </c>
      <c r="C717" s="388"/>
      <c r="D717" s="388"/>
      <c r="E717" s="355"/>
      <c r="F717" s="318" t="str">
        <f t="shared" si="55"/>
        <v>否</v>
      </c>
      <c r="G717" s="175" t="str">
        <f t="shared" si="56"/>
        <v>款</v>
      </c>
    </row>
    <row r="718" ht="36" customHeight="1" spans="1:7">
      <c r="A718" s="504" t="s">
        <v>1335</v>
      </c>
      <c r="B718" s="503" t="s">
        <v>1336</v>
      </c>
      <c r="C718" s="392">
        <v>0</v>
      </c>
      <c r="D718" s="392">
        <v>0</v>
      </c>
      <c r="E718" s="350" t="str">
        <f>IF(C718&gt;0,D718/C718-1,IF(C718&lt;0,-(D718/C718-1),""))</f>
        <v/>
      </c>
      <c r="F718" s="318" t="str">
        <f t="shared" si="55"/>
        <v>否</v>
      </c>
      <c r="G718" s="175" t="str">
        <f t="shared" si="56"/>
        <v>项</v>
      </c>
    </row>
    <row r="719" ht="36" customHeight="1" spans="1:7">
      <c r="A719" s="504" t="s">
        <v>1337</v>
      </c>
      <c r="B719" s="503" t="s">
        <v>1338</v>
      </c>
      <c r="C719" s="392"/>
      <c r="D719" s="392"/>
      <c r="E719" s="350"/>
      <c r="F719" s="318" t="str">
        <f t="shared" si="55"/>
        <v>否</v>
      </c>
      <c r="G719" s="175" t="str">
        <f t="shared" si="56"/>
        <v>项</v>
      </c>
    </row>
    <row r="720" ht="36" customHeight="1" spans="1:7">
      <c r="A720" s="504" t="s">
        <v>1339</v>
      </c>
      <c r="B720" s="503" t="s">
        <v>1340</v>
      </c>
      <c r="C720" s="392">
        <v>0</v>
      </c>
      <c r="D720" s="392">
        <v>0</v>
      </c>
      <c r="E720" s="350" t="str">
        <f t="shared" ref="E720:E727" si="57">IF(C720&gt;0,D720/C720-1,IF(C720&lt;0,-(D720/C720-1),""))</f>
        <v/>
      </c>
      <c r="F720" s="318" t="str">
        <f t="shared" si="55"/>
        <v>否</v>
      </c>
      <c r="G720" s="175" t="str">
        <f t="shared" si="56"/>
        <v>项</v>
      </c>
    </row>
    <row r="721" ht="36" customHeight="1" spans="1:7">
      <c r="A721" s="501" t="s">
        <v>1341</v>
      </c>
      <c r="B721" s="502" t="s">
        <v>1342</v>
      </c>
      <c r="C721" s="388">
        <f>SUM(C722:C724)</f>
        <v>0</v>
      </c>
      <c r="D721" s="388">
        <f>SUM(D722:D724)</f>
        <v>0</v>
      </c>
      <c r="E721" s="355" t="str">
        <f t="shared" si="57"/>
        <v/>
      </c>
      <c r="F721" s="318" t="str">
        <f t="shared" si="55"/>
        <v>否</v>
      </c>
      <c r="G721" s="175" t="str">
        <f t="shared" si="56"/>
        <v>款</v>
      </c>
    </row>
    <row r="722" ht="36" customHeight="1" spans="1:7">
      <c r="A722" s="504" t="s">
        <v>1343</v>
      </c>
      <c r="B722" s="503" t="s">
        <v>1344</v>
      </c>
      <c r="C722" s="392">
        <v>0</v>
      </c>
      <c r="D722" s="392">
        <v>0</v>
      </c>
      <c r="E722" s="350" t="str">
        <f t="shared" si="57"/>
        <v/>
      </c>
      <c r="F722" s="318" t="str">
        <f t="shared" si="55"/>
        <v>否</v>
      </c>
      <c r="G722" s="175" t="str">
        <f t="shared" si="56"/>
        <v>项</v>
      </c>
    </row>
    <row r="723" ht="36" customHeight="1" spans="1:7">
      <c r="A723" s="504" t="s">
        <v>1345</v>
      </c>
      <c r="B723" s="503" t="s">
        <v>1346</v>
      </c>
      <c r="C723" s="392">
        <v>0</v>
      </c>
      <c r="D723" s="392">
        <v>0</v>
      </c>
      <c r="E723" s="350" t="str">
        <f t="shared" si="57"/>
        <v/>
      </c>
      <c r="F723" s="318" t="str">
        <f t="shared" si="55"/>
        <v>否</v>
      </c>
      <c r="G723" s="175" t="str">
        <f t="shared" si="56"/>
        <v>项</v>
      </c>
    </row>
    <row r="724" ht="36" customHeight="1" spans="1:7">
      <c r="A724" s="504" t="s">
        <v>1347</v>
      </c>
      <c r="B724" s="503" t="s">
        <v>1348</v>
      </c>
      <c r="C724" s="392">
        <v>0</v>
      </c>
      <c r="D724" s="392">
        <v>0</v>
      </c>
      <c r="E724" s="350" t="str">
        <f t="shared" si="57"/>
        <v/>
      </c>
      <c r="F724" s="318" t="str">
        <f t="shared" si="55"/>
        <v>否</v>
      </c>
      <c r="G724" s="175" t="str">
        <f t="shared" si="56"/>
        <v>项</v>
      </c>
    </row>
    <row r="725" ht="36" customHeight="1" spans="1:7">
      <c r="A725" s="501" t="s">
        <v>1349</v>
      </c>
      <c r="B725" s="502" t="s">
        <v>1350</v>
      </c>
      <c r="C725" s="388">
        <f>SUM(C726:C727)</f>
        <v>0</v>
      </c>
      <c r="D725" s="388">
        <f>SUM(D726:D727)</f>
        <v>0</v>
      </c>
      <c r="E725" s="355" t="str">
        <f t="shared" si="57"/>
        <v/>
      </c>
      <c r="F725" s="318" t="str">
        <f t="shared" si="55"/>
        <v>否</v>
      </c>
      <c r="G725" s="175" t="str">
        <f t="shared" si="56"/>
        <v>款</v>
      </c>
    </row>
    <row r="726" ht="36" customHeight="1" spans="1:7">
      <c r="A726" s="504" t="s">
        <v>1351</v>
      </c>
      <c r="B726" s="503" t="s">
        <v>1352</v>
      </c>
      <c r="C726" s="392">
        <v>0</v>
      </c>
      <c r="D726" s="392">
        <v>0</v>
      </c>
      <c r="E726" s="350" t="str">
        <f t="shared" si="57"/>
        <v/>
      </c>
      <c r="F726" s="318" t="str">
        <f t="shared" si="55"/>
        <v>否</v>
      </c>
      <c r="G726" s="175" t="str">
        <f t="shared" si="56"/>
        <v>项</v>
      </c>
    </row>
    <row r="727" ht="36" customHeight="1" spans="1:7">
      <c r="A727" s="504" t="s">
        <v>1353</v>
      </c>
      <c r="B727" s="503" t="s">
        <v>1354</v>
      </c>
      <c r="C727" s="392">
        <v>0</v>
      </c>
      <c r="D727" s="392">
        <v>0</v>
      </c>
      <c r="E727" s="350" t="str">
        <f t="shared" si="57"/>
        <v/>
      </c>
      <c r="F727" s="318" t="str">
        <f t="shared" si="55"/>
        <v>否</v>
      </c>
      <c r="G727" s="175" t="str">
        <f t="shared" si="56"/>
        <v>项</v>
      </c>
    </row>
    <row r="728" ht="36" customHeight="1" spans="1:7">
      <c r="A728" s="501" t="s">
        <v>1355</v>
      </c>
      <c r="B728" s="502" t="s">
        <v>1356</v>
      </c>
      <c r="C728" s="388"/>
      <c r="D728" s="388"/>
      <c r="E728" s="355"/>
      <c r="F728" s="318" t="str">
        <f t="shared" si="55"/>
        <v>否</v>
      </c>
      <c r="G728" s="175" t="str">
        <f t="shared" si="56"/>
        <v>款</v>
      </c>
    </row>
    <row r="729" ht="36" customHeight="1" spans="1:7">
      <c r="A729" s="504" t="s">
        <v>1357</v>
      </c>
      <c r="B729" s="503" t="s">
        <v>140</v>
      </c>
      <c r="C729" s="392"/>
      <c r="D729" s="392"/>
      <c r="E729" s="350"/>
      <c r="F729" s="318" t="str">
        <f t="shared" si="55"/>
        <v>否</v>
      </c>
      <c r="G729" s="175" t="str">
        <f t="shared" si="56"/>
        <v>项</v>
      </c>
    </row>
    <row r="730" ht="36" customHeight="1" spans="1:7">
      <c r="A730" s="504" t="s">
        <v>1358</v>
      </c>
      <c r="B730" s="503" t="s">
        <v>142</v>
      </c>
      <c r="C730" s="392">
        <v>0</v>
      </c>
      <c r="D730" s="392">
        <v>0</v>
      </c>
      <c r="E730" s="350" t="str">
        <f t="shared" ref="E730:E732" si="58">IF(C730&gt;0,D730/C730-1,IF(C730&lt;0,-(D730/C730-1),""))</f>
        <v/>
      </c>
      <c r="F730" s="318" t="str">
        <f t="shared" si="55"/>
        <v>否</v>
      </c>
      <c r="G730" s="175" t="str">
        <f t="shared" si="56"/>
        <v>项</v>
      </c>
    </row>
    <row r="731" ht="36" customHeight="1" spans="1:7">
      <c r="A731" s="504" t="s">
        <v>1359</v>
      </c>
      <c r="B731" s="503" t="s">
        <v>144</v>
      </c>
      <c r="C731" s="392">
        <v>0</v>
      </c>
      <c r="D731" s="392">
        <v>0</v>
      </c>
      <c r="E731" s="350" t="str">
        <f t="shared" si="58"/>
        <v/>
      </c>
      <c r="F731" s="318" t="str">
        <f t="shared" si="55"/>
        <v>否</v>
      </c>
      <c r="G731" s="175" t="str">
        <f t="shared" si="56"/>
        <v>项</v>
      </c>
    </row>
    <row r="732" ht="36" customHeight="1" spans="1:7">
      <c r="A732" s="504" t="s">
        <v>1360</v>
      </c>
      <c r="B732" s="503" t="s">
        <v>241</v>
      </c>
      <c r="C732" s="392">
        <v>0</v>
      </c>
      <c r="D732" s="392">
        <v>0</v>
      </c>
      <c r="E732" s="350" t="str">
        <f t="shared" si="58"/>
        <v/>
      </c>
      <c r="F732" s="318" t="str">
        <f t="shared" si="55"/>
        <v>否</v>
      </c>
      <c r="G732" s="175" t="str">
        <f t="shared" si="56"/>
        <v>项</v>
      </c>
    </row>
    <row r="733" ht="36" customHeight="1" spans="1:7">
      <c r="A733" s="504" t="s">
        <v>1361</v>
      </c>
      <c r="B733" s="503" t="s">
        <v>1362</v>
      </c>
      <c r="C733" s="392"/>
      <c r="D733" s="392"/>
      <c r="E733" s="350"/>
      <c r="F733" s="318" t="str">
        <f t="shared" si="55"/>
        <v>否</v>
      </c>
      <c r="G733" s="175" t="str">
        <f t="shared" si="56"/>
        <v>项</v>
      </c>
    </row>
    <row r="734" ht="36" customHeight="1" spans="1:7">
      <c r="A734" s="504" t="s">
        <v>1363</v>
      </c>
      <c r="B734" s="503" t="s">
        <v>1364</v>
      </c>
      <c r="C734" s="392"/>
      <c r="D734" s="392"/>
      <c r="E734" s="350"/>
      <c r="F734" s="318" t="str">
        <f t="shared" si="55"/>
        <v>否</v>
      </c>
      <c r="G734" s="175" t="str">
        <f t="shared" si="56"/>
        <v>项</v>
      </c>
    </row>
    <row r="735" ht="36" customHeight="1" spans="1:7">
      <c r="A735" s="504" t="s">
        <v>1365</v>
      </c>
      <c r="B735" s="503" t="s">
        <v>158</v>
      </c>
      <c r="C735" s="392"/>
      <c r="D735" s="392"/>
      <c r="E735" s="350"/>
      <c r="F735" s="318" t="str">
        <f t="shared" si="55"/>
        <v>否</v>
      </c>
      <c r="G735" s="175" t="str">
        <f t="shared" si="56"/>
        <v>项</v>
      </c>
    </row>
    <row r="736" ht="36" customHeight="1" spans="1:7">
      <c r="A736" s="504" t="s">
        <v>1366</v>
      </c>
      <c r="B736" s="503" t="s">
        <v>1367</v>
      </c>
      <c r="C736" s="392">
        <v>0</v>
      </c>
      <c r="D736" s="392">
        <v>0</v>
      </c>
      <c r="E736" s="350" t="str">
        <f t="shared" ref="E736:E738" si="59">IF(C736&gt;0,D736/C736-1,IF(C736&lt;0,-(D736/C736-1),""))</f>
        <v/>
      </c>
      <c r="F736" s="318" t="str">
        <f t="shared" si="55"/>
        <v>否</v>
      </c>
      <c r="G736" s="175" t="str">
        <f t="shared" si="56"/>
        <v>项</v>
      </c>
    </row>
    <row r="737" ht="36" customHeight="1" spans="1:7">
      <c r="A737" s="501" t="s">
        <v>1368</v>
      </c>
      <c r="B737" s="502" t="s">
        <v>1369</v>
      </c>
      <c r="C737" s="388">
        <f>SUM(C738)</f>
        <v>0</v>
      </c>
      <c r="D737" s="388">
        <f>SUM(D738)</f>
        <v>0</v>
      </c>
      <c r="E737" s="355" t="str">
        <f t="shared" si="59"/>
        <v/>
      </c>
      <c r="F737" s="318" t="str">
        <f t="shared" si="55"/>
        <v>否</v>
      </c>
      <c r="G737" s="175" t="str">
        <f t="shared" si="56"/>
        <v>款</v>
      </c>
    </row>
    <row r="738" ht="36" customHeight="1" spans="1:7">
      <c r="A738" s="504" t="s">
        <v>1370</v>
      </c>
      <c r="B738" s="503" t="s">
        <v>1371</v>
      </c>
      <c r="C738" s="392">
        <v>0</v>
      </c>
      <c r="D738" s="392">
        <v>0</v>
      </c>
      <c r="E738" s="350" t="str">
        <f t="shared" si="59"/>
        <v/>
      </c>
      <c r="F738" s="318" t="str">
        <f t="shared" si="55"/>
        <v>否</v>
      </c>
      <c r="G738" s="175" t="str">
        <f t="shared" si="56"/>
        <v>项</v>
      </c>
    </row>
    <row r="739" ht="36" customHeight="1" spans="1:7">
      <c r="A739" s="501" t="s">
        <v>1372</v>
      </c>
      <c r="B739" s="502" t="s">
        <v>1373</v>
      </c>
      <c r="C739" s="388"/>
      <c r="D739" s="388"/>
      <c r="E739" s="355"/>
      <c r="F739" s="318" t="str">
        <f t="shared" si="55"/>
        <v>否</v>
      </c>
      <c r="G739" s="175" t="str">
        <f t="shared" si="56"/>
        <v>款</v>
      </c>
    </row>
    <row r="740" ht="36" customHeight="1" spans="1:7">
      <c r="A740" s="504">
        <v>2109999</v>
      </c>
      <c r="B740" s="503" t="s">
        <v>1374</v>
      </c>
      <c r="C740" s="392"/>
      <c r="D740" s="392"/>
      <c r="E740" s="350"/>
      <c r="F740" s="318" t="str">
        <f t="shared" si="55"/>
        <v>否</v>
      </c>
      <c r="G740" s="175" t="str">
        <f t="shared" si="56"/>
        <v>项</v>
      </c>
    </row>
    <row r="741" ht="36" customHeight="1" spans="1:7">
      <c r="A741" s="507" t="s">
        <v>1375</v>
      </c>
      <c r="B741" s="508" t="s">
        <v>520</v>
      </c>
      <c r="C741" s="509"/>
      <c r="D741" s="509"/>
      <c r="E741" s="355"/>
      <c r="F741" s="318" t="str">
        <f t="shared" si="55"/>
        <v>否</v>
      </c>
      <c r="G741" s="175" t="str">
        <f t="shared" si="56"/>
        <v>项</v>
      </c>
    </row>
    <row r="742" ht="36" customHeight="1" spans="1:7">
      <c r="A742" s="507" t="s">
        <v>1376</v>
      </c>
      <c r="B742" s="508" t="s">
        <v>706</v>
      </c>
      <c r="C742" s="509"/>
      <c r="D742" s="509"/>
      <c r="E742" s="355"/>
      <c r="F742" s="318" t="str">
        <f t="shared" si="55"/>
        <v>否</v>
      </c>
      <c r="G742" s="175" t="str">
        <f t="shared" si="56"/>
        <v>项</v>
      </c>
    </row>
    <row r="743" ht="36" customHeight="1" spans="1:7">
      <c r="A743" s="501" t="s">
        <v>87</v>
      </c>
      <c r="B743" s="502" t="s">
        <v>88</v>
      </c>
      <c r="C743" s="388">
        <f>C744+C754+C758+C767+C772+C779+C785+C788+C791+C793+C795+C801+C803+C805+C820</f>
        <v>125</v>
      </c>
      <c r="D743" s="388">
        <f>D744+D754+D758+D767+D772+D779+D785+D788+D791+D793+D795+D801+D803+D805+D820</f>
        <v>2601</v>
      </c>
      <c r="E743" s="355">
        <f>IF(C743&gt;0,D743/C743-1,IF(C743&lt;0,-(D743/C743-1),""))</f>
        <v>19.808</v>
      </c>
      <c r="F743" s="318" t="str">
        <f t="shared" si="55"/>
        <v>是</v>
      </c>
      <c r="G743" s="175" t="str">
        <f t="shared" si="56"/>
        <v>类</v>
      </c>
    </row>
    <row r="744" ht="36" customHeight="1" spans="1:7">
      <c r="A744" s="501" t="s">
        <v>1377</v>
      </c>
      <c r="B744" s="502" t="s">
        <v>1378</v>
      </c>
      <c r="C744" s="388">
        <f>SUM(C745:C753)</f>
        <v>24</v>
      </c>
      <c r="D744" s="388">
        <f>SUM(D745:D753)</f>
        <v>13</v>
      </c>
      <c r="E744" s="355">
        <f>IF(C744&gt;0,D744/C744-1,IF(C744&lt;0,-(D744/C744-1),""))</f>
        <v>-0.458</v>
      </c>
      <c r="F744" s="318" t="str">
        <f t="shared" si="55"/>
        <v>是</v>
      </c>
      <c r="G744" s="175" t="str">
        <f t="shared" si="56"/>
        <v>款</v>
      </c>
    </row>
    <row r="745" ht="36" customHeight="1" spans="1:7">
      <c r="A745" s="504" t="s">
        <v>1379</v>
      </c>
      <c r="B745" s="503" t="s">
        <v>140</v>
      </c>
      <c r="C745" s="392"/>
      <c r="D745" s="392"/>
      <c r="E745" s="350"/>
      <c r="F745" s="318" t="str">
        <f t="shared" si="55"/>
        <v>否</v>
      </c>
      <c r="G745" s="175" t="str">
        <f t="shared" si="56"/>
        <v>项</v>
      </c>
    </row>
    <row r="746" ht="36" customHeight="1" spans="1:7">
      <c r="A746" s="504" t="s">
        <v>1380</v>
      </c>
      <c r="B746" s="503" t="s">
        <v>142</v>
      </c>
      <c r="C746" s="392"/>
      <c r="D746" s="392"/>
      <c r="E746" s="350"/>
      <c r="F746" s="318" t="str">
        <f t="shared" si="55"/>
        <v>否</v>
      </c>
      <c r="G746" s="175" t="str">
        <f t="shared" si="56"/>
        <v>项</v>
      </c>
    </row>
    <row r="747" ht="36" customHeight="1" spans="1:7">
      <c r="A747" s="504" t="s">
        <v>1381</v>
      </c>
      <c r="B747" s="503" t="s">
        <v>144</v>
      </c>
      <c r="C747" s="392"/>
      <c r="D747" s="392"/>
      <c r="E747" s="350"/>
      <c r="F747" s="318" t="str">
        <f t="shared" si="55"/>
        <v>否</v>
      </c>
      <c r="G747" s="175" t="str">
        <f t="shared" si="56"/>
        <v>项</v>
      </c>
    </row>
    <row r="748" ht="36" customHeight="1" spans="1:7">
      <c r="A748" s="504" t="s">
        <v>1382</v>
      </c>
      <c r="B748" s="503" t="s">
        <v>1383</v>
      </c>
      <c r="C748" s="392"/>
      <c r="D748" s="392"/>
      <c r="E748" s="350"/>
      <c r="F748" s="318" t="str">
        <f t="shared" si="55"/>
        <v>否</v>
      </c>
      <c r="G748" s="175" t="str">
        <f t="shared" si="56"/>
        <v>项</v>
      </c>
    </row>
    <row r="749" ht="36" customHeight="1" spans="1:7">
      <c r="A749" s="504" t="s">
        <v>1384</v>
      </c>
      <c r="B749" s="503" t="s">
        <v>1385</v>
      </c>
      <c r="C749" s="392"/>
      <c r="D749" s="392"/>
      <c r="E749" s="350"/>
      <c r="F749" s="318" t="str">
        <f t="shared" si="55"/>
        <v>否</v>
      </c>
      <c r="G749" s="175" t="str">
        <f t="shared" si="56"/>
        <v>项</v>
      </c>
    </row>
    <row r="750" ht="36" customHeight="1" spans="1:7">
      <c r="A750" s="504" t="s">
        <v>1386</v>
      </c>
      <c r="B750" s="503" t="s">
        <v>1387</v>
      </c>
      <c r="C750" s="392"/>
      <c r="D750" s="392"/>
      <c r="E750" s="350"/>
      <c r="F750" s="318" t="str">
        <f t="shared" si="55"/>
        <v>否</v>
      </c>
      <c r="G750" s="175" t="str">
        <f t="shared" si="56"/>
        <v>项</v>
      </c>
    </row>
    <row r="751" ht="36" customHeight="1" spans="1:7">
      <c r="A751" s="504" t="s">
        <v>1388</v>
      </c>
      <c r="B751" s="503" t="s">
        <v>1389</v>
      </c>
      <c r="C751" s="392"/>
      <c r="D751" s="392"/>
      <c r="E751" s="350"/>
      <c r="F751" s="318" t="str">
        <f t="shared" si="55"/>
        <v>否</v>
      </c>
      <c r="G751" s="175" t="str">
        <f t="shared" si="56"/>
        <v>项</v>
      </c>
    </row>
    <row r="752" ht="36" customHeight="1" spans="1:7">
      <c r="A752" s="504" t="s">
        <v>1390</v>
      </c>
      <c r="B752" s="503" t="s">
        <v>1391</v>
      </c>
      <c r="C752" s="392"/>
      <c r="D752" s="392"/>
      <c r="E752" s="350"/>
      <c r="F752" s="318" t="str">
        <f t="shared" si="55"/>
        <v>否</v>
      </c>
      <c r="G752" s="175" t="str">
        <f t="shared" si="56"/>
        <v>项</v>
      </c>
    </row>
    <row r="753" ht="36" customHeight="1" spans="1:7">
      <c r="A753" s="504" t="s">
        <v>1392</v>
      </c>
      <c r="B753" s="503" t="s">
        <v>1393</v>
      </c>
      <c r="C753" s="392">
        <v>24</v>
      </c>
      <c r="D753" s="392">
        <v>13</v>
      </c>
      <c r="E753" s="350">
        <f>IF(C753&gt;0,D753/C753-1,IF(C753&lt;0,-(D753/C753-1),""))</f>
        <v>-0.458</v>
      </c>
      <c r="F753" s="318" t="str">
        <f t="shared" si="55"/>
        <v>是</v>
      </c>
      <c r="G753" s="175" t="str">
        <f t="shared" si="56"/>
        <v>项</v>
      </c>
    </row>
    <row r="754" ht="36" customHeight="1" spans="1:7">
      <c r="A754" s="501" t="s">
        <v>1394</v>
      </c>
      <c r="B754" s="502" t="s">
        <v>1395</v>
      </c>
      <c r="C754" s="388"/>
      <c r="D754" s="388"/>
      <c r="E754" s="355"/>
      <c r="F754" s="318" t="str">
        <f t="shared" si="55"/>
        <v>否</v>
      </c>
      <c r="G754" s="175" t="str">
        <f t="shared" si="56"/>
        <v>款</v>
      </c>
    </row>
    <row r="755" ht="36" customHeight="1" spans="1:7">
      <c r="A755" s="504" t="s">
        <v>1396</v>
      </c>
      <c r="B755" s="503" t="s">
        <v>1397</v>
      </c>
      <c r="C755" s="392"/>
      <c r="D755" s="392"/>
      <c r="E755" s="350"/>
      <c r="F755" s="318" t="str">
        <f t="shared" si="55"/>
        <v>否</v>
      </c>
      <c r="G755" s="175" t="str">
        <f t="shared" si="56"/>
        <v>项</v>
      </c>
    </row>
    <row r="756" ht="36" customHeight="1" spans="1:7">
      <c r="A756" s="504" t="s">
        <v>1398</v>
      </c>
      <c r="B756" s="503" t="s">
        <v>1399</v>
      </c>
      <c r="C756" s="392"/>
      <c r="D756" s="392"/>
      <c r="E756" s="350"/>
      <c r="F756" s="318" t="str">
        <f t="shared" si="55"/>
        <v>否</v>
      </c>
      <c r="G756" s="175" t="str">
        <f t="shared" si="56"/>
        <v>项</v>
      </c>
    </row>
    <row r="757" ht="36" customHeight="1" spans="1:7">
      <c r="A757" s="504" t="s">
        <v>1400</v>
      </c>
      <c r="B757" s="503" t="s">
        <v>1401</v>
      </c>
      <c r="C757" s="392"/>
      <c r="D757" s="392"/>
      <c r="E757" s="350"/>
      <c r="F757" s="318" t="str">
        <f t="shared" si="55"/>
        <v>否</v>
      </c>
      <c r="G757" s="175" t="str">
        <f t="shared" si="56"/>
        <v>项</v>
      </c>
    </row>
    <row r="758" ht="36" customHeight="1" spans="1:7">
      <c r="A758" s="501" t="s">
        <v>1402</v>
      </c>
      <c r="B758" s="502" t="s">
        <v>1403</v>
      </c>
      <c r="C758" s="388">
        <f>SUM(C759:C766)</f>
        <v>101</v>
      </c>
      <c r="D758" s="388">
        <f>SUM(D759:D766)</f>
        <v>2588</v>
      </c>
      <c r="E758" s="355">
        <f>IF(C758&gt;0,D758/C758-1,IF(C758&lt;0,-(D758/C758-1),""))</f>
        <v>24.624</v>
      </c>
      <c r="F758" s="318" t="str">
        <f t="shared" si="55"/>
        <v>是</v>
      </c>
      <c r="G758" s="175" t="str">
        <f t="shared" si="56"/>
        <v>款</v>
      </c>
    </row>
    <row r="759" ht="36" customHeight="1" spans="1:7">
      <c r="A759" s="504" t="s">
        <v>1404</v>
      </c>
      <c r="B759" s="503" t="s">
        <v>1405</v>
      </c>
      <c r="C759" s="392"/>
      <c r="D759" s="392"/>
      <c r="E759" s="350"/>
      <c r="F759" s="318" t="str">
        <f t="shared" si="55"/>
        <v>否</v>
      </c>
      <c r="G759" s="175" t="str">
        <f t="shared" si="56"/>
        <v>项</v>
      </c>
    </row>
    <row r="760" ht="36" customHeight="1" spans="1:7">
      <c r="A760" s="504" t="s">
        <v>1406</v>
      </c>
      <c r="B760" s="503" t="s">
        <v>1407</v>
      </c>
      <c r="C760" s="392">
        <v>101</v>
      </c>
      <c r="D760" s="392">
        <v>2588</v>
      </c>
      <c r="E760" s="350">
        <f>IF(C760&gt;0,D760/C760-1,IF(C760&lt;0,-(D760/C760-1),""))</f>
        <v>24.624</v>
      </c>
      <c r="F760" s="318" t="str">
        <f t="shared" si="55"/>
        <v>是</v>
      </c>
      <c r="G760" s="175" t="str">
        <f t="shared" si="56"/>
        <v>项</v>
      </c>
    </row>
    <row r="761" ht="36" customHeight="1" spans="1:7">
      <c r="A761" s="504" t="s">
        <v>1408</v>
      </c>
      <c r="B761" s="503" t="s">
        <v>1409</v>
      </c>
      <c r="C761" s="392">
        <v>0</v>
      </c>
      <c r="D761" s="392">
        <v>0</v>
      </c>
      <c r="E761" s="350" t="str">
        <f t="shared" ref="E761:E765" si="60">IF(C761&gt;0,D761/C761-1,IF(C761&lt;0,-(D761/C761-1),""))</f>
        <v/>
      </c>
      <c r="F761" s="318" t="str">
        <f t="shared" si="55"/>
        <v>否</v>
      </c>
      <c r="G761" s="175" t="str">
        <f t="shared" si="56"/>
        <v>项</v>
      </c>
    </row>
    <row r="762" ht="36" customHeight="1" spans="1:7">
      <c r="A762" s="504" t="s">
        <v>1410</v>
      </c>
      <c r="B762" s="503" t="s">
        <v>1411</v>
      </c>
      <c r="C762" s="392"/>
      <c r="D762" s="392"/>
      <c r="E762" s="350"/>
      <c r="F762" s="318" t="str">
        <f t="shared" si="55"/>
        <v>否</v>
      </c>
      <c r="G762" s="175" t="str">
        <f t="shared" si="56"/>
        <v>项</v>
      </c>
    </row>
    <row r="763" ht="36" customHeight="1" spans="1:7">
      <c r="A763" s="504" t="s">
        <v>1412</v>
      </c>
      <c r="B763" s="503" t="s">
        <v>1413</v>
      </c>
      <c r="C763" s="392">
        <v>0</v>
      </c>
      <c r="D763" s="392">
        <v>0</v>
      </c>
      <c r="E763" s="350" t="str">
        <f t="shared" si="60"/>
        <v/>
      </c>
      <c r="F763" s="318" t="str">
        <f t="shared" si="55"/>
        <v>否</v>
      </c>
      <c r="G763" s="175" t="str">
        <f t="shared" si="56"/>
        <v>项</v>
      </c>
    </row>
    <row r="764" ht="36" customHeight="1" spans="1:7">
      <c r="A764" s="504" t="s">
        <v>1414</v>
      </c>
      <c r="B764" s="503" t="s">
        <v>1415</v>
      </c>
      <c r="C764" s="392">
        <v>0</v>
      </c>
      <c r="D764" s="392">
        <v>0</v>
      </c>
      <c r="E764" s="350" t="str">
        <f t="shared" si="60"/>
        <v/>
      </c>
      <c r="F764" s="318" t="str">
        <f t="shared" si="55"/>
        <v>否</v>
      </c>
      <c r="G764" s="175" t="str">
        <f t="shared" si="56"/>
        <v>项</v>
      </c>
    </row>
    <row r="765" ht="36" customHeight="1" spans="1:7">
      <c r="A765" s="511" t="s">
        <v>1416</v>
      </c>
      <c r="B765" s="503" t="s">
        <v>1417</v>
      </c>
      <c r="C765" s="392">
        <v>0</v>
      </c>
      <c r="D765" s="392">
        <v>0</v>
      </c>
      <c r="E765" s="350" t="str">
        <f t="shared" si="60"/>
        <v/>
      </c>
      <c r="F765" s="318" t="str">
        <f t="shared" si="55"/>
        <v>否</v>
      </c>
      <c r="G765" s="175" t="str">
        <f t="shared" si="56"/>
        <v>项</v>
      </c>
    </row>
    <row r="766" ht="36" customHeight="1" spans="1:7">
      <c r="A766" s="504" t="s">
        <v>1418</v>
      </c>
      <c r="B766" s="503" t="s">
        <v>1419</v>
      </c>
      <c r="C766" s="392"/>
      <c r="D766" s="392"/>
      <c r="E766" s="350"/>
      <c r="F766" s="318" t="str">
        <f t="shared" si="55"/>
        <v>否</v>
      </c>
      <c r="G766" s="175" t="str">
        <f t="shared" si="56"/>
        <v>项</v>
      </c>
    </row>
    <row r="767" ht="36" customHeight="1" spans="1:7">
      <c r="A767" s="501" t="s">
        <v>1420</v>
      </c>
      <c r="B767" s="502" t="s">
        <v>1421</v>
      </c>
      <c r="C767" s="388"/>
      <c r="D767" s="388"/>
      <c r="E767" s="355"/>
      <c r="F767" s="318" t="str">
        <f t="shared" si="55"/>
        <v>否</v>
      </c>
      <c r="G767" s="175" t="str">
        <f t="shared" si="56"/>
        <v>款</v>
      </c>
    </row>
    <row r="768" ht="36" customHeight="1" spans="1:7">
      <c r="A768" s="504" t="s">
        <v>1422</v>
      </c>
      <c r="B768" s="503" t="s">
        <v>1423</v>
      </c>
      <c r="C768" s="392"/>
      <c r="D768" s="392"/>
      <c r="E768" s="350"/>
      <c r="F768" s="318" t="str">
        <f t="shared" si="55"/>
        <v>否</v>
      </c>
      <c r="G768" s="175" t="str">
        <f t="shared" si="56"/>
        <v>项</v>
      </c>
    </row>
    <row r="769" ht="36" customHeight="1" spans="1:7">
      <c r="A769" s="504" t="s">
        <v>1424</v>
      </c>
      <c r="B769" s="503" t="s">
        <v>1425</v>
      </c>
      <c r="C769" s="392"/>
      <c r="D769" s="392"/>
      <c r="E769" s="350"/>
      <c r="F769" s="318" t="str">
        <f t="shared" si="55"/>
        <v>否</v>
      </c>
      <c r="G769" s="175" t="str">
        <f t="shared" si="56"/>
        <v>项</v>
      </c>
    </row>
    <row r="770" ht="36" customHeight="1" spans="1:7">
      <c r="A770" s="504" t="s">
        <v>1426</v>
      </c>
      <c r="B770" s="503" t="s">
        <v>1427</v>
      </c>
      <c r="C770" s="392"/>
      <c r="D770" s="392"/>
      <c r="E770" s="350"/>
      <c r="F770" s="318" t="str">
        <f t="shared" si="55"/>
        <v>否</v>
      </c>
      <c r="G770" s="175" t="str">
        <f t="shared" si="56"/>
        <v>项</v>
      </c>
    </row>
    <row r="771" ht="36" customHeight="1" spans="1:7">
      <c r="A771" s="504" t="s">
        <v>1428</v>
      </c>
      <c r="B771" s="503" t="s">
        <v>1429</v>
      </c>
      <c r="C771" s="392">
        <v>0</v>
      </c>
      <c r="D771" s="392">
        <v>0</v>
      </c>
      <c r="E771" s="350" t="str">
        <f>IF(C771&gt;0,D771/C771-1,IF(C771&lt;0,-(D771/C771-1),""))</f>
        <v/>
      </c>
      <c r="F771" s="318" t="str">
        <f t="shared" si="55"/>
        <v>否</v>
      </c>
      <c r="G771" s="175" t="str">
        <f t="shared" si="56"/>
        <v>项</v>
      </c>
    </row>
    <row r="772" ht="36" customHeight="1" spans="1:7">
      <c r="A772" s="501" t="s">
        <v>1430</v>
      </c>
      <c r="B772" s="502" t="s">
        <v>1431</v>
      </c>
      <c r="C772" s="388">
        <f>SUM(C773:C778)</f>
        <v>0</v>
      </c>
      <c r="D772" s="388">
        <f>SUM(D773:D778)</f>
        <v>0</v>
      </c>
      <c r="E772" s="355" t="str">
        <f t="shared" ref="E772:E835" si="61">IF(C772&gt;0,D772/C772-1,IF(C772&lt;0,-(D772/C772-1),""))</f>
        <v/>
      </c>
      <c r="F772" s="318" t="str">
        <f t="shared" ref="F772:F835" si="62">IF(LEN(A772)=3,"是",IF(B772&lt;&gt;"",IF(SUM(C772:D772)&lt;&gt;0,"是","否"),"是"))</f>
        <v>否</v>
      </c>
      <c r="G772" s="175" t="str">
        <f t="shared" ref="G772:G835" si="63">IF(LEN(A772)=3,"类",IF(LEN(A772)=5,"款","项"))</f>
        <v>款</v>
      </c>
    </row>
    <row r="773" ht="36" customHeight="1" spans="1:7">
      <c r="A773" s="504" t="s">
        <v>1432</v>
      </c>
      <c r="B773" s="503" t="s">
        <v>1433</v>
      </c>
      <c r="C773" s="392">
        <v>0</v>
      </c>
      <c r="D773" s="392">
        <v>0</v>
      </c>
      <c r="E773" s="350" t="str">
        <f t="shared" si="61"/>
        <v/>
      </c>
      <c r="F773" s="318" t="str">
        <f t="shared" si="62"/>
        <v>否</v>
      </c>
      <c r="G773" s="175" t="str">
        <f t="shared" si="63"/>
        <v>项</v>
      </c>
    </row>
    <row r="774" ht="36" customHeight="1" spans="1:7">
      <c r="A774" s="504" t="s">
        <v>1434</v>
      </c>
      <c r="B774" s="503" t="s">
        <v>1435</v>
      </c>
      <c r="C774" s="392">
        <v>0</v>
      </c>
      <c r="D774" s="392">
        <v>0</v>
      </c>
      <c r="E774" s="350" t="str">
        <f t="shared" si="61"/>
        <v/>
      </c>
      <c r="F774" s="318" t="str">
        <f t="shared" si="62"/>
        <v>否</v>
      </c>
      <c r="G774" s="175" t="str">
        <f t="shared" si="63"/>
        <v>项</v>
      </c>
    </row>
    <row r="775" ht="36" customHeight="1" spans="1:7">
      <c r="A775" s="504" t="s">
        <v>1436</v>
      </c>
      <c r="B775" s="503" t="s">
        <v>1437</v>
      </c>
      <c r="C775" s="392">
        <v>0</v>
      </c>
      <c r="D775" s="392">
        <v>0</v>
      </c>
      <c r="E775" s="350" t="str">
        <f t="shared" si="61"/>
        <v/>
      </c>
      <c r="F775" s="318" t="str">
        <f t="shared" si="62"/>
        <v>否</v>
      </c>
      <c r="G775" s="175" t="str">
        <f t="shared" si="63"/>
        <v>项</v>
      </c>
    </row>
    <row r="776" ht="36" customHeight="1" spans="1:7">
      <c r="A776" s="504" t="s">
        <v>1438</v>
      </c>
      <c r="B776" s="503" t="s">
        <v>1439</v>
      </c>
      <c r="C776" s="392">
        <v>0</v>
      </c>
      <c r="D776" s="392">
        <v>0</v>
      </c>
      <c r="E776" s="350" t="str">
        <f t="shared" si="61"/>
        <v/>
      </c>
      <c r="F776" s="318" t="str">
        <f t="shared" si="62"/>
        <v>否</v>
      </c>
      <c r="G776" s="175" t="str">
        <f t="shared" si="63"/>
        <v>项</v>
      </c>
    </row>
    <row r="777" ht="36" customHeight="1" spans="1:7">
      <c r="A777" s="504" t="s">
        <v>1440</v>
      </c>
      <c r="B777" s="503" t="s">
        <v>1441</v>
      </c>
      <c r="C777" s="392">
        <v>0</v>
      </c>
      <c r="D777" s="392">
        <v>0</v>
      </c>
      <c r="E777" s="350" t="str">
        <f t="shared" si="61"/>
        <v/>
      </c>
      <c r="F777" s="318" t="str">
        <f t="shared" si="62"/>
        <v>否</v>
      </c>
      <c r="G777" s="175" t="str">
        <f t="shared" si="63"/>
        <v>项</v>
      </c>
    </row>
    <row r="778" ht="36" customHeight="1" spans="1:7">
      <c r="A778" s="504" t="s">
        <v>1442</v>
      </c>
      <c r="B778" s="503" t="s">
        <v>1443</v>
      </c>
      <c r="C778" s="392">
        <v>0</v>
      </c>
      <c r="D778" s="392">
        <v>0</v>
      </c>
      <c r="E778" s="350" t="str">
        <f t="shared" si="61"/>
        <v/>
      </c>
      <c r="F778" s="318" t="str">
        <f t="shared" si="62"/>
        <v>否</v>
      </c>
      <c r="G778" s="175" t="str">
        <f t="shared" si="63"/>
        <v>项</v>
      </c>
    </row>
    <row r="779" ht="36" customHeight="1" spans="1:7">
      <c r="A779" s="501" t="s">
        <v>1444</v>
      </c>
      <c r="B779" s="502" t="s">
        <v>1445</v>
      </c>
      <c r="C779" s="388">
        <f>SUM(C780:C784)</f>
        <v>0</v>
      </c>
      <c r="D779" s="388">
        <f>SUM(D780:D784)</f>
        <v>0</v>
      </c>
      <c r="E779" s="355" t="str">
        <f t="shared" si="61"/>
        <v/>
      </c>
      <c r="F779" s="318" t="str">
        <f t="shared" si="62"/>
        <v>否</v>
      </c>
      <c r="G779" s="175" t="str">
        <f t="shared" si="63"/>
        <v>款</v>
      </c>
    </row>
    <row r="780" ht="36" customHeight="1" spans="1:7">
      <c r="A780" s="504" t="s">
        <v>1446</v>
      </c>
      <c r="B780" s="503" t="s">
        <v>1447</v>
      </c>
      <c r="C780" s="392">
        <v>0</v>
      </c>
      <c r="D780" s="392">
        <v>0</v>
      </c>
      <c r="E780" s="350" t="str">
        <f t="shared" si="61"/>
        <v/>
      </c>
      <c r="F780" s="318" t="str">
        <f t="shared" si="62"/>
        <v>否</v>
      </c>
      <c r="G780" s="175" t="str">
        <f t="shared" si="63"/>
        <v>项</v>
      </c>
    </row>
    <row r="781" ht="36" customHeight="1" spans="1:7">
      <c r="A781" s="504" t="s">
        <v>1448</v>
      </c>
      <c r="B781" s="503" t="s">
        <v>1449</v>
      </c>
      <c r="C781" s="392">
        <v>0</v>
      </c>
      <c r="D781" s="392">
        <v>0</v>
      </c>
      <c r="E781" s="350" t="str">
        <f t="shared" si="61"/>
        <v/>
      </c>
      <c r="F781" s="318" t="str">
        <f t="shared" si="62"/>
        <v>否</v>
      </c>
      <c r="G781" s="175" t="str">
        <f t="shared" si="63"/>
        <v>项</v>
      </c>
    </row>
    <row r="782" ht="36" customHeight="1" spans="1:7">
      <c r="A782" s="504" t="s">
        <v>1450</v>
      </c>
      <c r="B782" s="503" t="s">
        <v>1451</v>
      </c>
      <c r="C782" s="392">
        <v>0</v>
      </c>
      <c r="D782" s="392">
        <v>0</v>
      </c>
      <c r="E782" s="350" t="str">
        <f t="shared" si="61"/>
        <v/>
      </c>
      <c r="F782" s="318" t="str">
        <f t="shared" si="62"/>
        <v>否</v>
      </c>
      <c r="G782" s="175" t="str">
        <f t="shared" si="63"/>
        <v>项</v>
      </c>
    </row>
    <row r="783" ht="36" customHeight="1" spans="1:7">
      <c r="A783" s="504" t="s">
        <v>1452</v>
      </c>
      <c r="B783" s="503" t="s">
        <v>1453</v>
      </c>
      <c r="C783" s="392">
        <v>0</v>
      </c>
      <c r="D783" s="392">
        <v>0</v>
      </c>
      <c r="E783" s="350" t="str">
        <f t="shared" si="61"/>
        <v/>
      </c>
      <c r="F783" s="318" t="str">
        <f t="shared" si="62"/>
        <v>否</v>
      </c>
      <c r="G783" s="175" t="str">
        <f t="shared" si="63"/>
        <v>项</v>
      </c>
    </row>
    <row r="784" ht="36" customHeight="1" spans="1:7">
      <c r="A784" s="504" t="s">
        <v>1454</v>
      </c>
      <c r="B784" s="503" t="s">
        <v>1455</v>
      </c>
      <c r="C784" s="392">
        <v>0</v>
      </c>
      <c r="D784" s="392">
        <v>0</v>
      </c>
      <c r="E784" s="350" t="str">
        <f t="shared" si="61"/>
        <v/>
      </c>
      <c r="F784" s="318" t="str">
        <f t="shared" si="62"/>
        <v>否</v>
      </c>
      <c r="G784" s="175" t="str">
        <f t="shared" si="63"/>
        <v>项</v>
      </c>
    </row>
    <row r="785" ht="36" customHeight="1" spans="1:7">
      <c r="A785" s="501" t="s">
        <v>1456</v>
      </c>
      <c r="B785" s="502" t="s">
        <v>1457</v>
      </c>
      <c r="C785" s="388">
        <f>SUM(C786:C787)</f>
        <v>0</v>
      </c>
      <c r="D785" s="388">
        <f>SUM(D786:D787)</f>
        <v>0</v>
      </c>
      <c r="E785" s="355" t="str">
        <f t="shared" si="61"/>
        <v/>
      </c>
      <c r="F785" s="318" t="str">
        <f t="shared" si="62"/>
        <v>否</v>
      </c>
      <c r="G785" s="175" t="str">
        <f t="shared" si="63"/>
        <v>款</v>
      </c>
    </row>
    <row r="786" ht="36" customHeight="1" spans="1:7">
      <c r="A786" s="504" t="s">
        <v>1458</v>
      </c>
      <c r="B786" s="503" t="s">
        <v>1459</v>
      </c>
      <c r="C786" s="392">
        <v>0</v>
      </c>
      <c r="D786" s="392">
        <v>0</v>
      </c>
      <c r="E786" s="350" t="str">
        <f t="shared" si="61"/>
        <v/>
      </c>
      <c r="F786" s="318" t="str">
        <f t="shared" si="62"/>
        <v>否</v>
      </c>
      <c r="G786" s="175" t="str">
        <f t="shared" si="63"/>
        <v>项</v>
      </c>
    </row>
    <row r="787" ht="36" customHeight="1" spans="1:7">
      <c r="A787" s="504" t="s">
        <v>1460</v>
      </c>
      <c r="B787" s="503" t="s">
        <v>1461</v>
      </c>
      <c r="C787" s="392">
        <v>0</v>
      </c>
      <c r="D787" s="392">
        <v>0</v>
      </c>
      <c r="E787" s="350" t="str">
        <f t="shared" si="61"/>
        <v/>
      </c>
      <c r="F787" s="318" t="str">
        <f t="shared" si="62"/>
        <v>否</v>
      </c>
      <c r="G787" s="175" t="str">
        <f t="shared" si="63"/>
        <v>项</v>
      </c>
    </row>
    <row r="788" ht="36" customHeight="1" spans="1:7">
      <c r="A788" s="501" t="s">
        <v>1462</v>
      </c>
      <c r="B788" s="502" t="s">
        <v>1463</v>
      </c>
      <c r="C788" s="388">
        <f>SUM(C789:C790)</f>
        <v>0</v>
      </c>
      <c r="D788" s="388">
        <f>SUM(D789:D790)</f>
        <v>0</v>
      </c>
      <c r="E788" s="355" t="str">
        <f t="shared" si="61"/>
        <v/>
      </c>
      <c r="F788" s="318" t="str">
        <f t="shared" si="62"/>
        <v>否</v>
      </c>
      <c r="G788" s="175" t="str">
        <f t="shared" si="63"/>
        <v>款</v>
      </c>
    </row>
    <row r="789" ht="36" customHeight="1" spans="1:7">
      <c r="A789" s="504" t="s">
        <v>1464</v>
      </c>
      <c r="B789" s="503" t="s">
        <v>1465</v>
      </c>
      <c r="C789" s="392">
        <v>0</v>
      </c>
      <c r="D789" s="392">
        <v>0</v>
      </c>
      <c r="E789" s="350" t="str">
        <f t="shared" si="61"/>
        <v/>
      </c>
      <c r="F789" s="318" t="str">
        <f t="shared" si="62"/>
        <v>否</v>
      </c>
      <c r="G789" s="175" t="str">
        <f t="shared" si="63"/>
        <v>项</v>
      </c>
    </row>
    <row r="790" ht="36" customHeight="1" spans="1:7">
      <c r="A790" s="504" t="s">
        <v>1466</v>
      </c>
      <c r="B790" s="503" t="s">
        <v>1467</v>
      </c>
      <c r="C790" s="392">
        <v>0</v>
      </c>
      <c r="D790" s="392">
        <v>0</v>
      </c>
      <c r="E790" s="350" t="str">
        <f t="shared" si="61"/>
        <v/>
      </c>
      <c r="F790" s="318" t="str">
        <f t="shared" si="62"/>
        <v>否</v>
      </c>
      <c r="G790" s="175" t="str">
        <f t="shared" si="63"/>
        <v>项</v>
      </c>
    </row>
    <row r="791" ht="36" customHeight="1" spans="1:7">
      <c r="A791" s="501" t="s">
        <v>1468</v>
      </c>
      <c r="B791" s="502" t="s">
        <v>1469</v>
      </c>
      <c r="C791" s="388">
        <f>C792</f>
        <v>0</v>
      </c>
      <c r="D791" s="388">
        <f>D792</f>
        <v>0</v>
      </c>
      <c r="E791" s="355" t="str">
        <f t="shared" si="61"/>
        <v/>
      </c>
      <c r="F791" s="318" t="str">
        <f t="shared" si="62"/>
        <v>否</v>
      </c>
      <c r="G791" s="175" t="str">
        <f t="shared" si="63"/>
        <v>款</v>
      </c>
    </row>
    <row r="792" ht="36" customHeight="1" spans="1:7">
      <c r="A792" s="504">
        <v>2110901</v>
      </c>
      <c r="B792" s="515" t="s">
        <v>1470</v>
      </c>
      <c r="C792" s="392">
        <v>0</v>
      </c>
      <c r="D792" s="392">
        <v>0</v>
      </c>
      <c r="E792" s="350" t="str">
        <f t="shared" si="61"/>
        <v/>
      </c>
      <c r="F792" s="318" t="str">
        <f t="shared" si="62"/>
        <v>否</v>
      </c>
      <c r="G792" s="175" t="str">
        <f t="shared" si="63"/>
        <v>项</v>
      </c>
    </row>
    <row r="793" ht="36" customHeight="1" spans="1:7">
      <c r="A793" s="501" t="s">
        <v>1471</v>
      </c>
      <c r="B793" s="502" t="s">
        <v>1472</v>
      </c>
      <c r="C793" s="388"/>
      <c r="D793" s="388"/>
      <c r="E793" s="355"/>
      <c r="F793" s="318" t="str">
        <f t="shared" si="62"/>
        <v>否</v>
      </c>
      <c r="G793" s="175" t="str">
        <f t="shared" si="63"/>
        <v>款</v>
      </c>
    </row>
    <row r="794" ht="36" customHeight="1" spans="1:7">
      <c r="A794" s="504">
        <v>2111001</v>
      </c>
      <c r="B794" s="515" t="s">
        <v>1473</v>
      </c>
      <c r="C794" s="392"/>
      <c r="D794" s="392"/>
      <c r="E794" s="350"/>
      <c r="F794" s="318" t="str">
        <f t="shared" si="62"/>
        <v>否</v>
      </c>
      <c r="G794" s="175" t="str">
        <f t="shared" si="63"/>
        <v>项</v>
      </c>
    </row>
    <row r="795" ht="36" customHeight="1" spans="1:7">
      <c r="A795" s="501" t="s">
        <v>1474</v>
      </c>
      <c r="B795" s="502" t="s">
        <v>1475</v>
      </c>
      <c r="C795" s="388"/>
      <c r="D795" s="388"/>
      <c r="E795" s="355"/>
      <c r="F795" s="318" t="str">
        <f t="shared" si="62"/>
        <v>否</v>
      </c>
      <c r="G795" s="175" t="str">
        <f t="shared" si="63"/>
        <v>款</v>
      </c>
    </row>
    <row r="796" ht="36" customHeight="1" spans="1:7">
      <c r="A796" s="504" t="s">
        <v>1476</v>
      </c>
      <c r="B796" s="503" t="s">
        <v>1477</v>
      </c>
      <c r="C796" s="392"/>
      <c r="D796" s="392"/>
      <c r="E796" s="350"/>
      <c r="F796" s="318" t="str">
        <f t="shared" si="62"/>
        <v>否</v>
      </c>
      <c r="G796" s="175" t="str">
        <f t="shared" si="63"/>
        <v>项</v>
      </c>
    </row>
    <row r="797" ht="36" customHeight="1" spans="1:7">
      <c r="A797" s="504" t="s">
        <v>1478</v>
      </c>
      <c r="B797" s="503" t="s">
        <v>1479</v>
      </c>
      <c r="C797" s="392"/>
      <c r="D797" s="392"/>
      <c r="E797" s="350"/>
      <c r="F797" s="318" t="str">
        <f t="shared" si="62"/>
        <v>否</v>
      </c>
      <c r="G797" s="175" t="str">
        <f t="shared" si="63"/>
        <v>项</v>
      </c>
    </row>
    <row r="798" ht="36" customHeight="1" spans="1:7">
      <c r="A798" s="504" t="s">
        <v>1480</v>
      </c>
      <c r="B798" s="503" t="s">
        <v>1481</v>
      </c>
      <c r="C798" s="392">
        <v>0</v>
      </c>
      <c r="D798" s="392">
        <v>0</v>
      </c>
      <c r="E798" s="350" t="str">
        <f t="shared" si="61"/>
        <v/>
      </c>
      <c r="F798" s="318" t="str">
        <f t="shared" si="62"/>
        <v>否</v>
      </c>
      <c r="G798" s="175" t="str">
        <f t="shared" si="63"/>
        <v>项</v>
      </c>
    </row>
    <row r="799" ht="36" customHeight="1" spans="1:7">
      <c r="A799" s="504" t="s">
        <v>1482</v>
      </c>
      <c r="B799" s="503" t="s">
        <v>1483</v>
      </c>
      <c r="C799" s="392">
        <v>0</v>
      </c>
      <c r="D799" s="392">
        <v>0</v>
      </c>
      <c r="E799" s="350" t="str">
        <f t="shared" si="61"/>
        <v/>
      </c>
      <c r="F799" s="318" t="str">
        <f t="shared" si="62"/>
        <v>否</v>
      </c>
      <c r="G799" s="175" t="str">
        <f t="shared" si="63"/>
        <v>项</v>
      </c>
    </row>
    <row r="800" ht="36" customHeight="1" spans="1:7">
      <c r="A800" s="504" t="s">
        <v>1484</v>
      </c>
      <c r="B800" s="503" t="s">
        <v>1485</v>
      </c>
      <c r="C800" s="392">
        <v>0</v>
      </c>
      <c r="D800" s="392">
        <v>0</v>
      </c>
      <c r="E800" s="350" t="str">
        <f t="shared" si="61"/>
        <v/>
      </c>
      <c r="F800" s="318" t="str">
        <f t="shared" si="62"/>
        <v>否</v>
      </c>
      <c r="G800" s="175" t="str">
        <f t="shared" si="63"/>
        <v>项</v>
      </c>
    </row>
    <row r="801" ht="36" customHeight="1" spans="1:7">
      <c r="A801" s="501" t="s">
        <v>1486</v>
      </c>
      <c r="B801" s="502" t="s">
        <v>1487</v>
      </c>
      <c r="C801" s="388">
        <f>C802</f>
        <v>0</v>
      </c>
      <c r="D801" s="388">
        <f>D802</f>
        <v>0</v>
      </c>
      <c r="E801" s="355" t="str">
        <f t="shared" si="61"/>
        <v/>
      </c>
      <c r="F801" s="318" t="str">
        <f t="shared" si="62"/>
        <v>否</v>
      </c>
      <c r="G801" s="175" t="str">
        <f t="shared" si="63"/>
        <v>款</v>
      </c>
    </row>
    <row r="802" ht="36" customHeight="1" spans="1:7">
      <c r="A802" s="511" t="s">
        <v>1488</v>
      </c>
      <c r="B802" s="503" t="s">
        <v>1489</v>
      </c>
      <c r="C802" s="392">
        <v>0</v>
      </c>
      <c r="D802" s="392">
        <v>0</v>
      </c>
      <c r="E802" s="350" t="str">
        <f t="shared" si="61"/>
        <v/>
      </c>
      <c r="F802" s="318" t="str">
        <f t="shared" si="62"/>
        <v>否</v>
      </c>
      <c r="G802" s="175" t="str">
        <f t="shared" si="63"/>
        <v>项</v>
      </c>
    </row>
    <row r="803" ht="36" customHeight="1" spans="1:7">
      <c r="A803" s="501" t="s">
        <v>1490</v>
      </c>
      <c r="B803" s="502" t="s">
        <v>1491</v>
      </c>
      <c r="C803" s="388">
        <f>C804</f>
        <v>0</v>
      </c>
      <c r="D803" s="388">
        <f>D804</f>
        <v>0</v>
      </c>
      <c r="E803" s="355" t="str">
        <f t="shared" si="61"/>
        <v/>
      </c>
      <c r="F803" s="318" t="str">
        <f t="shared" si="62"/>
        <v>否</v>
      </c>
      <c r="G803" s="175" t="str">
        <f t="shared" si="63"/>
        <v>款</v>
      </c>
    </row>
    <row r="804" ht="36" customHeight="1" spans="1:7">
      <c r="A804" s="511" t="s">
        <v>1492</v>
      </c>
      <c r="B804" s="503" t="s">
        <v>1493</v>
      </c>
      <c r="C804" s="392">
        <v>0</v>
      </c>
      <c r="D804" s="392">
        <v>0</v>
      </c>
      <c r="E804" s="350" t="str">
        <f t="shared" si="61"/>
        <v/>
      </c>
      <c r="F804" s="318" t="str">
        <f t="shared" si="62"/>
        <v>否</v>
      </c>
      <c r="G804" s="175" t="str">
        <f t="shared" si="63"/>
        <v>项</v>
      </c>
    </row>
    <row r="805" ht="36" customHeight="1" spans="1:7">
      <c r="A805" s="501" t="s">
        <v>1494</v>
      </c>
      <c r="B805" s="502" t="s">
        <v>1495</v>
      </c>
      <c r="C805" s="388"/>
      <c r="D805" s="388"/>
      <c r="E805" s="355"/>
      <c r="F805" s="318" t="str">
        <f t="shared" si="62"/>
        <v>否</v>
      </c>
      <c r="G805" s="175" t="str">
        <f t="shared" si="63"/>
        <v>款</v>
      </c>
    </row>
    <row r="806" ht="36" customHeight="1" spans="1:7">
      <c r="A806" s="504" t="s">
        <v>1496</v>
      </c>
      <c r="B806" s="503" t="s">
        <v>140</v>
      </c>
      <c r="C806" s="392">
        <v>0</v>
      </c>
      <c r="D806" s="392">
        <v>0</v>
      </c>
      <c r="E806" s="350" t="str">
        <f t="shared" si="61"/>
        <v/>
      </c>
      <c r="F806" s="318" t="str">
        <f t="shared" si="62"/>
        <v>否</v>
      </c>
      <c r="G806" s="175" t="str">
        <f t="shared" si="63"/>
        <v>项</v>
      </c>
    </row>
    <row r="807" ht="36" customHeight="1" spans="1:7">
      <c r="A807" s="504" t="s">
        <v>1497</v>
      </c>
      <c r="B807" s="503" t="s">
        <v>142</v>
      </c>
      <c r="C807" s="392">
        <v>0</v>
      </c>
      <c r="D807" s="392">
        <v>0</v>
      </c>
      <c r="E807" s="350" t="str">
        <f t="shared" si="61"/>
        <v/>
      </c>
      <c r="F807" s="318" t="str">
        <f t="shared" si="62"/>
        <v>否</v>
      </c>
      <c r="G807" s="175" t="str">
        <f t="shared" si="63"/>
        <v>项</v>
      </c>
    </row>
    <row r="808" ht="36" customHeight="1" spans="1:7">
      <c r="A808" s="504" t="s">
        <v>1498</v>
      </c>
      <c r="B808" s="503" t="s">
        <v>144</v>
      </c>
      <c r="C808" s="392">
        <v>0</v>
      </c>
      <c r="D808" s="392">
        <v>0</v>
      </c>
      <c r="E808" s="350" t="str">
        <f t="shared" si="61"/>
        <v/>
      </c>
      <c r="F808" s="318" t="str">
        <f t="shared" si="62"/>
        <v>否</v>
      </c>
      <c r="G808" s="175" t="str">
        <f t="shared" si="63"/>
        <v>项</v>
      </c>
    </row>
    <row r="809" ht="36" customHeight="1" spans="1:7">
      <c r="A809" s="504" t="s">
        <v>1499</v>
      </c>
      <c r="B809" s="503" t="s">
        <v>1500</v>
      </c>
      <c r="C809" s="392">
        <v>0</v>
      </c>
      <c r="D809" s="392">
        <v>0</v>
      </c>
      <c r="E809" s="350" t="str">
        <f t="shared" si="61"/>
        <v/>
      </c>
      <c r="F809" s="318" t="str">
        <f t="shared" si="62"/>
        <v>否</v>
      </c>
      <c r="G809" s="175" t="str">
        <f t="shared" si="63"/>
        <v>项</v>
      </c>
    </row>
    <row r="810" ht="36" customHeight="1" spans="1:7">
      <c r="A810" s="504" t="s">
        <v>1501</v>
      </c>
      <c r="B810" s="503" t="s">
        <v>1502</v>
      </c>
      <c r="C810" s="392">
        <v>0</v>
      </c>
      <c r="D810" s="392">
        <v>0</v>
      </c>
      <c r="E810" s="350" t="str">
        <f t="shared" si="61"/>
        <v/>
      </c>
      <c r="F810" s="318" t="str">
        <f t="shared" si="62"/>
        <v>否</v>
      </c>
      <c r="G810" s="175" t="str">
        <f t="shared" si="63"/>
        <v>项</v>
      </c>
    </row>
    <row r="811" ht="36" customHeight="1" spans="1:7">
      <c r="A811" s="504" t="s">
        <v>1503</v>
      </c>
      <c r="B811" s="503" t="s">
        <v>1504</v>
      </c>
      <c r="C811" s="392">
        <v>0</v>
      </c>
      <c r="D811" s="392">
        <v>0</v>
      </c>
      <c r="E811" s="350" t="str">
        <f t="shared" si="61"/>
        <v/>
      </c>
      <c r="F811" s="318" t="str">
        <f t="shared" si="62"/>
        <v>否</v>
      </c>
      <c r="G811" s="175" t="str">
        <f t="shared" si="63"/>
        <v>项</v>
      </c>
    </row>
    <row r="812" ht="36" customHeight="1" spans="1:7">
      <c r="A812" s="504" t="s">
        <v>1505</v>
      </c>
      <c r="B812" s="503" t="s">
        <v>1506</v>
      </c>
      <c r="C812" s="392">
        <v>0</v>
      </c>
      <c r="D812" s="392">
        <v>0</v>
      </c>
      <c r="E812" s="350" t="str">
        <f t="shared" si="61"/>
        <v/>
      </c>
      <c r="F812" s="318" t="str">
        <f t="shared" si="62"/>
        <v>否</v>
      </c>
      <c r="G812" s="175" t="str">
        <f t="shared" si="63"/>
        <v>项</v>
      </c>
    </row>
    <row r="813" ht="36" customHeight="1" spans="1:7">
      <c r="A813" s="504" t="s">
        <v>1507</v>
      </c>
      <c r="B813" s="503" t="s">
        <v>1508</v>
      </c>
      <c r="C813" s="392">
        <v>0</v>
      </c>
      <c r="D813" s="392">
        <v>0</v>
      </c>
      <c r="E813" s="350" t="str">
        <f t="shared" si="61"/>
        <v/>
      </c>
      <c r="F813" s="318" t="str">
        <f t="shared" si="62"/>
        <v>否</v>
      </c>
      <c r="G813" s="175" t="str">
        <f t="shared" si="63"/>
        <v>项</v>
      </c>
    </row>
    <row r="814" ht="36" customHeight="1" spans="1:7">
      <c r="A814" s="504" t="s">
        <v>1509</v>
      </c>
      <c r="B814" s="503" t="s">
        <v>1510</v>
      </c>
      <c r="C814" s="392">
        <v>0</v>
      </c>
      <c r="D814" s="392">
        <v>0</v>
      </c>
      <c r="E814" s="350" t="str">
        <f t="shared" si="61"/>
        <v/>
      </c>
      <c r="F814" s="318" t="str">
        <f t="shared" si="62"/>
        <v>否</v>
      </c>
      <c r="G814" s="175" t="str">
        <f t="shared" si="63"/>
        <v>项</v>
      </c>
    </row>
    <row r="815" ht="36" customHeight="1" spans="1:7">
      <c r="A815" s="504" t="s">
        <v>1511</v>
      </c>
      <c r="B815" s="503" t="s">
        <v>1512</v>
      </c>
      <c r="C815" s="392">
        <v>0</v>
      </c>
      <c r="D815" s="392">
        <v>0</v>
      </c>
      <c r="E815" s="350" t="str">
        <f t="shared" si="61"/>
        <v/>
      </c>
      <c r="F815" s="318" t="str">
        <f t="shared" si="62"/>
        <v>否</v>
      </c>
      <c r="G815" s="175" t="str">
        <f t="shared" si="63"/>
        <v>项</v>
      </c>
    </row>
    <row r="816" ht="36" customHeight="1" spans="1:7">
      <c r="A816" s="504" t="s">
        <v>1513</v>
      </c>
      <c r="B816" s="503" t="s">
        <v>241</v>
      </c>
      <c r="C816" s="392"/>
      <c r="D816" s="392"/>
      <c r="E816" s="350"/>
      <c r="F816" s="318" t="str">
        <f t="shared" si="62"/>
        <v>否</v>
      </c>
      <c r="G816" s="175" t="str">
        <f t="shared" si="63"/>
        <v>项</v>
      </c>
    </row>
    <row r="817" ht="36" customHeight="1" spans="1:7">
      <c r="A817" s="504" t="s">
        <v>1514</v>
      </c>
      <c r="B817" s="503" t="s">
        <v>1515</v>
      </c>
      <c r="C817" s="392">
        <v>0</v>
      </c>
      <c r="D817" s="392">
        <v>0</v>
      </c>
      <c r="E817" s="350" t="str">
        <f t="shared" si="61"/>
        <v/>
      </c>
      <c r="F817" s="318" t="str">
        <f t="shared" si="62"/>
        <v>否</v>
      </c>
      <c r="G817" s="175" t="str">
        <f t="shared" si="63"/>
        <v>项</v>
      </c>
    </row>
    <row r="818" ht="36" customHeight="1" spans="1:7">
      <c r="A818" s="504" t="s">
        <v>1516</v>
      </c>
      <c r="B818" s="503" t="s">
        <v>158</v>
      </c>
      <c r="C818" s="392">
        <v>0</v>
      </c>
      <c r="D818" s="392">
        <v>0</v>
      </c>
      <c r="E818" s="350" t="str">
        <f t="shared" si="61"/>
        <v/>
      </c>
      <c r="F818" s="318" t="str">
        <f t="shared" si="62"/>
        <v>否</v>
      </c>
      <c r="G818" s="175" t="str">
        <f t="shared" si="63"/>
        <v>项</v>
      </c>
    </row>
    <row r="819" ht="36" customHeight="1" spans="1:7">
      <c r="A819" s="504" t="s">
        <v>1517</v>
      </c>
      <c r="B819" s="503" t="s">
        <v>1518</v>
      </c>
      <c r="C819" s="392">
        <v>0</v>
      </c>
      <c r="D819" s="392">
        <v>0</v>
      </c>
      <c r="E819" s="350" t="str">
        <f t="shared" si="61"/>
        <v/>
      </c>
      <c r="F819" s="318" t="str">
        <f t="shared" si="62"/>
        <v>否</v>
      </c>
      <c r="G819" s="175" t="str">
        <f t="shared" si="63"/>
        <v>项</v>
      </c>
    </row>
    <row r="820" ht="36" customHeight="1" spans="1:7">
      <c r="A820" s="501" t="s">
        <v>1519</v>
      </c>
      <c r="B820" s="502" t="s">
        <v>1520</v>
      </c>
      <c r="C820" s="388"/>
      <c r="D820" s="388"/>
      <c r="E820" s="355"/>
      <c r="F820" s="318" t="str">
        <f t="shared" si="62"/>
        <v>否</v>
      </c>
      <c r="G820" s="175" t="str">
        <f t="shared" si="63"/>
        <v>款</v>
      </c>
    </row>
    <row r="821" ht="36" customHeight="1" spans="1:7">
      <c r="A821" s="513" t="s">
        <v>1521</v>
      </c>
      <c r="B821" s="517" t="s">
        <v>1522</v>
      </c>
      <c r="C821" s="392"/>
      <c r="D821" s="392"/>
      <c r="E821" s="350"/>
      <c r="F821" s="318" t="str">
        <f t="shared" si="62"/>
        <v>否</v>
      </c>
      <c r="G821" s="175" t="str">
        <f t="shared" si="63"/>
        <v>项</v>
      </c>
    </row>
    <row r="822" ht="36" customHeight="1" spans="1:7">
      <c r="A822" s="514" t="s">
        <v>1523</v>
      </c>
      <c r="B822" s="508" t="s">
        <v>520</v>
      </c>
      <c r="C822" s="509"/>
      <c r="D822" s="509"/>
      <c r="E822" s="355"/>
      <c r="F822" s="318" t="str">
        <f t="shared" si="62"/>
        <v>否</v>
      </c>
      <c r="G822" s="175" t="str">
        <f t="shared" si="63"/>
        <v>项</v>
      </c>
    </row>
    <row r="823" ht="36" customHeight="1" spans="1:7">
      <c r="A823" s="501" t="s">
        <v>89</v>
      </c>
      <c r="B823" s="502" t="s">
        <v>90</v>
      </c>
      <c r="C823" s="388">
        <f>C824+C835+C837+C840+C842+C844</f>
        <v>10234</v>
      </c>
      <c r="D823" s="388">
        <f>D824+D835+D837+D840+D842+D844</f>
        <v>5282</v>
      </c>
      <c r="E823" s="355">
        <f>IF(C823&gt;0,D823/C823-1,IF(C823&lt;0,-(D823/C823-1),""))</f>
        <v>-0.484</v>
      </c>
      <c r="F823" s="318" t="str">
        <f t="shared" si="62"/>
        <v>是</v>
      </c>
      <c r="G823" s="175" t="str">
        <f t="shared" si="63"/>
        <v>类</v>
      </c>
    </row>
    <row r="824" ht="36" customHeight="1" spans="1:7">
      <c r="A824" s="501" t="s">
        <v>1524</v>
      </c>
      <c r="B824" s="502" t="s">
        <v>1525</v>
      </c>
      <c r="C824" s="388">
        <f>SUM(C825:C834)</f>
        <v>212</v>
      </c>
      <c r="D824" s="388">
        <f>SUM(D825:D834)</f>
        <v>203</v>
      </c>
      <c r="E824" s="355">
        <f>IF(C824&gt;0,D824/C824-1,IF(C824&lt;0,-(D824/C824-1),""))</f>
        <v>-0.042</v>
      </c>
      <c r="F824" s="318" t="str">
        <f t="shared" si="62"/>
        <v>是</v>
      </c>
      <c r="G824" s="175" t="str">
        <f t="shared" si="63"/>
        <v>款</v>
      </c>
    </row>
    <row r="825" ht="36" customHeight="1" spans="1:7">
      <c r="A825" s="504" t="s">
        <v>1526</v>
      </c>
      <c r="B825" s="503" t="s">
        <v>140</v>
      </c>
      <c r="C825" s="392">
        <v>104</v>
      </c>
      <c r="D825" s="392">
        <v>99</v>
      </c>
      <c r="E825" s="350">
        <f>IF(C825&gt;0,D825/C825-1,IF(C825&lt;0,-(D825/C825-1),""))</f>
        <v>-0.048</v>
      </c>
      <c r="F825" s="318" t="str">
        <f t="shared" si="62"/>
        <v>是</v>
      </c>
      <c r="G825" s="175" t="str">
        <f t="shared" si="63"/>
        <v>项</v>
      </c>
    </row>
    <row r="826" ht="36" customHeight="1" spans="1:7">
      <c r="A826" s="504" t="s">
        <v>1527</v>
      </c>
      <c r="B826" s="503" t="s">
        <v>142</v>
      </c>
      <c r="C826" s="392">
        <v>0</v>
      </c>
      <c r="D826" s="392">
        <v>0</v>
      </c>
      <c r="E826" s="350" t="str">
        <f t="shared" si="61"/>
        <v/>
      </c>
      <c r="F826" s="318" t="str">
        <f t="shared" si="62"/>
        <v>否</v>
      </c>
      <c r="G826" s="175" t="str">
        <f t="shared" si="63"/>
        <v>项</v>
      </c>
    </row>
    <row r="827" ht="36" customHeight="1" spans="1:7">
      <c r="A827" s="504" t="s">
        <v>1528</v>
      </c>
      <c r="B827" s="503" t="s">
        <v>144</v>
      </c>
      <c r="C827" s="392"/>
      <c r="D827" s="392"/>
      <c r="E827" s="350"/>
      <c r="F827" s="318" t="str">
        <f t="shared" si="62"/>
        <v>否</v>
      </c>
      <c r="G827" s="175" t="str">
        <f t="shared" si="63"/>
        <v>项</v>
      </c>
    </row>
    <row r="828" ht="36" customHeight="1" spans="1:7">
      <c r="A828" s="504" t="s">
        <v>1529</v>
      </c>
      <c r="B828" s="503" t="s">
        <v>1530</v>
      </c>
      <c r="C828" s="392">
        <v>61</v>
      </c>
      <c r="D828" s="392">
        <v>73</v>
      </c>
      <c r="E828" s="350">
        <f>IF(C828&gt;0,D828/C828-1,IF(C828&lt;0,-(D828/C828-1),""))</f>
        <v>0.197</v>
      </c>
      <c r="F828" s="318" t="str">
        <f t="shared" si="62"/>
        <v>是</v>
      </c>
      <c r="G828" s="175" t="str">
        <f t="shared" si="63"/>
        <v>项</v>
      </c>
    </row>
    <row r="829" ht="36" customHeight="1" spans="1:7">
      <c r="A829" s="504" t="s">
        <v>1531</v>
      </c>
      <c r="B829" s="503" t="s">
        <v>1532</v>
      </c>
      <c r="C829" s="392"/>
      <c r="D829" s="392"/>
      <c r="E829" s="350"/>
      <c r="F829" s="318" t="str">
        <f t="shared" si="62"/>
        <v>否</v>
      </c>
      <c r="G829" s="175" t="str">
        <f t="shared" si="63"/>
        <v>项</v>
      </c>
    </row>
    <row r="830" ht="36" customHeight="1" spans="1:7">
      <c r="A830" s="504" t="s">
        <v>1533</v>
      </c>
      <c r="B830" s="503" t="s">
        <v>1534</v>
      </c>
      <c r="C830" s="392">
        <v>47</v>
      </c>
      <c r="D830" s="392">
        <v>31</v>
      </c>
      <c r="E830" s="350">
        <f>IF(C830&gt;0,D830/C830-1,IF(C830&lt;0,-(D830/C830-1),""))</f>
        <v>-0.34</v>
      </c>
      <c r="F830" s="318" t="str">
        <f t="shared" si="62"/>
        <v>是</v>
      </c>
      <c r="G830" s="175" t="str">
        <f t="shared" si="63"/>
        <v>项</v>
      </c>
    </row>
    <row r="831" ht="36" customHeight="1" spans="1:7">
      <c r="A831" s="504" t="s">
        <v>1535</v>
      </c>
      <c r="B831" s="503" t="s">
        <v>1536</v>
      </c>
      <c r="C831" s="392">
        <v>0</v>
      </c>
      <c r="D831" s="392">
        <v>0</v>
      </c>
      <c r="E831" s="350" t="str">
        <f t="shared" si="61"/>
        <v/>
      </c>
      <c r="F831" s="318" t="str">
        <f t="shared" si="62"/>
        <v>否</v>
      </c>
      <c r="G831" s="175" t="str">
        <f t="shared" si="63"/>
        <v>项</v>
      </c>
    </row>
    <row r="832" ht="36" customHeight="1" spans="1:7">
      <c r="A832" s="504" t="s">
        <v>1537</v>
      </c>
      <c r="B832" s="503" t="s">
        <v>1538</v>
      </c>
      <c r="C832" s="392"/>
      <c r="D832" s="392"/>
      <c r="E832" s="350"/>
      <c r="F832" s="318" t="str">
        <f t="shared" si="62"/>
        <v>否</v>
      </c>
      <c r="G832" s="175" t="str">
        <f t="shared" si="63"/>
        <v>项</v>
      </c>
    </row>
    <row r="833" ht="36" customHeight="1" spans="1:7">
      <c r="A833" s="504" t="s">
        <v>1539</v>
      </c>
      <c r="B833" s="503" t="s">
        <v>1540</v>
      </c>
      <c r="C833" s="392"/>
      <c r="D833" s="392"/>
      <c r="E833" s="350"/>
      <c r="F833" s="318" t="str">
        <f t="shared" si="62"/>
        <v>否</v>
      </c>
      <c r="G833" s="175" t="str">
        <f t="shared" si="63"/>
        <v>项</v>
      </c>
    </row>
    <row r="834" ht="36" customHeight="1" spans="1:7">
      <c r="A834" s="504" t="s">
        <v>1541</v>
      </c>
      <c r="B834" s="503" t="s">
        <v>1542</v>
      </c>
      <c r="C834" s="392"/>
      <c r="D834" s="392"/>
      <c r="E834" s="350"/>
      <c r="F834" s="318" t="str">
        <f t="shared" si="62"/>
        <v>否</v>
      </c>
      <c r="G834" s="175" t="str">
        <f t="shared" si="63"/>
        <v>项</v>
      </c>
    </row>
    <row r="835" ht="36" customHeight="1" spans="1:7">
      <c r="A835" s="501" t="s">
        <v>1543</v>
      </c>
      <c r="B835" s="502" t="s">
        <v>1544</v>
      </c>
      <c r="C835" s="388">
        <f>C836</f>
        <v>18</v>
      </c>
      <c r="D835" s="388">
        <f>D836</f>
        <v>254</v>
      </c>
      <c r="E835" s="355">
        <f>IF(C835&gt;0,D835/C835-1,IF(C835&lt;0,-(D835/C835-1),""))</f>
        <v>13.111</v>
      </c>
      <c r="F835" s="318" t="str">
        <f t="shared" si="62"/>
        <v>是</v>
      </c>
      <c r="G835" s="175" t="str">
        <f t="shared" si="63"/>
        <v>款</v>
      </c>
    </row>
    <row r="836" ht="36" customHeight="1" spans="1:7">
      <c r="A836" s="504">
        <v>2120201</v>
      </c>
      <c r="B836" s="515" t="s">
        <v>1545</v>
      </c>
      <c r="C836" s="392">
        <v>18</v>
      </c>
      <c r="D836" s="392">
        <v>254</v>
      </c>
      <c r="E836" s="350">
        <f>IF(C836&gt;0,D836/C836-1,IF(C836&lt;0,-(D836/C836-1),""))</f>
        <v>13.111</v>
      </c>
      <c r="F836" s="318" t="str">
        <f t="shared" ref="F836:F899" si="64">IF(LEN(A836)=3,"是",IF(B836&lt;&gt;"",IF(SUM(C836:D836)&lt;&gt;0,"是","否"),"是"))</f>
        <v>是</v>
      </c>
      <c r="G836" s="175" t="str">
        <f t="shared" ref="G836:G899" si="65">IF(LEN(A836)=3,"类",IF(LEN(A836)=5,"款","项"))</f>
        <v>项</v>
      </c>
    </row>
    <row r="837" ht="36" customHeight="1" spans="1:7">
      <c r="A837" s="501" t="s">
        <v>1546</v>
      </c>
      <c r="B837" s="502" t="s">
        <v>1547</v>
      </c>
      <c r="C837" s="388">
        <f>SUM(C838:C839)</f>
        <v>9416</v>
      </c>
      <c r="D837" s="388">
        <f>SUM(D838:D839)</f>
        <v>4237</v>
      </c>
      <c r="E837" s="355">
        <f>IF(C837&gt;0,D837/C837-1,IF(C837&lt;0,-(D837/C837-1),""))</f>
        <v>-0.55</v>
      </c>
      <c r="F837" s="318" t="str">
        <f t="shared" si="64"/>
        <v>是</v>
      </c>
      <c r="G837" s="175" t="str">
        <f t="shared" si="65"/>
        <v>款</v>
      </c>
    </row>
    <row r="838" ht="36" customHeight="1" spans="1:7">
      <c r="A838" s="504" t="s">
        <v>1548</v>
      </c>
      <c r="B838" s="503" t="s">
        <v>1549</v>
      </c>
      <c r="C838" s="392">
        <v>0</v>
      </c>
      <c r="D838" s="392">
        <v>0</v>
      </c>
      <c r="E838" s="350" t="str">
        <f t="shared" ref="E837:E841" si="66">IF(C838&gt;0,D838/C838-1,IF(C838&lt;0,-(D838/C838-1),""))</f>
        <v/>
      </c>
      <c r="F838" s="318" t="str">
        <f t="shared" si="64"/>
        <v>否</v>
      </c>
      <c r="G838" s="175" t="str">
        <f t="shared" si="65"/>
        <v>项</v>
      </c>
    </row>
    <row r="839" ht="36" customHeight="1" spans="1:7">
      <c r="A839" s="504" t="s">
        <v>1550</v>
      </c>
      <c r="B839" s="503" t="s">
        <v>1551</v>
      </c>
      <c r="C839" s="392">
        <v>9416</v>
      </c>
      <c r="D839" s="392">
        <v>4237</v>
      </c>
      <c r="E839" s="350">
        <f t="shared" si="66"/>
        <v>-0.55</v>
      </c>
      <c r="F839" s="318" t="str">
        <f t="shared" si="64"/>
        <v>是</v>
      </c>
      <c r="G839" s="175" t="str">
        <f t="shared" si="65"/>
        <v>项</v>
      </c>
    </row>
    <row r="840" ht="36" customHeight="1" spans="1:7">
      <c r="A840" s="501" t="s">
        <v>1552</v>
      </c>
      <c r="B840" s="502" t="s">
        <v>1553</v>
      </c>
      <c r="C840" s="388">
        <f>C841</f>
        <v>588</v>
      </c>
      <c r="D840" s="388">
        <f>D841</f>
        <v>588</v>
      </c>
      <c r="E840" s="355">
        <f t="shared" si="66"/>
        <v>0</v>
      </c>
      <c r="F840" s="318" t="str">
        <f t="shared" si="64"/>
        <v>是</v>
      </c>
      <c r="G840" s="175" t="str">
        <f t="shared" si="65"/>
        <v>款</v>
      </c>
    </row>
    <row r="841" ht="36" customHeight="1" spans="1:7">
      <c r="A841" s="504">
        <v>2120501</v>
      </c>
      <c r="B841" s="515" t="s">
        <v>1554</v>
      </c>
      <c r="C841" s="392">
        <v>588</v>
      </c>
      <c r="D841" s="392">
        <v>588</v>
      </c>
      <c r="E841" s="355">
        <f t="shared" si="66"/>
        <v>0</v>
      </c>
      <c r="F841" s="318" t="str">
        <f t="shared" si="64"/>
        <v>是</v>
      </c>
      <c r="G841" s="175" t="str">
        <f t="shared" si="65"/>
        <v>项</v>
      </c>
    </row>
    <row r="842" ht="36" customHeight="1" spans="1:7">
      <c r="A842" s="501" t="s">
        <v>1555</v>
      </c>
      <c r="B842" s="502" t="s">
        <v>1556</v>
      </c>
      <c r="C842" s="388"/>
      <c r="D842" s="388"/>
      <c r="E842" s="355"/>
      <c r="F842" s="318" t="str">
        <f t="shared" si="64"/>
        <v>否</v>
      </c>
      <c r="G842" s="175" t="str">
        <f t="shared" si="65"/>
        <v>款</v>
      </c>
    </row>
    <row r="843" ht="36" customHeight="1" spans="1:7">
      <c r="A843" s="504">
        <v>2120601</v>
      </c>
      <c r="B843" s="515" t="s">
        <v>1557</v>
      </c>
      <c r="C843" s="392"/>
      <c r="D843" s="392"/>
      <c r="E843" s="350"/>
      <c r="F843" s="318" t="str">
        <f t="shared" si="64"/>
        <v>否</v>
      </c>
      <c r="G843" s="175" t="str">
        <f t="shared" si="65"/>
        <v>项</v>
      </c>
    </row>
    <row r="844" ht="36" customHeight="1" spans="1:7">
      <c r="A844" s="501" t="s">
        <v>1558</v>
      </c>
      <c r="B844" s="502" t="s">
        <v>1559</v>
      </c>
      <c r="C844" s="388"/>
      <c r="D844" s="388"/>
      <c r="E844" s="355"/>
      <c r="F844" s="318" t="str">
        <f t="shared" si="64"/>
        <v>否</v>
      </c>
      <c r="G844" s="175" t="str">
        <f t="shared" si="65"/>
        <v>款</v>
      </c>
    </row>
    <row r="845" ht="36" customHeight="1" spans="1:7">
      <c r="A845" s="504">
        <v>2129999</v>
      </c>
      <c r="B845" s="515" t="s">
        <v>1560</v>
      </c>
      <c r="C845" s="392"/>
      <c r="D845" s="392"/>
      <c r="E845" s="350"/>
      <c r="F845" s="318" t="str">
        <f t="shared" si="64"/>
        <v>否</v>
      </c>
      <c r="G845" s="175" t="str">
        <f t="shared" si="65"/>
        <v>项</v>
      </c>
    </row>
    <row r="846" ht="36" customHeight="1" spans="1:7">
      <c r="A846" s="507" t="s">
        <v>1561</v>
      </c>
      <c r="B846" s="508" t="s">
        <v>520</v>
      </c>
      <c r="C846" s="509"/>
      <c r="D846" s="509"/>
      <c r="E846" s="355"/>
      <c r="F846" s="318" t="str">
        <f t="shared" si="64"/>
        <v>否</v>
      </c>
      <c r="G846" s="175" t="str">
        <f t="shared" si="65"/>
        <v>项</v>
      </c>
    </row>
    <row r="847" ht="36" customHeight="1" spans="1:7">
      <c r="A847" s="501" t="s">
        <v>91</v>
      </c>
      <c r="B847" s="502" t="s">
        <v>92</v>
      </c>
      <c r="C847" s="388"/>
      <c r="D847" s="388"/>
      <c r="E847" s="355"/>
      <c r="F847" s="318" t="str">
        <f t="shared" si="64"/>
        <v>是</v>
      </c>
      <c r="G847" s="175" t="str">
        <f t="shared" si="65"/>
        <v>类</v>
      </c>
    </row>
    <row r="848" ht="36" customHeight="1" spans="1:7">
      <c r="A848" s="501" t="s">
        <v>1562</v>
      </c>
      <c r="B848" s="502" t="s">
        <v>1563</v>
      </c>
      <c r="C848" s="388"/>
      <c r="D848" s="388"/>
      <c r="E848" s="355"/>
      <c r="F848" s="318" t="str">
        <f t="shared" si="64"/>
        <v>否</v>
      </c>
      <c r="G848" s="175" t="str">
        <f t="shared" si="65"/>
        <v>款</v>
      </c>
    </row>
    <row r="849" ht="36" customHeight="1" spans="1:7">
      <c r="A849" s="504" t="s">
        <v>1564</v>
      </c>
      <c r="B849" s="503" t="s">
        <v>140</v>
      </c>
      <c r="C849" s="392"/>
      <c r="D849" s="392"/>
      <c r="E849" s="350"/>
      <c r="F849" s="318" t="str">
        <f t="shared" si="64"/>
        <v>否</v>
      </c>
      <c r="G849" s="175" t="str">
        <f t="shared" si="65"/>
        <v>项</v>
      </c>
    </row>
    <row r="850" ht="36" customHeight="1" spans="1:7">
      <c r="A850" s="504" t="s">
        <v>1565</v>
      </c>
      <c r="B850" s="503" t="s">
        <v>142</v>
      </c>
      <c r="C850" s="392"/>
      <c r="D850" s="392"/>
      <c r="E850" s="350"/>
      <c r="F850" s="318" t="str">
        <f t="shared" si="64"/>
        <v>否</v>
      </c>
      <c r="G850" s="175" t="str">
        <f t="shared" si="65"/>
        <v>项</v>
      </c>
    </row>
    <row r="851" ht="36" customHeight="1" spans="1:7">
      <c r="A851" s="504" t="s">
        <v>1566</v>
      </c>
      <c r="B851" s="503" t="s">
        <v>144</v>
      </c>
      <c r="C851" s="392"/>
      <c r="D851" s="392"/>
      <c r="E851" s="350"/>
      <c r="F851" s="318" t="str">
        <f t="shared" si="64"/>
        <v>否</v>
      </c>
      <c r="G851" s="175" t="str">
        <f t="shared" si="65"/>
        <v>项</v>
      </c>
    </row>
    <row r="852" ht="36" customHeight="1" spans="1:7">
      <c r="A852" s="504" t="s">
        <v>1567</v>
      </c>
      <c r="B852" s="503" t="s">
        <v>158</v>
      </c>
      <c r="C852" s="392"/>
      <c r="D852" s="392"/>
      <c r="E852" s="350"/>
      <c r="F852" s="318" t="str">
        <f t="shared" si="64"/>
        <v>否</v>
      </c>
      <c r="G852" s="175" t="str">
        <f t="shared" si="65"/>
        <v>项</v>
      </c>
    </row>
    <row r="853" ht="36" customHeight="1" spans="1:7">
      <c r="A853" s="504" t="s">
        <v>1568</v>
      </c>
      <c r="B853" s="503" t="s">
        <v>1569</v>
      </c>
      <c r="C853" s="392"/>
      <c r="D853" s="392"/>
      <c r="E853" s="350"/>
      <c r="F853" s="318" t="str">
        <f t="shared" si="64"/>
        <v>否</v>
      </c>
      <c r="G853" s="175" t="str">
        <f t="shared" si="65"/>
        <v>项</v>
      </c>
    </row>
    <row r="854" ht="36" customHeight="1" spans="1:7">
      <c r="A854" s="504" t="s">
        <v>1570</v>
      </c>
      <c r="B854" s="503" t="s">
        <v>1571</v>
      </c>
      <c r="C854" s="392"/>
      <c r="D854" s="392"/>
      <c r="E854" s="350"/>
      <c r="F854" s="318" t="str">
        <f t="shared" si="64"/>
        <v>否</v>
      </c>
      <c r="G854" s="175" t="str">
        <f t="shared" si="65"/>
        <v>项</v>
      </c>
    </row>
    <row r="855" ht="36" customHeight="1" spans="1:7">
      <c r="A855" s="504" t="s">
        <v>1572</v>
      </c>
      <c r="B855" s="503" t="s">
        <v>1573</v>
      </c>
      <c r="C855" s="392"/>
      <c r="D855" s="392"/>
      <c r="E855" s="350"/>
      <c r="F855" s="318" t="str">
        <f t="shared" si="64"/>
        <v>否</v>
      </c>
      <c r="G855" s="175" t="str">
        <f t="shared" si="65"/>
        <v>项</v>
      </c>
    </row>
    <row r="856" ht="36" customHeight="1" spans="1:7">
      <c r="A856" s="504" t="s">
        <v>1574</v>
      </c>
      <c r="B856" s="503" t="s">
        <v>1575</v>
      </c>
      <c r="C856" s="392"/>
      <c r="D856" s="392"/>
      <c r="E856" s="350"/>
      <c r="F856" s="318" t="str">
        <f t="shared" si="64"/>
        <v>否</v>
      </c>
      <c r="G856" s="175" t="str">
        <f t="shared" si="65"/>
        <v>项</v>
      </c>
    </row>
    <row r="857" ht="36" customHeight="1" spans="1:7">
      <c r="A857" s="504" t="s">
        <v>1576</v>
      </c>
      <c r="B857" s="503" t="s">
        <v>1577</v>
      </c>
      <c r="C857" s="392"/>
      <c r="D857" s="392"/>
      <c r="E857" s="350"/>
      <c r="F857" s="318" t="str">
        <f t="shared" si="64"/>
        <v>否</v>
      </c>
      <c r="G857" s="175" t="str">
        <f t="shared" si="65"/>
        <v>项</v>
      </c>
    </row>
    <row r="858" ht="36" customHeight="1" spans="1:7">
      <c r="A858" s="504" t="s">
        <v>1578</v>
      </c>
      <c r="B858" s="503" t="s">
        <v>1579</v>
      </c>
      <c r="C858" s="392"/>
      <c r="D858" s="392"/>
      <c r="E858" s="350"/>
      <c r="F858" s="318" t="str">
        <f t="shared" si="64"/>
        <v>否</v>
      </c>
      <c r="G858" s="175" t="str">
        <f t="shared" si="65"/>
        <v>项</v>
      </c>
    </row>
    <row r="859" ht="36" customHeight="1" spans="1:7">
      <c r="A859" s="504" t="s">
        <v>1580</v>
      </c>
      <c r="B859" s="503" t="s">
        <v>1581</v>
      </c>
      <c r="C859" s="392"/>
      <c r="D859" s="392"/>
      <c r="E859" s="350"/>
      <c r="F859" s="318" t="str">
        <f t="shared" si="64"/>
        <v>否</v>
      </c>
      <c r="G859" s="175" t="str">
        <f t="shared" si="65"/>
        <v>项</v>
      </c>
    </row>
    <row r="860" ht="36" customHeight="1" spans="1:7">
      <c r="A860" s="504" t="s">
        <v>1582</v>
      </c>
      <c r="B860" s="503" t="s">
        <v>1583</v>
      </c>
      <c r="C860" s="392">
        <v>0</v>
      </c>
      <c r="D860" s="392">
        <v>0</v>
      </c>
      <c r="E860" s="350" t="str">
        <f t="shared" ref="E860:E863" si="67">IF(C860&gt;0,D860/C860-1,IF(C860&lt;0,-(D860/C860-1),""))</f>
        <v/>
      </c>
      <c r="F860" s="318" t="str">
        <f t="shared" si="64"/>
        <v>否</v>
      </c>
      <c r="G860" s="175" t="str">
        <f t="shared" si="65"/>
        <v>项</v>
      </c>
    </row>
    <row r="861" ht="36" customHeight="1" spans="1:7">
      <c r="A861" s="504" t="s">
        <v>1584</v>
      </c>
      <c r="B861" s="503" t="s">
        <v>1585</v>
      </c>
      <c r="C861" s="392">
        <v>0</v>
      </c>
      <c r="D861" s="392">
        <v>0</v>
      </c>
      <c r="E861" s="350" t="str">
        <f t="shared" si="67"/>
        <v/>
      </c>
      <c r="F861" s="318" t="str">
        <f t="shared" si="64"/>
        <v>否</v>
      </c>
      <c r="G861" s="175" t="str">
        <f t="shared" si="65"/>
        <v>项</v>
      </c>
    </row>
    <row r="862" ht="36" customHeight="1" spans="1:7">
      <c r="A862" s="504" t="s">
        <v>1586</v>
      </c>
      <c r="B862" s="503" t="s">
        <v>1587</v>
      </c>
      <c r="C862" s="392">
        <v>0</v>
      </c>
      <c r="D862" s="392">
        <v>0</v>
      </c>
      <c r="E862" s="350" t="str">
        <f t="shared" si="67"/>
        <v/>
      </c>
      <c r="F862" s="318" t="str">
        <f t="shared" si="64"/>
        <v>否</v>
      </c>
      <c r="G862" s="175" t="str">
        <f t="shared" si="65"/>
        <v>项</v>
      </c>
    </row>
    <row r="863" ht="36" customHeight="1" spans="1:7">
      <c r="A863" s="504" t="s">
        <v>1588</v>
      </c>
      <c r="B863" s="503" t="s">
        <v>1589</v>
      </c>
      <c r="C863" s="392">
        <v>0</v>
      </c>
      <c r="D863" s="392">
        <v>0</v>
      </c>
      <c r="E863" s="350" t="str">
        <f t="shared" si="67"/>
        <v/>
      </c>
      <c r="F863" s="318" t="str">
        <f t="shared" si="64"/>
        <v>否</v>
      </c>
      <c r="G863" s="175" t="str">
        <f t="shared" si="65"/>
        <v>项</v>
      </c>
    </row>
    <row r="864" ht="36" customHeight="1" spans="1:7">
      <c r="A864" s="504" t="s">
        <v>1590</v>
      </c>
      <c r="B864" s="503" t="s">
        <v>1591</v>
      </c>
      <c r="C864" s="392"/>
      <c r="D864" s="392"/>
      <c r="E864" s="350"/>
      <c r="F864" s="318" t="str">
        <f t="shared" si="64"/>
        <v>否</v>
      </c>
      <c r="G864" s="175" t="str">
        <f t="shared" si="65"/>
        <v>项</v>
      </c>
    </row>
    <row r="865" ht="36" customHeight="1" spans="1:7">
      <c r="A865" s="504" t="s">
        <v>1592</v>
      </c>
      <c r="B865" s="503" t="s">
        <v>1593</v>
      </c>
      <c r="C865" s="392"/>
      <c r="D865" s="392"/>
      <c r="E865" s="350"/>
      <c r="F865" s="318" t="str">
        <f t="shared" si="64"/>
        <v>否</v>
      </c>
      <c r="G865" s="175" t="str">
        <f t="shared" si="65"/>
        <v>项</v>
      </c>
    </row>
    <row r="866" ht="36" customHeight="1" spans="1:7">
      <c r="A866" s="504" t="s">
        <v>1594</v>
      </c>
      <c r="B866" s="503" t="s">
        <v>1595</v>
      </c>
      <c r="C866" s="392"/>
      <c r="D866" s="392"/>
      <c r="E866" s="350"/>
      <c r="F866" s="318" t="str">
        <f t="shared" si="64"/>
        <v>否</v>
      </c>
      <c r="G866" s="175" t="str">
        <f t="shared" si="65"/>
        <v>项</v>
      </c>
    </row>
    <row r="867" ht="36" customHeight="1" spans="1:7">
      <c r="A867" s="504" t="s">
        <v>1596</v>
      </c>
      <c r="B867" s="503" t="s">
        <v>1597</v>
      </c>
      <c r="C867" s="392"/>
      <c r="D867" s="392"/>
      <c r="E867" s="350"/>
      <c r="F867" s="318" t="str">
        <f t="shared" si="64"/>
        <v>否</v>
      </c>
      <c r="G867" s="175" t="str">
        <f t="shared" si="65"/>
        <v>项</v>
      </c>
    </row>
    <row r="868" ht="36" customHeight="1" spans="1:7">
      <c r="A868" s="504" t="s">
        <v>1598</v>
      </c>
      <c r="B868" s="503" t="s">
        <v>1599</v>
      </c>
      <c r="C868" s="392"/>
      <c r="D868" s="392"/>
      <c r="E868" s="350"/>
      <c r="F868" s="318" t="str">
        <f t="shared" si="64"/>
        <v>否</v>
      </c>
      <c r="G868" s="175" t="str">
        <f t="shared" si="65"/>
        <v>项</v>
      </c>
    </row>
    <row r="869" ht="36" customHeight="1" spans="1:7">
      <c r="A869" s="504" t="s">
        <v>1600</v>
      </c>
      <c r="B869" s="503" t="s">
        <v>1601</v>
      </c>
      <c r="C869" s="392"/>
      <c r="D869" s="392"/>
      <c r="E869" s="350"/>
      <c r="F869" s="318" t="str">
        <f t="shared" si="64"/>
        <v>否</v>
      </c>
      <c r="G869" s="175" t="str">
        <f t="shared" si="65"/>
        <v>项</v>
      </c>
    </row>
    <row r="870" ht="36" customHeight="1" spans="1:7">
      <c r="A870" s="504" t="s">
        <v>1602</v>
      </c>
      <c r="B870" s="503" t="s">
        <v>1603</v>
      </c>
      <c r="C870" s="392">
        <v>0</v>
      </c>
      <c r="D870" s="392">
        <v>0</v>
      </c>
      <c r="E870" s="350" t="str">
        <f>IF(C870&gt;0,D870/C870-1,IF(C870&lt;0,-(D870/C870-1),""))</f>
        <v/>
      </c>
      <c r="F870" s="318" t="str">
        <f t="shared" si="64"/>
        <v>否</v>
      </c>
      <c r="G870" s="175" t="str">
        <f t="shared" si="65"/>
        <v>项</v>
      </c>
    </row>
    <row r="871" ht="36" customHeight="1" spans="1:7">
      <c r="A871" s="504" t="s">
        <v>1604</v>
      </c>
      <c r="B871" s="503" t="s">
        <v>1605</v>
      </c>
      <c r="C871" s="392">
        <v>0</v>
      </c>
      <c r="D871" s="392">
        <v>0</v>
      </c>
      <c r="E871" s="350" t="str">
        <f>IF(C871&gt;0,D871/C871-1,IF(C871&lt;0,-(D871/C871-1),""))</f>
        <v/>
      </c>
      <c r="F871" s="318" t="str">
        <f t="shared" si="64"/>
        <v>否</v>
      </c>
      <c r="G871" s="175" t="str">
        <f t="shared" si="65"/>
        <v>项</v>
      </c>
    </row>
    <row r="872" ht="36" customHeight="1" spans="1:7">
      <c r="A872" s="504" t="s">
        <v>1606</v>
      </c>
      <c r="B872" s="503" t="s">
        <v>1607</v>
      </c>
      <c r="C872" s="392"/>
      <c r="D872" s="392"/>
      <c r="E872" s="350"/>
      <c r="F872" s="318" t="str">
        <f t="shared" si="64"/>
        <v>否</v>
      </c>
      <c r="G872" s="175" t="str">
        <f t="shared" si="65"/>
        <v>项</v>
      </c>
    </row>
    <row r="873" ht="36" customHeight="1" spans="1:7">
      <c r="A873" s="504" t="s">
        <v>1608</v>
      </c>
      <c r="B873" s="503" t="s">
        <v>1609</v>
      </c>
      <c r="C873" s="392"/>
      <c r="D873" s="392"/>
      <c r="E873" s="350"/>
      <c r="F873" s="318" t="str">
        <f t="shared" si="64"/>
        <v>否</v>
      </c>
      <c r="G873" s="175" t="str">
        <f t="shared" si="65"/>
        <v>项</v>
      </c>
    </row>
    <row r="874" ht="36" customHeight="1" spans="1:7">
      <c r="A874" s="501" t="s">
        <v>1610</v>
      </c>
      <c r="B874" s="502" t="s">
        <v>1611</v>
      </c>
      <c r="C874" s="388"/>
      <c r="D874" s="388"/>
      <c r="E874" s="355"/>
      <c r="F874" s="318" t="str">
        <f t="shared" si="64"/>
        <v>否</v>
      </c>
      <c r="G874" s="175" t="str">
        <f t="shared" si="65"/>
        <v>款</v>
      </c>
    </row>
    <row r="875" ht="36" customHeight="1" spans="1:7">
      <c r="A875" s="504" t="s">
        <v>1612</v>
      </c>
      <c r="B875" s="503" t="s">
        <v>140</v>
      </c>
      <c r="C875" s="392"/>
      <c r="D875" s="392"/>
      <c r="E875" s="350"/>
      <c r="F875" s="318" t="str">
        <f t="shared" si="64"/>
        <v>否</v>
      </c>
      <c r="G875" s="175" t="str">
        <f t="shared" si="65"/>
        <v>项</v>
      </c>
    </row>
    <row r="876" ht="36" customHeight="1" spans="1:7">
      <c r="A876" s="504" t="s">
        <v>1613</v>
      </c>
      <c r="B876" s="503" t="s">
        <v>142</v>
      </c>
      <c r="C876" s="392"/>
      <c r="D876" s="392"/>
      <c r="E876" s="350"/>
      <c r="F876" s="318" t="str">
        <f t="shared" si="64"/>
        <v>否</v>
      </c>
      <c r="G876" s="175" t="str">
        <f t="shared" si="65"/>
        <v>项</v>
      </c>
    </row>
    <row r="877" ht="36" customHeight="1" spans="1:7">
      <c r="A877" s="504" t="s">
        <v>1614</v>
      </c>
      <c r="B877" s="503" t="s">
        <v>144</v>
      </c>
      <c r="C877" s="392"/>
      <c r="D877" s="392"/>
      <c r="E877" s="350"/>
      <c r="F877" s="318" t="str">
        <f t="shared" si="64"/>
        <v>否</v>
      </c>
      <c r="G877" s="175" t="str">
        <f t="shared" si="65"/>
        <v>项</v>
      </c>
    </row>
    <row r="878" ht="36" customHeight="1" spans="1:7">
      <c r="A878" s="504" t="s">
        <v>1615</v>
      </c>
      <c r="B878" s="503" t="s">
        <v>1616</v>
      </c>
      <c r="C878" s="392"/>
      <c r="D878" s="392"/>
      <c r="E878" s="350"/>
      <c r="F878" s="318" t="str">
        <f t="shared" si="64"/>
        <v>否</v>
      </c>
      <c r="G878" s="175" t="str">
        <f t="shared" si="65"/>
        <v>项</v>
      </c>
    </row>
    <row r="879" ht="36" customHeight="1" spans="1:7">
      <c r="A879" s="504" t="s">
        <v>1617</v>
      </c>
      <c r="B879" s="503" t="s">
        <v>1618</v>
      </c>
      <c r="C879" s="392"/>
      <c r="D879" s="392"/>
      <c r="E879" s="350"/>
      <c r="F879" s="318" t="str">
        <f t="shared" si="64"/>
        <v>否</v>
      </c>
      <c r="G879" s="175" t="str">
        <f t="shared" si="65"/>
        <v>项</v>
      </c>
    </row>
    <row r="880" ht="36" customHeight="1" spans="1:7">
      <c r="A880" s="504" t="s">
        <v>1619</v>
      </c>
      <c r="B880" s="503" t="s">
        <v>1620</v>
      </c>
      <c r="C880" s="392"/>
      <c r="D880" s="392"/>
      <c r="E880" s="350"/>
      <c r="F880" s="318" t="str">
        <f t="shared" si="64"/>
        <v>否</v>
      </c>
      <c r="G880" s="175" t="str">
        <f t="shared" si="65"/>
        <v>项</v>
      </c>
    </row>
    <row r="881" ht="36" customHeight="1" spans="1:7">
      <c r="A881" s="504" t="s">
        <v>1621</v>
      </c>
      <c r="B881" s="503" t="s">
        <v>1622</v>
      </c>
      <c r="C881" s="392"/>
      <c r="D881" s="392"/>
      <c r="E881" s="350"/>
      <c r="F881" s="318" t="str">
        <f t="shared" si="64"/>
        <v>否</v>
      </c>
      <c r="G881" s="175" t="str">
        <f t="shared" si="65"/>
        <v>项</v>
      </c>
    </row>
    <row r="882" ht="36" customHeight="1" spans="1:7">
      <c r="A882" s="504" t="s">
        <v>1623</v>
      </c>
      <c r="B882" s="503" t="s">
        <v>1624</v>
      </c>
      <c r="C882" s="392">
        <v>0</v>
      </c>
      <c r="D882" s="392">
        <v>0</v>
      </c>
      <c r="E882" s="350" t="str">
        <f>IF(C882&gt;0,D882/C882-1,IF(C882&lt;0,-(D882/C882-1),""))</f>
        <v/>
      </c>
      <c r="F882" s="318" t="str">
        <f t="shared" si="64"/>
        <v>否</v>
      </c>
      <c r="G882" s="175" t="str">
        <f t="shared" si="65"/>
        <v>项</v>
      </c>
    </row>
    <row r="883" ht="36" customHeight="1" spans="1:7">
      <c r="A883" s="504" t="s">
        <v>1625</v>
      </c>
      <c r="B883" s="503" t="s">
        <v>1626</v>
      </c>
      <c r="C883" s="392"/>
      <c r="D883" s="392"/>
      <c r="E883" s="350"/>
      <c r="F883" s="318" t="str">
        <f t="shared" si="64"/>
        <v>否</v>
      </c>
      <c r="G883" s="175" t="str">
        <f t="shared" si="65"/>
        <v>项</v>
      </c>
    </row>
    <row r="884" ht="36" customHeight="1" spans="1:7">
      <c r="A884" s="504" t="s">
        <v>1627</v>
      </c>
      <c r="B884" s="503" t="s">
        <v>1628</v>
      </c>
      <c r="C884" s="392"/>
      <c r="D884" s="392"/>
      <c r="E884" s="350"/>
      <c r="F884" s="318" t="str">
        <f t="shared" si="64"/>
        <v>否</v>
      </c>
      <c r="G884" s="175" t="str">
        <f t="shared" si="65"/>
        <v>项</v>
      </c>
    </row>
    <row r="885" ht="36" customHeight="1" spans="1:7">
      <c r="A885" s="504" t="s">
        <v>1629</v>
      </c>
      <c r="B885" s="503" t="s">
        <v>1630</v>
      </c>
      <c r="C885" s="392"/>
      <c r="D885" s="392"/>
      <c r="E885" s="350"/>
      <c r="F885" s="318" t="str">
        <f t="shared" si="64"/>
        <v>否</v>
      </c>
      <c r="G885" s="175" t="str">
        <f t="shared" si="65"/>
        <v>项</v>
      </c>
    </row>
    <row r="886" ht="36" customHeight="1" spans="1:7">
      <c r="A886" s="504" t="s">
        <v>1631</v>
      </c>
      <c r="B886" s="503" t="s">
        <v>1632</v>
      </c>
      <c r="C886" s="392"/>
      <c r="D886" s="392"/>
      <c r="E886" s="350"/>
      <c r="F886" s="318" t="str">
        <f t="shared" si="64"/>
        <v>否</v>
      </c>
      <c r="G886" s="175" t="str">
        <f t="shared" si="65"/>
        <v>项</v>
      </c>
    </row>
    <row r="887" ht="36" customHeight="1" spans="1:7">
      <c r="A887" s="504" t="s">
        <v>1633</v>
      </c>
      <c r="B887" s="503" t="s">
        <v>1634</v>
      </c>
      <c r="C887" s="392"/>
      <c r="D887" s="392"/>
      <c r="E887" s="350"/>
      <c r="F887" s="318" t="str">
        <f t="shared" si="64"/>
        <v>否</v>
      </c>
      <c r="G887" s="175" t="str">
        <f t="shared" si="65"/>
        <v>项</v>
      </c>
    </row>
    <row r="888" ht="36" customHeight="1" spans="1:7">
      <c r="A888" s="504" t="s">
        <v>1635</v>
      </c>
      <c r="B888" s="503" t="s">
        <v>1636</v>
      </c>
      <c r="C888" s="392"/>
      <c r="D888" s="392"/>
      <c r="E888" s="350"/>
      <c r="F888" s="318" t="str">
        <f t="shared" si="64"/>
        <v>否</v>
      </c>
      <c r="G888" s="175" t="str">
        <f t="shared" si="65"/>
        <v>项</v>
      </c>
    </row>
    <row r="889" ht="36" customHeight="1" spans="1:7">
      <c r="A889" s="504" t="s">
        <v>1637</v>
      </c>
      <c r="B889" s="503" t="s">
        <v>1638</v>
      </c>
      <c r="C889" s="392"/>
      <c r="D889" s="392"/>
      <c r="E889" s="350"/>
      <c r="F889" s="318" t="str">
        <f t="shared" si="64"/>
        <v>否</v>
      </c>
      <c r="G889" s="175" t="str">
        <f t="shared" si="65"/>
        <v>项</v>
      </c>
    </row>
    <row r="890" ht="36" customHeight="1" spans="1:7">
      <c r="A890" s="504" t="s">
        <v>1639</v>
      </c>
      <c r="B890" s="503" t="s">
        <v>1640</v>
      </c>
      <c r="C890" s="392"/>
      <c r="D890" s="392"/>
      <c r="E890" s="350"/>
      <c r="F890" s="318" t="str">
        <f t="shared" si="64"/>
        <v>否</v>
      </c>
      <c r="G890" s="175" t="str">
        <f t="shared" si="65"/>
        <v>项</v>
      </c>
    </row>
    <row r="891" ht="36" customHeight="1" spans="1:7">
      <c r="A891" s="504" t="s">
        <v>1641</v>
      </c>
      <c r="B891" s="503" t="s">
        <v>1642</v>
      </c>
      <c r="C891" s="392">
        <v>0</v>
      </c>
      <c r="D891" s="392">
        <v>0</v>
      </c>
      <c r="E891" s="350" t="str">
        <f t="shared" ref="E891:E893" si="68">IF(C891&gt;0,D891/C891-1,IF(C891&lt;0,-(D891/C891-1),""))</f>
        <v/>
      </c>
      <c r="F891" s="318" t="str">
        <f t="shared" si="64"/>
        <v>否</v>
      </c>
      <c r="G891" s="175" t="str">
        <f t="shared" si="65"/>
        <v>项</v>
      </c>
    </row>
    <row r="892" ht="36" customHeight="1" spans="1:7">
      <c r="A892" s="504" t="s">
        <v>1643</v>
      </c>
      <c r="B892" s="503" t="s">
        <v>1644</v>
      </c>
      <c r="C892" s="392">
        <v>0</v>
      </c>
      <c r="D892" s="392">
        <v>0</v>
      </c>
      <c r="E892" s="350" t="str">
        <f t="shared" si="68"/>
        <v/>
      </c>
      <c r="F892" s="318" t="str">
        <f t="shared" si="64"/>
        <v>否</v>
      </c>
      <c r="G892" s="175" t="str">
        <f t="shared" si="65"/>
        <v>项</v>
      </c>
    </row>
    <row r="893" ht="36" customHeight="1" spans="1:7">
      <c r="A893" s="504" t="s">
        <v>1645</v>
      </c>
      <c r="B893" s="503" t="s">
        <v>1646</v>
      </c>
      <c r="C893" s="392">
        <v>0</v>
      </c>
      <c r="D893" s="392">
        <v>0</v>
      </c>
      <c r="E893" s="350" t="str">
        <f t="shared" si="68"/>
        <v/>
      </c>
      <c r="F893" s="318" t="str">
        <f t="shared" si="64"/>
        <v>否</v>
      </c>
      <c r="G893" s="175" t="str">
        <f t="shared" si="65"/>
        <v>项</v>
      </c>
    </row>
    <row r="894" ht="36" customHeight="1" spans="1:7">
      <c r="A894" s="504" t="s">
        <v>1647</v>
      </c>
      <c r="B894" s="503" t="s">
        <v>1648</v>
      </c>
      <c r="C894" s="392"/>
      <c r="D894" s="392"/>
      <c r="E894" s="350"/>
      <c r="F894" s="318" t="str">
        <f t="shared" si="64"/>
        <v>否</v>
      </c>
      <c r="G894" s="175" t="str">
        <f t="shared" si="65"/>
        <v>项</v>
      </c>
    </row>
    <row r="895" ht="36" customHeight="1" spans="1:7">
      <c r="A895" s="504" t="s">
        <v>1649</v>
      </c>
      <c r="B895" s="503" t="s">
        <v>1650</v>
      </c>
      <c r="C895" s="392">
        <v>0</v>
      </c>
      <c r="D895" s="392">
        <v>0</v>
      </c>
      <c r="E895" s="350" t="str">
        <f>IF(C895&gt;0,D895/C895-1,IF(C895&lt;0,-(D895/C895-1),""))</f>
        <v/>
      </c>
      <c r="F895" s="318" t="str">
        <f t="shared" si="64"/>
        <v>否</v>
      </c>
      <c r="G895" s="175" t="str">
        <f t="shared" si="65"/>
        <v>项</v>
      </c>
    </row>
    <row r="896" ht="36" customHeight="1" spans="1:7">
      <c r="A896" s="504" t="s">
        <v>1651</v>
      </c>
      <c r="B896" s="503" t="s">
        <v>1652</v>
      </c>
      <c r="C896" s="392"/>
      <c r="D896" s="392"/>
      <c r="E896" s="350"/>
      <c r="F896" s="318" t="str">
        <f t="shared" si="64"/>
        <v>否</v>
      </c>
      <c r="G896" s="175" t="str">
        <f t="shared" si="65"/>
        <v>项</v>
      </c>
    </row>
    <row r="897" ht="36" customHeight="1" spans="1:7">
      <c r="A897" s="504" t="s">
        <v>1653</v>
      </c>
      <c r="B897" s="503" t="s">
        <v>1581</v>
      </c>
      <c r="C897" s="392"/>
      <c r="D897" s="392"/>
      <c r="E897" s="350"/>
      <c r="F897" s="318" t="str">
        <f t="shared" si="64"/>
        <v>否</v>
      </c>
      <c r="G897" s="175" t="str">
        <f t="shared" si="65"/>
        <v>项</v>
      </c>
    </row>
    <row r="898" ht="36" customHeight="1" spans="1:7">
      <c r="A898" s="504" t="s">
        <v>1654</v>
      </c>
      <c r="B898" s="503" t="s">
        <v>1655</v>
      </c>
      <c r="C898" s="392"/>
      <c r="D898" s="392"/>
      <c r="E898" s="350"/>
      <c r="F898" s="318" t="str">
        <f t="shared" si="64"/>
        <v>否</v>
      </c>
      <c r="G898" s="175" t="str">
        <f t="shared" si="65"/>
        <v>项</v>
      </c>
    </row>
    <row r="899" ht="36" customHeight="1" spans="1:7">
      <c r="A899" s="501" t="s">
        <v>1656</v>
      </c>
      <c r="B899" s="502" t="s">
        <v>1657</v>
      </c>
      <c r="C899" s="388"/>
      <c r="D899" s="388"/>
      <c r="E899" s="355"/>
      <c r="F899" s="318" t="str">
        <f t="shared" si="64"/>
        <v>否</v>
      </c>
      <c r="G899" s="175" t="str">
        <f t="shared" si="65"/>
        <v>款</v>
      </c>
    </row>
    <row r="900" ht="36" customHeight="1" spans="1:7">
      <c r="A900" s="504" t="s">
        <v>1658</v>
      </c>
      <c r="B900" s="503" t="s">
        <v>140</v>
      </c>
      <c r="C900" s="392"/>
      <c r="D900" s="392"/>
      <c r="E900" s="350"/>
      <c r="F900" s="318" t="str">
        <f t="shared" ref="F900:F963" si="69">IF(LEN(A900)=3,"是",IF(B900&lt;&gt;"",IF(SUM(C900:D900)&lt;&gt;0,"是","否"),"是"))</f>
        <v>否</v>
      </c>
      <c r="G900" s="175" t="str">
        <f t="shared" ref="G900:G963" si="70">IF(LEN(A900)=3,"类",IF(LEN(A900)=5,"款","项"))</f>
        <v>项</v>
      </c>
    </row>
    <row r="901" ht="36" customHeight="1" spans="1:7">
      <c r="A901" s="504" t="s">
        <v>1659</v>
      </c>
      <c r="B901" s="503" t="s">
        <v>142</v>
      </c>
      <c r="C901" s="392">
        <v>0</v>
      </c>
      <c r="D901" s="392">
        <v>0</v>
      </c>
      <c r="E901" s="350" t="str">
        <f t="shared" ref="E901:E906" si="71">IF(C901&gt;0,D901/C901-1,IF(C901&lt;0,-(D901/C901-1),""))</f>
        <v/>
      </c>
      <c r="F901" s="318" t="str">
        <f t="shared" si="69"/>
        <v>否</v>
      </c>
      <c r="G901" s="175" t="str">
        <f t="shared" si="70"/>
        <v>项</v>
      </c>
    </row>
    <row r="902" ht="36" customHeight="1" spans="1:7">
      <c r="A902" s="504" t="s">
        <v>1660</v>
      </c>
      <c r="B902" s="503" t="s">
        <v>144</v>
      </c>
      <c r="C902" s="392"/>
      <c r="D902" s="392"/>
      <c r="E902" s="350"/>
      <c r="F902" s="318" t="str">
        <f t="shared" si="69"/>
        <v>否</v>
      </c>
      <c r="G902" s="175" t="str">
        <f t="shared" si="70"/>
        <v>项</v>
      </c>
    </row>
    <row r="903" ht="36" customHeight="1" spans="1:7">
      <c r="A903" s="504" t="s">
        <v>1661</v>
      </c>
      <c r="B903" s="503" t="s">
        <v>1662</v>
      </c>
      <c r="C903" s="392"/>
      <c r="D903" s="392"/>
      <c r="E903" s="350"/>
      <c r="F903" s="318" t="str">
        <f t="shared" si="69"/>
        <v>否</v>
      </c>
      <c r="G903" s="175" t="str">
        <f t="shared" si="70"/>
        <v>项</v>
      </c>
    </row>
    <row r="904" ht="36" customHeight="1" spans="1:7">
      <c r="A904" s="504" t="s">
        <v>1663</v>
      </c>
      <c r="B904" s="503" t="s">
        <v>1664</v>
      </c>
      <c r="C904" s="392"/>
      <c r="D904" s="392"/>
      <c r="E904" s="350"/>
      <c r="F904" s="318" t="str">
        <f t="shared" si="69"/>
        <v>否</v>
      </c>
      <c r="G904" s="175" t="str">
        <f t="shared" si="70"/>
        <v>项</v>
      </c>
    </row>
    <row r="905" ht="36" customHeight="1" spans="1:7">
      <c r="A905" s="504" t="s">
        <v>1665</v>
      </c>
      <c r="B905" s="503" t="s">
        <v>1666</v>
      </c>
      <c r="C905" s="392">
        <v>0</v>
      </c>
      <c r="D905" s="392">
        <v>0</v>
      </c>
      <c r="E905" s="350" t="str">
        <f t="shared" si="71"/>
        <v/>
      </c>
      <c r="F905" s="318" t="str">
        <f t="shared" si="69"/>
        <v>否</v>
      </c>
      <c r="G905" s="175" t="str">
        <f t="shared" si="70"/>
        <v>项</v>
      </c>
    </row>
    <row r="906" ht="36" customHeight="1" spans="1:7">
      <c r="A906" s="504" t="s">
        <v>1667</v>
      </c>
      <c r="B906" s="503" t="s">
        <v>1668</v>
      </c>
      <c r="C906" s="392">
        <v>0</v>
      </c>
      <c r="D906" s="392">
        <v>0</v>
      </c>
      <c r="E906" s="350" t="str">
        <f t="shared" si="71"/>
        <v/>
      </c>
      <c r="F906" s="318" t="str">
        <f t="shared" si="69"/>
        <v>否</v>
      </c>
      <c r="G906" s="175" t="str">
        <f t="shared" si="70"/>
        <v>项</v>
      </c>
    </row>
    <row r="907" ht="36" customHeight="1" spans="1:7">
      <c r="A907" s="504" t="s">
        <v>1669</v>
      </c>
      <c r="B907" s="503" t="s">
        <v>1670</v>
      </c>
      <c r="C907" s="392"/>
      <c r="D907" s="392"/>
      <c r="E907" s="350"/>
      <c r="F907" s="318" t="str">
        <f t="shared" si="69"/>
        <v>否</v>
      </c>
      <c r="G907" s="175" t="str">
        <f t="shared" si="70"/>
        <v>项</v>
      </c>
    </row>
    <row r="908" ht="36" customHeight="1" spans="1:7">
      <c r="A908" s="504" t="s">
        <v>1671</v>
      </c>
      <c r="B908" s="503" t="s">
        <v>1672</v>
      </c>
      <c r="C908" s="392">
        <v>0</v>
      </c>
      <c r="D908" s="392">
        <v>0</v>
      </c>
      <c r="E908" s="350" t="str">
        <f>IF(C908&gt;0,D908/C908-1,IF(C908&lt;0,-(D908/C908-1),""))</f>
        <v/>
      </c>
      <c r="F908" s="318" t="str">
        <f t="shared" si="69"/>
        <v>否</v>
      </c>
      <c r="G908" s="175" t="str">
        <f t="shared" si="70"/>
        <v>项</v>
      </c>
    </row>
    <row r="909" ht="36" customHeight="1" spans="1:7">
      <c r="A909" s="504" t="s">
        <v>1673</v>
      </c>
      <c r="B909" s="503" t="s">
        <v>1674</v>
      </c>
      <c r="C909" s="392"/>
      <c r="D909" s="392"/>
      <c r="E909" s="350"/>
      <c r="F909" s="318" t="str">
        <f t="shared" si="69"/>
        <v>否</v>
      </c>
      <c r="G909" s="175" t="str">
        <f t="shared" si="70"/>
        <v>项</v>
      </c>
    </row>
    <row r="910" ht="36" customHeight="1" spans="1:7">
      <c r="A910" s="504" t="s">
        <v>1675</v>
      </c>
      <c r="B910" s="503" t="s">
        <v>1676</v>
      </c>
      <c r="C910" s="392"/>
      <c r="D910" s="392"/>
      <c r="E910" s="350"/>
      <c r="F910" s="318" t="str">
        <f t="shared" si="69"/>
        <v>否</v>
      </c>
      <c r="G910" s="175" t="str">
        <f t="shared" si="70"/>
        <v>项</v>
      </c>
    </row>
    <row r="911" ht="36" customHeight="1" spans="1:7">
      <c r="A911" s="504" t="s">
        <v>1677</v>
      </c>
      <c r="B911" s="503" t="s">
        <v>1678</v>
      </c>
      <c r="C911" s="392"/>
      <c r="D911" s="392"/>
      <c r="E911" s="350"/>
      <c r="F911" s="318" t="str">
        <f t="shared" si="69"/>
        <v>否</v>
      </c>
      <c r="G911" s="175" t="str">
        <f t="shared" si="70"/>
        <v>项</v>
      </c>
    </row>
    <row r="912" ht="36" customHeight="1" spans="1:7">
      <c r="A912" s="504" t="s">
        <v>1679</v>
      </c>
      <c r="B912" s="503" t="s">
        <v>1680</v>
      </c>
      <c r="C912" s="392"/>
      <c r="D912" s="392"/>
      <c r="E912" s="350"/>
      <c r="F912" s="318" t="str">
        <f t="shared" si="69"/>
        <v>否</v>
      </c>
      <c r="G912" s="175" t="str">
        <f t="shared" si="70"/>
        <v>项</v>
      </c>
    </row>
    <row r="913" ht="36" customHeight="1" spans="1:7">
      <c r="A913" s="504" t="s">
        <v>1681</v>
      </c>
      <c r="B913" s="503" t="s">
        <v>1682</v>
      </c>
      <c r="C913" s="392"/>
      <c r="D913" s="392"/>
      <c r="E913" s="350"/>
      <c r="F913" s="318" t="str">
        <f t="shared" si="69"/>
        <v>否</v>
      </c>
      <c r="G913" s="175" t="str">
        <f t="shared" si="70"/>
        <v>项</v>
      </c>
    </row>
    <row r="914" ht="36" customHeight="1" spans="1:7">
      <c r="A914" s="504" t="s">
        <v>1683</v>
      </c>
      <c r="B914" s="503" t="s">
        <v>1684</v>
      </c>
      <c r="C914" s="392"/>
      <c r="D914" s="392"/>
      <c r="E914" s="350"/>
      <c r="F914" s="318" t="str">
        <f t="shared" si="69"/>
        <v>否</v>
      </c>
      <c r="G914" s="175" t="str">
        <f t="shared" si="70"/>
        <v>项</v>
      </c>
    </row>
    <row r="915" ht="36" customHeight="1" spans="1:7">
      <c r="A915" s="504" t="s">
        <v>1685</v>
      </c>
      <c r="B915" s="503" t="s">
        <v>1686</v>
      </c>
      <c r="C915" s="392"/>
      <c r="D915" s="392"/>
      <c r="E915" s="350"/>
      <c r="F915" s="318" t="str">
        <f t="shared" si="69"/>
        <v>否</v>
      </c>
      <c r="G915" s="175" t="str">
        <f t="shared" si="70"/>
        <v>项</v>
      </c>
    </row>
    <row r="916" ht="36" customHeight="1" spans="1:7">
      <c r="A916" s="504" t="s">
        <v>1687</v>
      </c>
      <c r="B916" s="503" t="s">
        <v>1688</v>
      </c>
      <c r="C916" s="392">
        <v>0</v>
      </c>
      <c r="D916" s="392">
        <v>0</v>
      </c>
      <c r="E916" s="350" t="str">
        <f t="shared" ref="E916:E921" si="72">IF(C916&gt;0,D916/C916-1,IF(C916&lt;0,-(D916/C916-1),""))</f>
        <v/>
      </c>
      <c r="F916" s="318" t="str">
        <f t="shared" si="69"/>
        <v>否</v>
      </c>
      <c r="G916" s="175" t="str">
        <f t="shared" si="70"/>
        <v>项</v>
      </c>
    </row>
    <row r="917" ht="36" customHeight="1" spans="1:7">
      <c r="A917" s="504" t="s">
        <v>1689</v>
      </c>
      <c r="B917" s="503" t="s">
        <v>1690</v>
      </c>
      <c r="C917" s="392">
        <v>0</v>
      </c>
      <c r="D917" s="392">
        <v>0</v>
      </c>
      <c r="E917" s="350" t="str">
        <f t="shared" si="72"/>
        <v/>
      </c>
      <c r="F917" s="318" t="str">
        <f t="shared" si="69"/>
        <v>否</v>
      </c>
      <c r="G917" s="175" t="str">
        <f t="shared" si="70"/>
        <v>项</v>
      </c>
    </row>
    <row r="918" ht="36" customHeight="1" spans="1:7">
      <c r="A918" s="504" t="s">
        <v>1691</v>
      </c>
      <c r="B918" s="503" t="s">
        <v>1692</v>
      </c>
      <c r="C918" s="392">
        <v>0</v>
      </c>
      <c r="D918" s="392">
        <v>0</v>
      </c>
      <c r="E918" s="350" t="str">
        <f t="shared" si="72"/>
        <v/>
      </c>
      <c r="F918" s="318" t="str">
        <f t="shared" si="69"/>
        <v>否</v>
      </c>
      <c r="G918" s="175" t="str">
        <f t="shared" si="70"/>
        <v>项</v>
      </c>
    </row>
    <row r="919" ht="36" customHeight="1" spans="1:7">
      <c r="A919" s="504" t="s">
        <v>1693</v>
      </c>
      <c r="B919" s="503" t="s">
        <v>1694</v>
      </c>
      <c r="C919" s="392">
        <v>0</v>
      </c>
      <c r="D919" s="392">
        <v>0</v>
      </c>
      <c r="E919" s="350" t="str">
        <f t="shared" si="72"/>
        <v/>
      </c>
      <c r="F919" s="318" t="str">
        <f t="shared" si="69"/>
        <v>否</v>
      </c>
      <c r="G919" s="175" t="str">
        <f t="shared" si="70"/>
        <v>项</v>
      </c>
    </row>
    <row r="920" ht="36" customHeight="1" spans="1:7">
      <c r="A920" s="504" t="s">
        <v>1695</v>
      </c>
      <c r="B920" s="503" t="s">
        <v>1696</v>
      </c>
      <c r="C920" s="392">
        <v>0</v>
      </c>
      <c r="D920" s="392">
        <v>0</v>
      </c>
      <c r="E920" s="350" t="str">
        <f t="shared" si="72"/>
        <v/>
      </c>
      <c r="F920" s="318" t="str">
        <f t="shared" si="69"/>
        <v>否</v>
      </c>
      <c r="G920" s="175" t="str">
        <f t="shared" si="70"/>
        <v>项</v>
      </c>
    </row>
    <row r="921" ht="36" customHeight="1" spans="1:7">
      <c r="A921" s="504" t="s">
        <v>1697</v>
      </c>
      <c r="B921" s="503" t="s">
        <v>1640</v>
      </c>
      <c r="C921" s="392">
        <v>0</v>
      </c>
      <c r="D921" s="392">
        <v>0</v>
      </c>
      <c r="E921" s="350" t="str">
        <f t="shared" si="72"/>
        <v/>
      </c>
      <c r="F921" s="318" t="str">
        <f t="shared" si="69"/>
        <v>否</v>
      </c>
      <c r="G921" s="175" t="str">
        <f t="shared" si="70"/>
        <v>项</v>
      </c>
    </row>
    <row r="922" ht="36" customHeight="1" spans="1:7">
      <c r="A922" s="504" t="s">
        <v>1698</v>
      </c>
      <c r="B922" s="503" t="s">
        <v>1699</v>
      </c>
      <c r="C922" s="392"/>
      <c r="D922" s="392"/>
      <c r="E922" s="350"/>
      <c r="F922" s="318" t="str">
        <f t="shared" si="69"/>
        <v>否</v>
      </c>
      <c r="G922" s="175" t="str">
        <f t="shared" si="70"/>
        <v>项</v>
      </c>
    </row>
    <row r="923" ht="36" customHeight="1" spans="1:7">
      <c r="A923" s="504" t="s">
        <v>1700</v>
      </c>
      <c r="B923" s="503" t="s">
        <v>1701</v>
      </c>
      <c r="C923" s="392">
        <v>0</v>
      </c>
      <c r="D923" s="392">
        <v>0</v>
      </c>
      <c r="E923" s="350" t="str">
        <f t="shared" ref="E923:E925" si="73">IF(C923&gt;0,D923/C923-1,IF(C923&lt;0,-(D923/C923-1),""))</f>
        <v/>
      </c>
      <c r="F923" s="318" t="str">
        <f t="shared" si="69"/>
        <v>否</v>
      </c>
      <c r="G923" s="175" t="str">
        <f t="shared" si="70"/>
        <v>项</v>
      </c>
    </row>
    <row r="924" ht="36" customHeight="1" spans="1:7">
      <c r="A924" s="504" t="s">
        <v>1702</v>
      </c>
      <c r="B924" s="503" t="s">
        <v>1703</v>
      </c>
      <c r="C924" s="392">
        <v>0</v>
      </c>
      <c r="D924" s="392">
        <v>0</v>
      </c>
      <c r="E924" s="350" t="str">
        <f t="shared" si="73"/>
        <v/>
      </c>
      <c r="F924" s="318" t="str">
        <f t="shared" si="69"/>
        <v>否</v>
      </c>
      <c r="G924" s="175" t="str">
        <f t="shared" si="70"/>
        <v>项</v>
      </c>
    </row>
    <row r="925" ht="36" customHeight="1" spans="1:7">
      <c r="A925" s="504" t="s">
        <v>1704</v>
      </c>
      <c r="B925" s="503" t="s">
        <v>1705</v>
      </c>
      <c r="C925" s="392">
        <v>0</v>
      </c>
      <c r="D925" s="392">
        <v>0</v>
      </c>
      <c r="E925" s="350" t="str">
        <f t="shared" si="73"/>
        <v/>
      </c>
      <c r="F925" s="318" t="str">
        <f t="shared" si="69"/>
        <v>否</v>
      </c>
      <c r="G925" s="175" t="str">
        <f t="shared" si="70"/>
        <v>项</v>
      </c>
    </row>
    <row r="926" ht="36" customHeight="1" spans="1:7">
      <c r="A926" s="504" t="s">
        <v>1706</v>
      </c>
      <c r="B926" s="503" t="s">
        <v>1707</v>
      </c>
      <c r="C926" s="392"/>
      <c r="D926" s="392"/>
      <c r="E926" s="350"/>
      <c r="F926" s="318" t="str">
        <f t="shared" si="69"/>
        <v>否</v>
      </c>
      <c r="G926" s="175" t="str">
        <f t="shared" si="70"/>
        <v>项</v>
      </c>
    </row>
    <row r="927" ht="36" customHeight="1" spans="1:7">
      <c r="A927" s="501" t="s">
        <v>1708</v>
      </c>
      <c r="B927" s="502" t="s">
        <v>1709</v>
      </c>
      <c r="C927" s="388"/>
      <c r="D927" s="388"/>
      <c r="E927" s="355"/>
      <c r="F927" s="318" t="str">
        <f t="shared" si="69"/>
        <v>否</v>
      </c>
      <c r="G927" s="175" t="str">
        <f t="shared" si="70"/>
        <v>款</v>
      </c>
    </row>
    <row r="928" ht="36" customHeight="1" spans="1:7">
      <c r="A928" s="504" t="s">
        <v>1710</v>
      </c>
      <c r="B928" s="503" t="s">
        <v>140</v>
      </c>
      <c r="C928" s="392"/>
      <c r="D928" s="392"/>
      <c r="E928" s="350"/>
      <c r="F928" s="318" t="str">
        <f t="shared" si="69"/>
        <v>否</v>
      </c>
      <c r="G928" s="175" t="str">
        <f t="shared" si="70"/>
        <v>项</v>
      </c>
    </row>
    <row r="929" ht="36" customHeight="1" spans="1:7">
      <c r="A929" s="504" t="s">
        <v>1711</v>
      </c>
      <c r="B929" s="503" t="s">
        <v>142</v>
      </c>
      <c r="C929" s="392">
        <v>0</v>
      </c>
      <c r="D929" s="392">
        <v>0</v>
      </c>
      <c r="E929" s="350" t="str">
        <f t="shared" ref="E929:E933" si="74">IF(C929&gt;0,D929/C929-1,IF(C929&lt;0,-(D929/C929-1),""))</f>
        <v/>
      </c>
      <c r="F929" s="318" t="str">
        <f t="shared" si="69"/>
        <v>否</v>
      </c>
      <c r="G929" s="175" t="str">
        <f t="shared" si="70"/>
        <v>项</v>
      </c>
    </row>
    <row r="930" ht="36" customHeight="1" spans="1:7">
      <c r="A930" s="504" t="s">
        <v>1712</v>
      </c>
      <c r="B930" s="503" t="s">
        <v>144</v>
      </c>
      <c r="C930" s="392">
        <v>0</v>
      </c>
      <c r="D930" s="392">
        <v>0</v>
      </c>
      <c r="E930" s="350" t="str">
        <f t="shared" si="74"/>
        <v/>
      </c>
      <c r="F930" s="318" t="str">
        <f t="shared" si="69"/>
        <v>否</v>
      </c>
      <c r="G930" s="175" t="str">
        <f t="shared" si="70"/>
        <v>项</v>
      </c>
    </row>
    <row r="931" ht="36" customHeight="1" spans="1:7">
      <c r="A931" s="504" t="s">
        <v>1713</v>
      </c>
      <c r="B931" s="503" t="s">
        <v>1714</v>
      </c>
      <c r="C931" s="392"/>
      <c r="D931" s="392"/>
      <c r="E931" s="350"/>
      <c r="F931" s="318" t="str">
        <f t="shared" si="69"/>
        <v>否</v>
      </c>
      <c r="G931" s="175" t="str">
        <f t="shared" si="70"/>
        <v>项</v>
      </c>
    </row>
    <row r="932" ht="36" customHeight="1" spans="1:7">
      <c r="A932" s="504" t="s">
        <v>1715</v>
      </c>
      <c r="B932" s="503" t="s">
        <v>1716</v>
      </c>
      <c r="C932" s="392">
        <v>0</v>
      </c>
      <c r="D932" s="392">
        <v>0</v>
      </c>
      <c r="E932" s="350" t="str">
        <f t="shared" si="74"/>
        <v/>
      </c>
      <c r="F932" s="318" t="str">
        <f t="shared" si="69"/>
        <v>否</v>
      </c>
      <c r="G932" s="175" t="str">
        <f t="shared" si="70"/>
        <v>项</v>
      </c>
    </row>
    <row r="933" ht="36" customHeight="1" spans="1:7">
      <c r="A933" s="504" t="s">
        <v>1717</v>
      </c>
      <c r="B933" s="503" t="s">
        <v>1718</v>
      </c>
      <c r="C933" s="392">
        <v>0</v>
      </c>
      <c r="D933" s="392">
        <v>0</v>
      </c>
      <c r="E933" s="350" t="str">
        <f t="shared" si="74"/>
        <v/>
      </c>
      <c r="F933" s="318" t="str">
        <f t="shared" si="69"/>
        <v>否</v>
      </c>
      <c r="G933" s="175" t="str">
        <f t="shared" si="70"/>
        <v>项</v>
      </c>
    </row>
    <row r="934" ht="36" customHeight="1" spans="1:7">
      <c r="A934" s="504" t="s">
        <v>1719</v>
      </c>
      <c r="B934" s="503" t="s">
        <v>1720</v>
      </c>
      <c r="C934" s="392"/>
      <c r="D934" s="392"/>
      <c r="E934" s="350"/>
      <c r="F934" s="318" t="str">
        <f t="shared" si="69"/>
        <v>否</v>
      </c>
      <c r="G934" s="175" t="str">
        <f t="shared" si="70"/>
        <v>项</v>
      </c>
    </row>
    <row r="935" ht="36" customHeight="1" spans="1:7">
      <c r="A935" s="504" t="s">
        <v>1721</v>
      </c>
      <c r="B935" s="503" t="s">
        <v>1722</v>
      </c>
      <c r="C935" s="392">
        <v>0</v>
      </c>
      <c r="D935" s="392">
        <v>0</v>
      </c>
      <c r="E935" s="350" t="str">
        <f t="shared" ref="E935:E941" si="75">IF(C935&gt;0,D935/C935-1,IF(C935&lt;0,-(D935/C935-1),""))</f>
        <v/>
      </c>
      <c r="F935" s="318" t="str">
        <f t="shared" si="69"/>
        <v>否</v>
      </c>
      <c r="G935" s="175" t="str">
        <f t="shared" si="70"/>
        <v>项</v>
      </c>
    </row>
    <row r="936" ht="36" customHeight="1" spans="1:7">
      <c r="A936" s="504" t="s">
        <v>1723</v>
      </c>
      <c r="B936" s="503" t="s">
        <v>1724</v>
      </c>
      <c r="C936" s="392"/>
      <c r="D936" s="392"/>
      <c r="E936" s="350"/>
      <c r="F936" s="318" t="str">
        <f t="shared" si="69"/>
        <v>否</v>
      </c>
      <c r="G936" s="175" t="str">
        <f t="shared" si="70"/>
        <v>项</v>
      </c>
    </row>
    <row r="937" ht="36" customHeight="1" spans="1:7">
      <c r="A937" s="504" t="s">
        <v>1725</v>
      </c>
      <c r="B937" s="503" t="s">
        <v>1726</v>
      </c>
      <c r="C937" s="392"/>
      <c r="D937" s="392"/>
      <c r="E937" s="350"/>
      <c r="F937" s="318" t="str">
        <f t="shared" si="69"/>
        <v>否</v>
      </c>
      <c r="G937" s="175" t="str">
        <f t="shared" si="70"/>
        <v>项</v>
      </c>
    </row>
    <row r="938" ht="36" customHeight="1" spans="1:7">
      <c r="A938" s="501" t="s">
        <v>1727</v>
      </c>
      <c r="B938" s="502" t="s">
        <v>1728</v>
      </c>
      <c r="C938" s="388"/>
      <c r="D938" s="388"/>
      <c r="E938" s="355"/>
      <c r="F938" s="318" t="str">
        <f t="shared" si="69"/>
        <v>否</v>
      </c>
      <c r="G938" s="175" t="str">
        <f t="shared" si="70"/>
        <v>款</v>
      </c>
    </row>
    <row r="939" ht="36" customHeight="1" spans="1:7">
      <c r="A939" s="504" t="s">
        <v>1729</v>
      </c>
      <c r="B939" s="503" t="s">
        <v>1730</v>
      </c>
      <c r="C939" s="392">
        <v>0</v>
      </c>
      <c r="D939" s="392">
        <v>0</v>
      </c>
      <c r="E939" s="350" t="str">
        <f t="shared" si="75"/>
        <v/>
      </c>
      <c r="F939" s="318" t="str">
        <f t="shared" si="69"/>
        <v>否</v>
      </c>
      <c r="G939" s="175" t="str">
        <f t="shared" si="70"/>
        <v>项</v>
      </c>
    </row>
    <row r="940" ht="36" customHeight="1" spans="1:7">
      <c r="A940" s="504" t="s">
        <v>1731</v>
      </c>
      <c r="B940" s="503" t="s">
        <v>1732</v>
      </c>
      <c r="C940" s="392">
        <v>0</v>
      </c>
      <c r="D940" s="392">
        <v>0</v>
      </c>
      <c r="E940" s="350" t="str">
        <f t="shared" si="75"/>
        <v/>
      </c>
      <c r="F940" s="318" t="str">
        <f t="shared" si="69"/>
        <v>否</v>
      </c>
      <c r="G940" s="175" t="str">
        <f t="shared" si="70"/>
        <v>项</v>
      </c>
    </row>
    <row r="941" ht="36" customHeight="1" spans="1:7">
      <c r="A941" s="504" t="s">
        <v>1733</v>
      </c>
      <c r="B941" s="503" t="s">
        <v>1734</v>
      </c>
      <c r="C941" s="392">
        <v>0</v>
      </c>
      <c r="D941" s="392">
        <v>0</v>
      </c>
      <c r="E941" s="350" t="str">
        <f t="shared" si="75"/>
        <v/>
      </c>
      <c r="F941" s="318" t="str">
        <f t="shared" si="69"/>
        <v>否</v>
      </c>
      <c r="G941" s="175" t="str">
        <f t="shared" si="70"/>
        <v>项</v>
      </c>
    </row>
    <row r="942" ht="36" customHeight="1" spans="1:7">
      <c r="A942" s="504" t="s">
        <v>1735</v>
      </c>
      <c r="B942" s="503" t="s">
        <v>1736</v>
      </c>
      <c r="C942" s="392"/>
      <c r="D942" s="392"/>
      <c r="E942" s="350"/>
      <c r="F942" s="318" t="str">
        <f t="shared" si="69"/>
        <v>否</v>
      </c>
      <c r="G942" s="175" t="str">
        <f t="shared" si="70"/>
        <v>项</v>
      </c>
    </row>
    <row r="943" ht="36" customHeight="1" spans="1:7">
      <c r="A943" s="504" t="s">
        <v>1737</v>
      </c>
      <c r="B943" s="503" t="s">
        <v>1738</v>
      </c>
      <c r="C943" s="392">
        <v>0</v>
      </c>
      <c r="D943" s="392">
        <v>0</v>
      </c>
      <c r="E943" s="350" t="str">
        <f t="shared" ref="E943:E948" si="76">IF(C943&gt;0,D943/C943-1,IF(C943&lt;0,-(D943/C943-1),""))</f>
        <v/>
      </c>
      <c r="F943" s="318" t="str">
        <f t="shared" si="69"/>
        <v>否</v>
      </c>
      <c r="G943" s="175" t="str">
        <f t="shared" si="70"/>
        <v>项</v>
      </c>
    </row>
    <row r="944" ht="36" customHeight="1" spans="1:7">
      <c r="A944" s="504" t="s">
        <v>1739</v>
      </c>
      <c r="B944" s="503" t="s">
        <v>1740</v>
      </c>
      <c r="C944" s="392"/>
      <c r="D944" s="392"/>
      <c r="E944" s="350"/>
      <c r="F944" s="318" t="str">
        <f t="shared" si="69"/>
        <v>否</v>
      </c>
      <c r="G944" s="175" t="str">
        <f t="shared" si="70"/>
        <v>项</v>
      </c>
    </row>
    <row r="945" ht="36" customHeight="1" spans="1:7">
      <c r="A945" s="501" t="s">
        <v>1741</v>
      </c>
      <c r="B945" s="502" t="s">
        <v>1742</v>
      </c>
      <c r="C945" s="388"/>
      <c r="D945" s="388"/>
      <c r="E945" s="355"/>
      <c r="F945" s="318" t="str">
        <f t="shared" si="69"/>
        <v>否</v>
      </c>
      <c r="G945" s="175" t="str">
        <f t="shared" si="70"/>
        <v>款</v>
      </c>
    </row>
    <row r="946" ht="36" customHeight="1" spans="1:7">
      <c r="A946" s="504" t="s">
        <v>1743</v>
      </c>
      <c r="B946" s="503" t="s">
        <v>1744</v>
      </c>
      <c r="C946" s="392">
        <v>0</v>
      </c>
      <c r="D946" s="392">
        <v>0</v>
      </c>
      <c r="E946" s="350" t="str">
        <f t="shared" si="76"/>
        <v/>
      </c>
      <c r="F946" s="318" t="str">
        <f t="shared" si="69"/>
        <v>否</v>
      </c>
      <c r="G946" s="175" t="str">
        <f t="shared" si="70"/>
        <v>项</v>
      </c>
    </row>
    <row r="947" ht="36" customHeight="1" spans="1:7">
      <c r="A947" s="504" t="s">
        <v>1745</v>
      </c>
      <c r="B947" s="503" t="s">
        <v>1746</v>
      </c>
      <c r="C947" s="392">
        <v>0</v>
      </c>
      <c r="D947" s="392">
        <v>0</v>
      </c>
      <c r="E947" s="350" t="str">
        <f t="shared" si="76"/>
        <v/>
      </c>
      <c r="F947" s="318" t="str">
        <f t="shared" si="69"/>
        <v>否</v>
      </c>
      <c r="G947" s="175" t="str">
        <f t="shared" si="70"/>
        <v>项</v>
      </c>
    </row>
    <row r="948" ht="36" customHeight="1" spans="1:7">
      <c r="A948" s="504" t="s">
        <v>1747</v>
      </c>
      <c r="B948" s="503" t="s">
        <v>1748</v>
      </c>
      <c r="C948" s="392">
        <v>0</v>
      </c>
      <c r="D948" s="392">
        <v>0</v>
      </c>
      <c r="E948" s="350" t="str">
        <f t="shared" si="76"/>
        <v/>
      </c>
      <c r="F948" s="318" t="str">
        <f t="shared" si="69"/>
        <v>否</v>
      </c>
      <c r="G948" s="175" t="str">
        <f t="shared" si="70"/>
        <v>项</v>
      </c>
    </row>
    <row r="949" ht="36" customHeight="1" spans="1:7">
      <c r="A949" s="504" t="s">
        <v>1749</v>
      </c>
      <c r="B949" s="503" t="s">
        <v>1750</v>
      </c>
      <c r="C949" s="392"/>
      <c r="D949" s="392"/>
      <c r="E949" s="350"/>
      <c r="F949" s="318" t="str">
        <f t="shared" si="69"/>
        <v>否</v>
      </c>
      <c r="G949" s="175" t="str">
        <f t="shared" si="70"/>
        <v>项</v>
      </c>
    </row>
    <row r="950" ht="36" customHeight="1" spans="1:7">
      <c r="A950" s="504" t="s">
        <v>1751</v>
      </c>
      <c r="B950" s="503" t="s">
        <v>1752</v>
      </c>
      <c r="C950" s="392">
        <v>0</v>
      </c>
      <c r="D950" s="392">
        <v>0</v>
      </c>
      <c r="E950" s="350" t="str">
        <f t="shared" ref="E950:E954" si="77">IF(C950&gt;0,D950/C950-1,IF(C950&lt;0,-(D950/C950-1),""))</f>
        <v/>
      </c>
      <c r="F950" s="318" t="str">
        <f t="shared" si="69"/>
        <v>否</v>
      </c>
      <c r="G950" s="175" t="str">
        <f t="shared" si="70"/>
        <v>项</v>
      </c>
    </row>
    <row r="951" ht="36" customHeight="1" spans="1:7">
      <c r="A951" s="504" t="s">
        <v>1753</v>
      </c>
      <c r="B951" s="503" t="s">
        <v>1754</v>
      </c>
      <c r="C951" s="392">
        <v>0</v>
      </c>
      <c r="D951" s="392">
        <v>0</v>
      </c>
      <c r="E951" s="350" t="str">
        <f t="shared" si="77"/>
        <v/>
      </c>
      <c r="F951" s="318" t="str">
        <f t="shared" si="69"/>
        <v>否</v>
      </c>
      <c r="G951" s="175" t="str">
        <f t="shared" si="70"/>
        <v>项</v>
      </c>
    </row>
    <row r="952" ht="36" customHeight="1" spans="1:7">
      <c r="A952" s="501" t="s">
        <v>1755</v>
      </c>
      <c r="B952" s="502" t="s">
        <v>1756</v>
      </c>
      <c r="C952" s="388">
        <f>SUM(C953:C954)</f>
        <v>0</v>
      </c>
      <c r="D952" s="388">
        <f>SUM(D953:D954)</f>
        <v>0</v>
      </c>
      <c r="E952" s="355" t="str">
        <f t="shared" si="77"/>
        <v/>
      </c>
      <c r="F952" s="318" t="str">
        <f t="shared" si="69"/>
        <v>否</v>
      </c>
      <c r="G952" s="175" t="str">
        <f t="shared" si="70"/>
        <v>款</v>
      </c>
    </row>
    <row r="953" ht="36" customHeight="1" spans="1:7">
      <c r="A953" s="504" t="s">
        <v>1757</v>
      </c>
      <c r="B953" s="503" t="s">
        <v>1758</v>
      </c>
      <c r="C953" s="392">
        <v>0</v>
      </c>
      <c r="D953" s="392">
        <v>0</v>
      </c>
      <c r="E953" s="350" t="str">
        <f t="shared" si="77"/>
        <v/>
      </c>
      <c r="F953" s="318" t="str">
        <f t="shared" si="69"/>
        <v>否</v>
      </c>
      <c r="G953" s="175" t="str">
        <f t="shared" si="70"/>
        <v>项</v>
      </c>
    </row>
    <row r="954" ht="36" customHeight="1" spans="1:7">
      <c r="A954" s="504" t="s">
        <v>1759</v>
      </c>
      <c r="B954" s="503" t="s">
        <v>1760</v>
      </c>
      <c r="C954" s="392">
        <v>0</v>
      </c>
      <c r="D954" s="392">
        <v>0</v>
      </c>
      <c r="E954" s="350" t="str">
        <f t="shared" si="77"/>
        <v/>
      </c>
      <c r="F954" s="318" t="str">
        <f t="shared" si="69"/>
        <v>否</v>
      </c>
      <c r="G954" s="175" t="str">
        <f t="shared" si="70"/>
        <v>项</v>
      </c>
    </row>
    <row r="955" ht="36" customHeight="1" spans="1:7">
      <c r="A955" s="501" t="s">
        <v>1761</v>
      </c>
      <c r="B955" s="502" t="s">
        <v>1762</v>
      </c>
      <c r="C955" s="388"/>
      <c r="D955" s="388"/>
      <c r="E955" s="355"/>
      <c r="F955" s="318" t="str">
        <f t="shared" si="69"/>
        <v>否</v>
      </c>
      <c r="G955" s="175" t="str">
        <f t="shared" si="70"/>
        <v>款</v>
      </c>
    </row>
    <row r="956" ht="36" customHeight="1" spans="1:7">
      <c r="A956" s="504" t="s">
        <v>1763</v>
      </c>
      <c r="B956" s="503" t="s">
        <v>1764</v>
      </c>
      <c r="C956" s="392">
        <v>0</v>
      </c>
      <c r="D956" s="392">
        <v>0</v>
      </c>
      <c r="E956" s="350" t="str">
        <f>IF(C956&gt;0,D956/C956-1,IF(C956&lt;0,-(D956/C956-1),""))</f>
        <v/>
      </c>
      <c r="F956" s="318" t="str">
        <f t="shared" si="69"/>
        <v>否</v>
      </c>
      <c r="G956" s="175" t="str">
        <f t="shared" si="70"/>
        <v>项</v>
      </c>
    </row>
    <row r="957" ht="36" customHeight="1" spans="1:7">
      <c r="A957" s="504" t="s">
        <v>1765</v>
      </c>
      <c r="B957" s="503" t="s">
        <v>1766</v>
      </c>
      <c r="C957" s="392"/>
      <c r="D957" s="392"/>
      <c r="E957" s="350"/>
      <c r="F957" s="318" t="str">
        <f t="shared" si="69"/>
        <v>否</v>
      </c>
      <c r="G957" s="175" t="str">
        <f t="shared" si="70"/>
        <v>项</v>
      </c>
    </row>
    <row r="958" ht="36" customHeight="1" spans="1:7">
      <c r="A958" s="501" t="s">
        <v>1767</v>
      </c>
      <c r="B958" s="508" t="s">
        <v>520</v>
      </c>
      <c r="C958" s="509"/>
      <c r="D958" s="509"/>
      <c r="E958" s="355"/>
      <c r="F958" s="318" t="str">
        <f t="shared" si="69"/>
        <v>否</v>
      </c>
      <c r="G958" s="175" t="str">
        <f t="shared" si="70"/>
        <v>项</v>
      </c>
    </row>
    <row r="959" ht="36" customHeight="1" spans="1:7">
      <c r="A959" s="501" t="s">
        <v>1768</v>
      </c>
      <c r="B959" s="508" t="s">
        <v>1769</v>
      </c>
      <c r="C959" s="509"/>
      <c r="D959" s="509"/>
      <c r="E959" s="355"/>
      <c r="F959" s="318" t="str">
        <f t="shared" si="69"/>
        <v>否</v>
      </c>
      <c r="G959" s="175" t="str">
        <f t="shared" si="70"/>
        <v>项</v>
      </c>
    </row>
    <row r="960" ht="36" customHeight="1" spans="1:7">
      <c r="A960" s="501" t="s">
        <v>93</v>
      </c>
      <c r="B960" s="502" t="s">
        <v>94</v>
      </c>
      <c r="C960" s="388"/>
      <c r="D960" s="388"/>
      <c r="E960" s="355"/>
      <c r="F960" s="318" t="str">
        <f t="shared" si="69"/>
        <v>是</v>
      </c>
      <c r="G960" s="175" t="str">
        <f t="shared" si="70"/>
        <v>类</v>
      </c>
    </row>
    <row r="961" ht="36" customHeight="1" spans="1:7">
      <c r="A961" s="501" t="s">
        <v>1770</v>
      </c>
      <c r="B961" s="502" t="s">
        <v>1771</v>
      </c>
      <c r="C961" s="388"/>
      <c r="D961" s="388"/>
      <c r="E961" s="355"/>
      <c r="F961" s="318" t="str">
        <f t="shared" si="69"/>
        <v>否</v>
      </c>
      <c r="G961" s="175" t="str">
        <f t="shared" si="70"/>
        <v>款</v>
      </c>
    </row>
    <row r="962" ht="36" customHeight="1" spans="1:7">
      <c r="A962" s="504" t="s">
        <v>1772</v>
      </c>
      <c r="B962" s="503" t="s">
        <v>140</v>
      </c>
      <c r="C962" s="392"/>
      <c r="D962" s="392"/>
      <c r="E962" s="350"/>
      <c r="F962" s="318" t="str">
        <f t="shared" si="69"/>
        <v>否</v>
      </c>
      <c r="G962" s="175" t="str">
        <f t="shared" si="70"/>
        <v>项</v>
      </c>
    </row>
    <row r="963" ht="36" customHeight="1" spans="1:7">
      <c r="A963" s="504" t="s">
        <v>1773</v>
      </c>
      <c r="B963" s="503" t="s">
        <v>142</v>
      </c>
      <c r="C963" s="392"/>
      <c r="D963" s="392"/>
      <c r="E963" s="350"/>
      <c r="F963" s="318" t="str">
        <f t="shared" si="69"/>
        <v>否</v>
      </c>
      <c r="G963" s="175" t="str">
        <f t="shared" si="70"/>
        <v>项</v>
      </c>
    </row>
    <row r="964" ht="36" customHeight="1" spans="1:7">
      <c r="A964" s="504" t="s">
        <v>1774</v>
      </c>
      <c r="B964" s="503" t="s">
        <v>144</v>
      </c>
      <c r="C964" s="392"/>
      <c r="D964" s="392"/>
      <c r="E964" s="350"/>
      <c r="F964" s="318" t="str">
        <f t="shared" ref="F964:F1027" si="78">IF(LEN(A964)=3,"是",IF(B964&lt;&gt;"",IF(SUM(C964:D964)&lt;&gt;0,"是","否"),"是"))</f>
        <v>否</v>
      </c>
      <c r="G964" s="175" t="str">
        <f t="shared" ref="G964:G1027" si="79">IF(LEN(A964)=3,"类",IF(LEN(A964)=5,"款","项"))</f>
        <v>项</v>
      </c>
    </row>
    <row r="965" ht="36" customHeight="1" spans="1:7">
      <c r="A965" s="504" t="s">
        <v>1775</v>
      </c>
      <c r="B965" s="503" t="s">
        <v>1776</v>
      </c>
      <c r="C965" s="392"/>
      <c r="D965" s="392"/>
      <c r="E965" s="350"/>
      <c r="F965" s="318" t="str">
        <f t="shared" si="78"/>
        <v>否</v>
      </c>
      <c r="G965" s="175" t="str">
        <f t="shared" si="79"/>
        <v>项</v>
      </c>
    </row>
    <row r="966" ht="36" customHeight="1" spans="1:7">
      <c r="A966" s="504" t="s">
        <v>1777</v>
      </c>
      <c r="B966" s="503" t="s">
        <v>1778</v>
      </c>
      <c r="C966" s="392"/>
      <c r="D966" s="392"/>
      <c r="E966" s="350"/>
      <c r="F966" s="318" t="str">
        <f t="shared" si="78"/>
        <v>否</v>
      </c>
      <c r="G966" s="175" t="str">
        <f t="shared" si="79"/>
        <v>项</v>
      </c>
    </row>
    <row r="967" ht="36" customHeight="1" spans="1:7">
      <c r="A967" s="504" t="s">
        <v>1779</v>
      </c>
      <c r="B967" s="503" t="s">
        <v>1780</v>
      </c>
      <c r="C967" s="392"/>
      <c r="D967" s="392"/>
      <c r="E967" s="350"/>
      <c r="F967" s="318" t="str">
        <f t="shared" si="78"/>
        <v>否</v>
      </c>
      <c r="G967" s="175" t="str">
        <f t="shared" si="79"/>
        <v>项</v>
      </c>
    </row>
    <row r="968" ht="36" customHeight="1" spans="1:7">
      <c r="A968" s="504" t="s">
        <v>1781</v>
      </c>
      <c r="B968" s="503" t="s">
        <v>1782</v>
      </c>
      <c r="C968" s="392"/>
      <c r="D968" s="392"/>
      <c r="E968" s="350"/>
      <c r="F968" s="318" t="str">
        <f t="shared" si="78"/>
        <v>否</v>
      </c>
      <c r="G968" s="175" t="str">
        <f t="shared" si="79"/>
        <v>项</v>
      </c>
    </row>
    <row r="969" ht="36" customHeight="1" spans="1:7">
      <c r="A969" s="504" t="s">
        <v>1783</v>
      </c>
      <c r="B969" s="503" t="s">
        <v>1784</v>
      </c>
      <c r="C969" s="392">
        <v>0</v>
      </c>
      <c r="D969" s="392">
        <v>0</v>
      </c>
      <c r="E969" s="350" t="str">
        <f t="shared" ref="E964:E1027" si="80">IF(C969&gt;0,D969/C969-1,IF(C969&lt;0,-(D969/C969-1),""))</f>
        <v/>
      </c>
      <c r="F969" s="318" t="str">
        <f t="shared" si="78"/>
        <v>否</v>
      </c>
      <c r="G969" s="175" t="str">
        <f t="shared" si="79"/>
        <v>项</v>
      </c>
    </row>
    <row r="970" ht="36" customHeight="1" spans="1:7">
      <c r="A970" s="504" t="s">
        <v>1785</v>
      </c>
      <c r="B970" s="503" t="s">
        <v>1786</v>
      </c>
      <c r="C970" s="392"/>
      <c r="D970" s="392"/>
      <c r="E970" s="350"/>
      <c r="F970" s="318" t="str">
        <f t="shared" si="78"/>
        <v>否</v>
      </c>
      <c r="G970" s="175" t="str">
        <f t="shared" si="79"/>
        <v>项</v>
      </c>
    </row>
    <row r="971" ht="36" customHeight="1" spans="1:7">
      <c r="A971" s="504" t="s">
        <v>1787</v>
      </c>
      <c r="B971" s="503" t="s">
        <v>1788</v>
      </c>
      <c r="C971" s="392"/>
      <c r="D971" s="392"/>
      <c r="E971" s="350"/>
      <c r="F971" s="318" t="str">
        <f t="shared" si="78"/>
        <v>否</v>
      </c>
      <c r="G971" s="175" t="str">
        <f t="shared" si="79"/>
        <v>项</v>
      </c>
    </row>
    <row r="972" ht="36" customHeight="1" spans="1:7">
      <c r="A972" s="504" t="s">
        <v>1789</v>
      </c>
      <c r="B972" s="503" t="s">
        <v>1790</v>
      </c>
      <c r="C972" s="392"/>
      <c r="D972" s="392"/>
      <c r="E972" s="350"/>
      <c r="F972" s="318" t="str">
        <f t="shared" si="78"/>
        <v>否</v>
      </c>
      <c r="G972" s="175" t="str">
        <f t="shared" si="79"/>
        <v>项</v>
      </c>
    </row>
    <row r="973" ht="36" customHeight="1" spans="1:7">
      <c r="A973" s="504" t="s">
        <v>1791</v>
      </c>
      <c r="B973" s="503" t="s">
        <v>1792</v>
      </c>
      <c r="C973" s="392"/>
      <c r="D973" s="392"/>
      <c r="E973" s="350"/>
      <c r="F973" s="318" t="str">
        <f t="shared" si="78"/>
        <v>否</v>
      </c>
      <c r="G973" s="175" t="str">
        <f t="shared" si="79"/>
        <v>项</v>
      </c>
    </row>
    <row r="974" ht="36" customHeight="1" spans="1:7">
      <c r="A974" s="504" t="s">
        <v>1793</v>
      </c>
      <c r="B974" s="503" t="s">
        <v>1794</v>
      </c>
      <c r="C974" s="392"/>
      <c r="D974" s="392"/>
      <c r="E974" s="350"/>
      <c r="F974" s="318" t="str">
        <f t="shared" si="78"/>
        <v>否</v>
      </c>
      <c r="G974" s="175" t="str">
        <f t="shared" si="79"/>
        <v>项</v>
      </c>
    </row>
    <row r="975" ht="36" customHeight="1" spans="1:7">
      <c r="A975" s="504" t="s">
        <v>1795</v>
      </c>
      <c r="B975" s="503" t="s">
        <v>1796</v>
      </c>
      <c r="C975" s="392"/>
      <c r="D975" s="392"/>
      <c r="E975" s="350"/>
      <c r="F975" s="318" t="str">
        <f t="shared" si="78"/>
        <v>否</v>
      </c>
      <c r="G975" s="175" t="str">
        <f t="shared" si="79"/>
        <v>项</v>
      </c>
    </row>
    <row r="976" ht="36" customHeight="1" spans="1:7">
      <c r="A976" s="504" t="s">
        <v>1797</v>
      </c>
      <c r="B976" s="503" t="s">
        <v>1798</v>
      </c>
      <c r="C976" s="392"/>
      <c r="D976" s="392"/>
      <c r="E976" s="350"/>
      <c r="F976" s="318" t="str">
        <f t="shared" si="78"/>
        <v>否</v>
      </c>
      <c r="G976" s="175" t="str">
        <f t="shared" si="79"/>
        <v>项</v>
      </c>
    </row>
    <row r="977" ht="36" customHeight="1" spans="1:7">
      <c r="A977" s="504" t="s">
        <v>1799</v>
      </c>
      <c r="B977" s="503" t="s">
        <v>1800</v>
      </c>
      <c r="C977" s="392">
        <v>0</v>
      </c>
      <c r="D977" s="392">
        <v>0</v>
      </c>
      <c r="E977" s="350" t="str">
        <f t="shared" si="80"/>
        <v/>
      </c>
      <c r="F977" s="318" t="str">
        <f t="shared" si="78"/>
        <v>否</v>
      </c>
      <c r="G977" s="175" t="str">
        <f t="shared" si="79"/>
        <v>项</v>
      </c>
    </row>
    <row r="978" ht="36" customHeight="1" spans="1:7">
      <c r="A978" s="504" t="s">
        <v>1801</v>
      </c>
      <c r="B978" s="503" t="s">
        <v>1802</v>
      </c>
      <c r="C978" s="392"/>
      <c r="D978" s="392"/>
      <c r="E978" s="350"/>
      <c r="F978" s="318" t="str">
        <f t="shared" si="78"/>
        <v>否</v>
      </c>
      <c r="G978" s="175" t="str">
        <f t="shared" si="79"/>
        <v>项</v>
      </c>
    </row>
    <row r="979" ht="36" customHeight="1" spans="1:7">
      <c r="A979" s="504" t="s">
        <v>1803</v>
      </c>
      <c r="B979" s="503" t="s">
        <v>1804</v>
      </c>
      <c r="C979" s="392">
        <v>0</v>
      </c>
      <c r="D979" s="392">
        <v>0</v>
      </c>
      <c r="E979" s="350" t="str">
        <f t="shared" si="80"/>
        <v/>
      </c>
      <c r="F979" s="318" t="str">
        <f t="shared" si="78"/>
        <v>否</v>
      </c>
      <c r="G979" s="175" t="str">
        <f t="shared" si="79"/>
        <v>项</v>
      </c>
    </row>
    <row r="980" ht="36" customHeight="1" spans="1:7">
      <c r="A980" s="504" t="s">
        <v>1805</v>
      </c>
      <c r="B980" s="503" t="s">
        <v>1806</v>
      </c>
      <c r="C980" s="392"/>
      <c r="D980" s="392"/>
      <c r="E980" s="350"/>
      <c r="F980" s="318" t="str">
        <f t="shared" si="78"/>
        <v>否</v>
      </c>
      <c r="G980" s="175" t="str">
        <f t="shared" si="79"/>
        <v>项</v>
      </c>
    </row>
    <row r="981" ht="36" customHeight="1" spans="1:7">
      <c r="A981" s="504" t="s">
        <v>1807</v>
      </c>
      <c r="B981" s="503" t="s">
        <v>1808</v>
      </c>
      <c r="C981" s="392"/>
      <c r="D981" s="392"/>
      <c r="E981" s="350"/>
      <c r="F981" s="318" t="str">
        <f t="shared" si="78"/>
        <v>否</v>
      </c>
      <c r="G981" s="175" t="str">
        <f t="shared" si="79"/>
        <v>项</v>
      </c>
    </row>
    <row r="982" ht="36" customHeight="1" spans="1:7">
      <c r="A982" s="504" t="s">
        <v>1809</v>
      </c>
      <c r="B982" s="503" t="s">
        <v>1810</v>
      </c>
      <c r="C982" s="392"/>
      <c r="D982" s="392"/>
      <c r="E982" s="350"/>
      <c r="F982" s="318" t="str">
        <f t="shared" si="78"/>
        <v>否</v>
      </c>
      <c r="G982" s="175" t="str">
        <f t="shared" si="79"/>
        <v>项</v>
      </c>
    </row>
    <row r="983" ht="36" customHeight="1" spans="1:7">
      <c r="A983" s="504" t="s">
        <v>1811</v>
      </c>
      <c r="B983" s="503" t="s">
        <v>1812</v>
      </c>
      <c r="C983" s="392"/>
      <c r="D983" s="392"/>
      <c r="E983" s="350"/>
      <c r="F983" s="318" t="str">
        <f t="shared" si="78"/>
        <v>否</v>
      </c>
      <c r="G983" s="175" t="str">
        <f t="shared" si="79"/>
        <v>项</v>
      </c>
    </row>
    <row r="984" ht="36" customHeight="1" spans="1:7">
      <c r="A984" s="501" t="s">
        <v>1813</v>
      </c>
      <c r="B984" s="502" t="s">
        <v>1814</v>
      </c>
      <c r="C984" s="388"/>
      <c r="D984" s="388"/>
      <c r="E984" s="355"/>
      <c r="F984" s="318" t="str">
        <f t="shared" si="78"/>
        <v>否</v>
      </c>
      <c r="G984" s="175" t="str">
        <f t="shared" si="79"/>
        <v>款</v>
      </c>
    </row>
    <row r="985" ht="36" customHeight="1" spans="1:7">
      <c r="A985" s="504" t="s">
        <v>1815</v>
      </c>
      <c r="B985" s="503" t="s">
        <v>140</v>
      </c>
      <c r="C985" s="392">
        <v>0</v>
      </c>
      <c r="D985" s="392">
        <v>0</v>
      </c>
      <c r="E985" s="350" t="str">
        <f t="shared" si="80"/>
        <v/>
      </c>
      <c r="F985" s="318" t="str">
        <f t="shared" si="78"/>
        <v>否</v>
      </c>
      <c r="G985" s="175" t="str">
        <f t="shared" si="79"/>
        <v>项</v>
      </c>
    </row>
    <row r="986" ht="36" customHeight="1" spans="1:7">
      <c r="A986" s="504" t="s">
        <v>1816</v>
      </c>
      <c r="B986" s="503" t="s">
        <v>142</v>
      </c>
      <c r="C986" s="392">
        <v>0</v>
      </c>
      <c r="D986" s="392">
        <v>0</v>
      </c>
      <c r="E986" s="350" t="str">
        <f t="shared" si="80"/>
        <v/>
      </c>
      <c r="F986" s="318" t="str">
        <f t="shared" si="78"/>
        <v>否</v>
      </c>
      <c r="G986" s="175" t="str">
        <f t="shared" si="79"/>
        <v>项</v>
      </c>
    </row>
    <row r="987" ht="36" customHeight="1" spans="1:7">
      <c r="A987" s="504" t="s">
        <v>1817</v>
      </c>
      <c r="B987" s="503" t="s">
        <v>144</v>
      </c>
      <c r="C987" s="392">
        <v>0</v>
      </c>
      <c r="D987" s="392">
        <v>0</v>
      </c>
      <c r="E987" s="350" t="str">
        <f t="shared" si="80"/>
        <v/>
      </c>
      <c r="F987" s="318" t="str">
        <f t="shared" si="78"/>
        <v>否</v>
      </c>
      <c r="G987" s="175" t="str">
        <f t="shared" si="79"/>
        <v>项</v>
      </c>
    </row>
    <row r="988" ht="36" customHeight="1" spans="1:7">
      <c r="A988" s="504" t="s">
        <v>1818</v>
      </c>
      <c r="B988" s="503" t="s">
        <v>1819</v>
      </c>
      <c r="C988" s="392"/>
      <c r="D988" s="392"/>
      <c r="E988" s="350"/>
      <c r="F988" s="318" t="str">
        <f t="shared" si="78"/>
        <v>否</v>
      </c>
      <c r="G988" s="175" t="str">
        <f t="shared" si="79"/>
        <v>项</v>
      </c>
    </row>
    <row r="989" ht="36" customHeight="1" spans="1:7">
      <c r="A989" s="504" t="s">
        <v>1820</v>
      </c>
      <c r="B989" s="503" t="s">
        <v>1821</v>
      </c>
      <c r="C989" s="392">
        <v>0</v>
      </c>
      <c r="D989" s="392">
        <v>0</v>
      </c>
      <c r="E989" s="350" t="str">
        <f t="shared" si="80"/>
        <v/>
      </c>
      <c r="F989" s="318" t="str">
        <f t="shared" si="78"/>
        <v>否</v>
      </c>
      <c r="G989" s="175" t="str">
        <f t="shared" si="79"/>
        <v>项</v>
      </c>
    </row>
    <row r="990" ht="36" customHeight="1" spans="1:7">
      <c r="A990" s="504" t="s">
        <v>1822</v>
      </c>
      <c r="B990" s="503" t="s">
        <v>1823</v>
      </c>
      <c r="C990" s="392"/>
      <c r="D990" s="392"/>
      <c r="E990" s="350"/>
      <c r="F990" s="318" t="str">
        <f t="shared" si="78"/>
        <v>否</v>
      </c>
      <c r="G990" s="175" t="str">
        <f t="shared" si="79"/>
        <v>项</v>
      </c>
    </row>
    <row r="991" ht="36" customHeight="1" spans="1:7">
      <c r="A991" s="504" t="s">
        <v>1824</v>
      </c>
      <c r="B991" s="503" t="s">
        <v>1825</v>
      </c>
      <c r="C991" s="392"/>
      <c r="D991" s="392"/>
      <c r="E991" s="350"/>
      <c r="F991" s="318" t="str">
        <f t="shared" si="78"/>
        <v>否</v>
      </c>
      <c r="G991" s="175" t="str">
        <f t="shared" si="79"/>
        <v>项</v>
      </c>
    </row>
    <row r="992" ht="36" customHeight="1" spans="1:7">
      <c r="A992" s="504" t="s">
        <v>1826</v>
      </c>
      <c r="B992" s="503" t="s">
        <v>1827</v>
      </c>
      <c r="C992" s="392">
        <v>0</v>
      </c>
      <c r="D992" s="392">
        <v>0</v>
      </c>
      <c r="E992" s="350" t="str">
        <f t="shared" si="80"/>
        <v/>
      </c>
      <c r="F992" s="318" t="str">
        <f t="shared" si="78"/>
        <v>否</v>
      </c>
      <c r="G992" s="175" t="str">
        <f t="shared" si="79"/>
        <v>项</v>
      </c>
    </row>
    <row r="993" ht="36" customHeight="1" spans="1:7">
      <c r="A993" s="504" t="s">
        <v>1828</v>
      </c>
      <c r="B993" s="503" t="s">
        <v>1829</v>
      </c>
      <c r="C993" s="392"/>
      <c r="D993" s="392"/>
      <c r="E993" s="350"/>
      <c r="F993" s="318" t="str">
        <f t="shared" si="78"/>
        <v>否</v>
      </c>
      <c r="G993" s="175" t="str">
        <f t="shared" si="79"/>
        <v>项</v>
      </c>
    </row>
    <row r="994" ht="36" customHeight="1" spans="1:7">
      <c r="A994" s="501" t="s">
        <v>1830</v>
      </c>
      <c r="B994" s="502" t="s">
        <v>1831</v>
      </c>
      <c r="C994" s="388"/>
      <c r="D994" s="388"/>
      <c r="E994" s="355"/>
      <c r="F994" s="318" t="str">
        <f t="shared" si="78"/>
        <v>否</v>
      </c>
      <c r="G994" s="175" t="str">
        <f t="shared" si="79"/>
        <v>款</v>
      </c>
    </row>
    <row r="995" ht="36" customHeight="1" spans="1:7">
      <c r="A995" s="504" t="s">
        <v>1832</v>
      </c>
      <c r="B995" s="503" t="s">
        <v>140</v>
      </c>
      <c r="C995" s="392">
        <v>0</v>
      </c>
      <c r="D995" s="392">
        <v>0</v>
      </c>
      <c r="E995" s="350" t="str">
        <f t="shared" si="80"/>
        <v/>
      </c>
      <c r="F995" s="318" t="str">
        <f t="shared" si="78"/>
        <v>否</v>
      </c>
      <c r="G995" s="175" t="str">
        <f t="shared" si="79"/>
        <v>项</v>
      </c>
    </row>
    <row r="996" ht="36" customHeight="1" spans="1:7">
      <c r="A996" s="504" t="s">
        <v>1833</v>
      </c>
      <c r="B996" s="503" t="s">
        <v>142</v>
      </c>
      <c r="C996" s="392">
        <v>0</v>
      </c>
      <c r="D996" s="392">
        <v>0</v>
      </c>
      <c r="E996" s="350" t="str">
        <f t="shared" si="80"/>
        <v/>
      </c>
      <c r="F996" s="318" t="str">
        <f t="shared" si="78"/>
        <v>否</v>
      </c>
      <c r="G996" s="175" t="str">
        <f t="shared" si="79"/>
        <v>项</v>
      </c>
    </row>
    <row r="997" ht="36" customHeight="1" spans="1:7">
      <c r="A997" s="504" t="s">
        <v>1834</v>
      </c>
      <c r="B997" s="503" t="s">
        <v>144</v>
      </c>
      <c r="C997" s="392">
        <v>0</v>
      </c>
      <c r="D997" s="392">
        <v>0</v>
      </c>
      <c r="E997" s="350" t="str">
        <f t="shared" si="80"/>
        <v/>
      </c>
      <c r="F997" s="318" t="str">
        <f t="shared" si="78"/>
        <v>否</v>
      </c>
      <c r="G997" s="175" t="str">
        <f t="shared" si="79"/>
        <v>项</v>
      </c>
    </row>
    <row r="998" ht="36" customHeight="1" spans="1:7">
      <c r="A998" s="504" t="s">
        <v>1835</v>
      </c>
      <c r="B998" s="503" t="s">
        <v>1836</v>
      </c>
      <c r="C998" s="392">
        <v>0</v>
      </c>
      <c r="D998" s="392">
        <v>0</v>
      </c>
      <c r="E998" s="350" t="str">
        <f t="shared" si="80"/>
        <v/>
      </c>
      <c r="F998" s="318" t="str">
        <f t="shared" si="78"/>
        <v>否</v>
      </c>
      <c r="G998" s="175" t="str">
        <f t="shared" si="79"/>
        <v>项</v>
      </c>
    </row>
    <row r="999" ht="36" customHeight="1" spans="1:7">
      <c r="A999" s="504" t="s">
        <v>1837</v>
      </c>
      <c r="B999" s="503" t="s">
        <v>1838</v>
      </c>
      <c r="C999" s="392">
        <v>0</v>
      </c>
      <c r="D999" s="392">
        <v>0</v>
      </c>
      <c r="E999" s="350" t="str">
        <f t="shared" si="80"/>
        <v/>
      </c>
      <c r="F999" s="318" t="str">
        <f t="shared" si="78"/>
        <v>否</v>
      </c>
      <c r="G999" s="175" t="str">
        <f t="shared" si="79"/>
        <v>项</v>
      </c>
    </row>
    <row r="1000" ht="36" customHeight="1" spans="1:7">
      <c r="A1000" s="504" t="s">
        <v>1839</v>
      </c>
      <c r="B1000" s="503" t="s">
        <v>1840</v>
      </c>
      <c r="C1000" s="392">
        <v>0</v>
      </c>
      <c r="D1000" s="392">
        <v>0</v>
      </c>
      <c r="E1000" s="350" t="str">
        <f t="shared" si="80"/>
        <v/>
      </c>
      <c r="F1000" s="318" t="str">
        <f t="shared" si="78"/>
        <v>否</v>
      </c>
      <c r="G1000" s="175" t="str">
        <f t="shared" si="79"/>
        <v>项</v>
      </c>
    </row>
    <row r="1001" ht="36" customHeight="1" spans="1:7">
      <c r="A1001" s="504" t="s">
        <v>1841</v>
      </c>
      <c r="B1001" s="503" t="s">
        <v>1842</v>
      </c>
      <c r="C1001" s="392"/>
      <c r="D1001" s="392"/>
      <c r="E1001" s="350"/>
      <c r="F1001" s="318" t="str">
        <f t="shared" si="78"/>
        <v>否</v>
      </c>
      <c r="G1001" s="175" t="str">
        <f t="shared" si="79"/>
        <v>项</v>
      </c>
    </row>
    <row r="1002" ht="36" customHeight="1" spans="1:7">
      <c r="A1002" s="504" t="s">
        <v>1843</v>
      </c>
      <c r="B1002" s="503" t="s">
        <v>1844</v>
      </c>
      <c r="C1002" s="392"/>
      <c r="D1002" s="392"/>
      <c r="E1002" s="350"/>
      <c r="F1002" s="318" t="str">
        <f t="shared" si="78"/>
        <v>否</v>
      </c>
      <c r="G1002" s="175" t="str">
        <f t="shared" si="79"/>
        <v>项</v>
      </c>
    </row>
    <row r="1003" ht="36" customHeight="1" spans="1:7">
      <c r="A1003" s="504" t="s">
        <v>1845</v>
      </c>
      <c r="B1003" s="503" t="s">
        <v>1846</v>
      </c>
      <c r="C1003" s="392"/>
      <c r="D1003" s="392"/>
      <c r="E1003" s="350"/>
      <c r="F1003" s="318" t="str">
        <f t="shared" si="78"/>
        <v>否</v>
      </c>
      <c r="G1003" s="175" t="str">
        <f t="shared" si="79"/>
        <v>项</v>
      </c>
    </row>
    <row r="1004" ht="36" customHeight="1" spans="1:7">
      <c r="A1004" s="501" t="s">
        <v>1847</v>
      </c>
      <c r="B1004" s="502" t="s">
        <v>1848</v>
      </c>
      <c r="C1004" s="388">
        <f>SUM(C1005:C1008)</f>
        <v>0</v>
      </c>
      <c r="D1004" s="388">
        <f>SUM(D1005:D1008)</f>
        <v>0</v>
      </c>
      <c r="E1004" s="355" t="str">
        <f t="shared" si="80"/>
        <v/>
      </c>
      <c r="F1004" s="318" t="str">
        <f t="shared" si="78"/>
        <v>否</v>
      </c>
      <c r="G1004" s="175" t="str">
        <f t="shared" si="79"/>
        <v>款</v>
      </c>
    </row>
    <row r="1005" ht="36" customHeight="1" spans="1:7">
      <c r="A1005" s="504" t="s">
        <v>1849</v>
      </c>
      <c r="B1005" s="503" t="s">
        <v>1850</v>
      </c>
      <c r="C1005" s="392">
        <v>0</v>
      </c>
      <c r="D1005" s="392">
        <v>0</v>
      </c>
      <c r="E1005" s="350" t="str">
        <f t="shared" si="80"/>
        <v/>
      </c>
      <c r="F1005" s="318" t="str">
        <f t="shared" si="78"/>
        <v>否</v>
      </c>
      <c r="G1005" s="175" t="str">
        <f t="shared" si="79"/>
        <v>项</v>
      </c>
    </row>
    <row r="1006" ht="36" customHeight="1" spans="1:7">
      <c r="A1006" s="504" t="s">
        <v>1851</v>
      </c>
      <c r="B1006" s="503" t="s">
        <v>1852</v>
      </c>
      <c r="C1006" s="392">
        <v>0</v>
      </c>
      <c r="D1006" s="392">
        <v>0</v>
      </c>
      <c r="E1006" s="350" t="str">
        <f t="shared" si="80"/>
        <v/>
      </c>
      <c r="F1006" s="318" t="str">
        <f t="shared" si="78"/>
        <v>否</v>
      </c>
      <c r="G1006" s="175" t="str">
        <f t="shared" si="79"/>
        <v>项</v>
      </c>
    </row>
    <row r="1007" ht="36" customHeight="1" spans="1:7">
      <c r="A1007" s="504" t="s">
        <v>1853</v>
      </c>
      <c r="B1007" s="503" t="s">
        <v>1854</v>
      </c>
      <c r="C1007" s="392">
        <v>0</v>
      </c>
      <c r="D1007" s="392">
        <v>0</v>
      </c>
      <c r="E1007" s="350" t="str">
        <f t="shared" si="80"/>
        <v/>
      </c>
      <c r="F1007" s="318" t="str">
        <f t="shared" si="78"/>
        <v>否</v>
      </c>
      <c r="G1007" s="175" t="str">
        <f t="shared" si="79"/>
        <v>项</v>
      </c>
    </row>
    <row r="1008" ht="36" customHeight="1" spans="1:7">
      <c r="A1008" s="504" t="s">
        <v>1855</v>
      </c>
      <c r="B1008" s="503" t="s">
        <v>1856</v>
      </c>
      <c r="C1008" s="392">
        <v>0</v>
      </c>
      <c r="D1008" s="392">
        <v>0</v>
      </c>
      <c r="E1008" s="350" t="str">
        <f t="shared" si="80"/>
        <v/>
      </c>
      <c r="F1008" s="318" t="str">
        <f t="shared" si="78"/>
        <v>否</v>
      </c>
      <c r="G1008" s="175" t="str">
        <f t="shared" si="79"/>
        <v>项</v>
      </c>
    </row>
    <row r="1009" ht="36" customHeight="1" spans="1:7">
      <c r="A1009" s="501" t="s">
        <v>1857</v>
      </c>
      <c r="B1009" s="502" t="s">
        <v>1858</v>
      </c>
      <c r="C1009" s="388">
        <f>SUM(C1010:C1015)</f>
        <v>0</v>
      </c>
      <c r="D1009" s="388">
        <f>SUM(D1010:D1015)</f>
        <v>0</v>
      </c>
      <c r="E1009" s="355" t="str">
        <f t="shared" si="80"/>
        <v/>
      </c>
      <c r="F1009" s="318" t="str">
        <f t="shared" si="78"/>
        <v>否</v>
      </c>
      <c r="G1009" s="175" t="str">
        <f t="shared" si="79"/>
        <v>款</v>
      </c>
    </row>
    <row r="1010" ht="36" customHeight="1" spans="1:7">
      <c r="A1010" s="504" t="s">
        <v>1859</v>
      </c>
      <c r="B1010" s="503" t="s">
        <v>140</v>
      </c>
      <c r="C1010" s="392">
        <v>0</v>
      </c>
      <c r="D1010" s="392">
        <v>0</v>
      </c>
      <c r="E1010" s="350" t="str">
        <f t="shared" si="80"/>
        <v/>
      </c>
      <c r="F1010" s="318" t="str">
        <f t="shared" si="78"/>
        <v>否</v>
      </c>
      <c r="G1010" s="175" t="str">
        <f t="shared" si="79"/>
        <v>项</v>
      </c>
    </row>
    <row r="1011" ht="36" customHeight="1" spans="1:7">
      <c r="A1011" s="504" t="s">
        <v>1860</v>
      </c>
      <c r="B1011" s="503" t="s">
        <v>142</v>
      </c>
      <c r="C1011" s="392">
        <v>0</v>
      </c>
      <c r="D1011" s="392">
        <v>0</v>
      </c>
      <c r="E1011" s="350" t="str">
        <f t="shared" si="80"/>
        <v/>
      </c>
      <c r="F1011" s="318" t="str">
        <f t="shared" si="78"/>
        <v>否</v>
      </c>
      <c r="G1011" s="175" t="str">
        <f t="shared" si="79"/>
        <v>项</v>
      </c>
    </row>
    <row r="1012" ht="36" customHeight="1" spans="1:7">
      <c r="A1012" s="504" t="s">
        <v>1861</v>
      </c>
      <c r="B1012" s="503" t="s">
        <v>144</v>
      </c>
      <c r="C1012" s="392">
        <v>0</v>
      </c>
      <c r="D1012" s="392">
        <v>0</v>
      </c>
      <c r="E1012" s="350" t="str">
        <f t="shared" si="80"/>
        <v/>
      </c>
      <c r="F1012" s="318" t="str">
        <f t="shared" si="78"/>
        <v>否</v>
      </c>
      <c r="G1012" s="175" t="str">
        <f t="shared" si="79"/>
        <v>项</v>
      </c>
    </row>
    <row r="1013" ht="36" customHeight="1" spans="1:7">
      <c r="A1013" s="504" t="s">
        <v>1862</v>
      </c>
      <c r="B1013" s="503" t="s">
        <v>1827</v>
      </c>
      <c r="C1013" s="392">
        <v>0</v>
      </c>
      <c r="D1013" s="392">
        <v>0</v>
      </c>
      <c r="E1013" s="350" t="str">
        <f t="shared" si="80"/>
        <v/>
      </c>
      <c r="F1013" s="318" t="str">
        <f t="shared" si="78"/>
        <v>否</v>
      </c>
      <c r="G1013" s="175" t="str">
        <f t="shared" si="79"/>
        <v>项</v>
      </c>
    </row>
    <row r="1014" ht="36" customHeight="1" spans="1:7">
      <c r="A1014" s="504" t="s">
        <v>1863</v>
      </c>
      <c r="B1014" s="503" t="s">
        <v>1864</v>
      </c>
      <c r="C1014" s="392">
        <v>0</v>
      </c>
      <c r="D1014" s="392">
        <v>0</v>
      </c>
      <c r="E1014" s="350" t="str">
        <f t="shared" si="80"/>
        <v/>
      </c>
      <c r="F1014" s="318" t="str">
        <f t="shared" si="78"/>
        <v>否</v>
      </c>
      <c r="G1014" s="175" t="str">
        <f t="shared" si="79"/>
        <v>项</v>
      </c>
    </row>
    <row r="1015" ht="36" customHeight="1" spans="1:7">
      <c r="A1015" s="504" t="s">
        <v>1865</v>
      </c>
      <c r="B1015" s="503" t="s">
        <v>1866</v>
      </c>
      <c r="C1015" s="392">
        <v>0</v>
      </c>
      <c r="D1015" s="392">
        <v>0</v>
      </c>
      <c r="E1015" s="350" t="str">
        <f t="shared" si="80"/>
        <v/>
      </c>
      <c r="F1015" s="318" t="str">
        <f t="shared" si="78"/>
        <v>否</v>
      </c>
      <c r="G1015" s="175" t="str">
        <f t="shared" si="79"/>
        <v>项</v>
      </c>
    </row>
    <row r="1016" ht="36" customHeight="1" spans="1:7">
      <c r="A1016" s="501" t="s">
        <v>1867</v>
      </c>
      <c r="B1016" s="502" t="s">
        <v>1868</v>
      </c>
      <c r="C1016" s="388">
        <f>SUM(C1017:C1020)</f>
        <v>0</v>
      </c>
      <c r="D1016" s="388">
        <f>SUM(D1017:D1020)</f>
        <v>0</v>
      </c>
      <c r="E1016" s="355" t="str">
        <f t="shared" si="80"/>
        <v/>
      </c>
      <c r="F1016" s="318" t="str">
        <f t="shared" si="78"/>
        <v>否</v>
      </c>
      <c r="G1016" s="175" t="str">
        <f t="shared" si="79"/>
        <v>款</v>
      </c>
    </row>
    <row r="1017" ht="36" customHeight="1" spans="1:7">
      <c r="A1017" s="504" t="s">
        <v>1869</v>
      </c>
      <c r="B1017" s="503" t="s">
        <v>1870</v>
      </c>
      <c r="C1017" s="392">
        <v>0</v>
      </c>
      <c r="D1017" s="392">
        <v>0</v>
      </c>
      <c r="E1017" s="350" t="str">
        <f t="shared" si="80"/>
        <v/>
      </c>
      <c r="F1017" s="318" t="str">
        <f t="shared" si="78"/>
        <v>否</v>
      </c>
      <c r="G1017" s="175" t="str">
        <f t="shared" si="79"/>
        <v>项</v>
      </c>
    </row>
    <row r="1018" ht="36" customHeight="1" spans="1:7">
      <c r="A1018" s="504" t="s">
        <v>1871</v>
      </c>
      <c r="B1018" s="503" t="s">
        <v>1872</v>
      </c>
      <c r="C1018" s="392">
        <v>0</v>
      </c>
      <c r="D1018" s="392">
        <v>0</v>
      </c>
      <c r="E1018" s="350" t="str">
        <f t="shared" si="80"/>
        <v/>
      </c>
      <c r="F1018" s="318" t="str">
        <f t="shared" si="78"/>
        <v>否</v>
      </c>
      <c r="G1018" s="175" t="str">
        <f t="shared" si="79"/>
        <v>项</v>
      </c>
    </row>
    <row r="1019" ht="36" customHeight="1" spans="1:7">
      <c r="A1019" s="504" t="s">
        <v>1873</v>
      </c>
      <c r="B1019" s="503" t="s">
        <v>1874</v>
      </c>
      <c r="C1019" s="392">
        <v>0</v>
      </c>
      <c r="D1019" s="392">
        <v>0</v>
      </c>
      <c r="E1019" s="350" t="str">
        <f t="shared" si="80"/>
        <v/>
      </c>
      <c r="F1019" s="318" t="str">
        <f t="shared" si="78"/>
        <v>否</v>
      </c>
      <c r="G1019" s="175" t="str">
        <f t="shared" si="79"/>
        <v>项</v>
      </c>
    </row>
    <row r="1020" ht="36" customHeight="1" spans="1:7">
      <c r="A1020" s="504" t="s">
        <v>1875</v>
      </c>
      <c r="B1020" s="503" t="s">
        <v>1876</v>
      </c>
      <c r="C1020" s="392">
        <v>0</v>
      </c>
      <c r="D1020" s="392">
        <v>0</v>
      </c>
      <c r="E1020" s="350" t="str">
        <f t="shared" si="80"/>
        <v/>
      </c>
      <c r="F1020" s="318" t="str">
        <f t="shared" si="78"/>
        <v>否</v>
      </c>
      <c r="G1020" s="175" t="str">
        <f t="shared" si="79"/>
        <v>项</v>
      </c>
    </row>
    <row r="1021" ht="36" customHeight="1" spans="1:7">
      <c r="A1021" s="501" t="s">
        <v>1877</v>
      </c>
      <c r="B1021" s="502" t="s">
        <v>1878</v>
      </c>
      <c r="C1021" s="388"/>
      <c r="D1021" s="388"/>
      <c r="E1021" s="355"/>
      <c r="F1021" s="318" t="str">
        <f t="shared" si="78"/>
        <v>否</v>
      </c>
      <c r="G1021" s="175" t="str">
        <f t="shared" si="79"/>
        <v>款</v>
      </c>
    </row>
    <row r="1022" ht="36" customHeight="1" spans="1:7">
      <c r="A1022" s="504" t="s">
        <v>1879</v>
      </c>
      <c r="B1022" s="503" t="s">
        <v>1880</v>
      </c>
      <c r="C1022" s="392">
        <v>0</v>
      </c>
      <c r="D1022" s="392">
        <v>0</v>
      </c>
      <c r="E1022" s="350" t="str">
        <f t="shared" si="80"/>
        <v/>
      </c>
      <c r="F1022" s="318" t="str">
        <f t="shared" si="78"/>
        <v>否</v>
      </c>
      <c r="G1022" s="175" t="str">
        <f t="shared" si="79"/>
        <v>项</v>
      </c>
    </row>
    <row r="1023" ht="36" customHeight="1" spans="1:7">
      <c r="A1023" s="504" t="s">
        <v>1881</v>
      </c>
      <c r="B1023" s="503" t="s">
        <v>1882</v>
      </c>
      <c r="C1023" s="392"/>
      <c r="D1023" s="392"/>
      <c r="E1023" s="350"/>
      <c r="F1023" s="318" t="str">
        <f t="shared" si="78"/>
        <v>否</v>
      </c>
      <c r="G1023" s="175" t="str">
        <f t="shared" si="79"/>
        <v>项</v>
      </c>
    </row>
    <row r="1024" ht="36" customHeight="1" spans="1:7">
      <c r="A1024" s="507" t="s">
        <v>1883</v>
      </c>
      <c r="B1024" s="508" t="s">
        <v>520</v>
      </c>
      <c r="C1024" s="509"/>
      <c r="D1024" s="509"/>
      <c r="E1024" s="355"/>
      <c r="F1024" s="318" t="str">
        <f t="shared" si="78"/>
        <v>否</v>
      </c>
      <c r="G1024" s="175" t="str">
        <f t="shared" si="79"/>
        <v>项</v>
      </c>
    </row>
    <row r="1025" ht="36" customHeight="1" spans="1:7">
      <c r="A1025" s="501" t="s">
        <v>95</v>
      </c>
      <c r="B1025" s="502" t="s">
        <v>96</v>
      </c>
      <c r="C1025" s="388">
        <f>C1026+C1036+C1052+C1057+C1074+C1081+C1089</f>
        <v>4851</v>
      </c>
      <c r="D1025" s="388">
        <f>D1026+D1036+D1052+D1057+D1074+D1081+D1089</f>
        <v>4140</v>
      </c>
      <c r="E1025" s="355">
        <f>IF(C1025&gt;0,D1025/C1025-1,IF(C1025&lt;0,-(D1025/C1025-1),""))</f>
        <v>-0.147</v>
      </c>
      <c r="F1025" s="318" t="str">
        <f t="shared" si="78"/>
        <v>是</v>
      </c>
      <c r="G1025" s="175" t="str">
        <f t="shared" si="79"/>
        <v>类</v>
      </c>
    </row>
    <row r="1026" ht="36" customHeight="1" spans="1:7">
      <c r="A1026" s="501" t="s">
        <v>1884</v>
      </c>
      <c r="B1026" s="502" t="s">
        <v>1885</v>
      </c>
      <c r="C1026" s="388"/>
      <c r="D1026" s="388"/>
      <c r="E1026" s="355"/>
      <c r="F1026" s="318" t="str">
        <f t="shared" si="78"/>
        <v>否</v>
      </c>
      <c r="G1026" s="175" t="str">
        <f t="shared" si="79"/>
        <v>款</v>
      </c>
    </row>
    <row r="1027" ht="36" customHeight="1" spans="1:7">
      <c r="A1027" s="504" t="s">
        <v>1886</v>
      </c>
      <c r="B1027" s="503" t="s">
        <v>140</v>
      </c>
      <c r="C1027" s="392"/>
      <c r="D1027" s="392"/>
      <c r="E1027" s="350"/>
      <c r="F1027" s="318" t="str">
        <f t="shared" si="78"/>
        <v>否</v>
      </c>
      <c r="G1027" s="175" t="str">
        <f t="shared" si="79"/>
        <v>项</v>
      </c>
    </row>
    <row r="1028" ht="36" customHeight="1" spans="1:7">
      <c r="A1028" s="504" t="s">
        <v>1887</v>
      </c>
      <c r="B1028" s="503" t="s">
        <v>142</v>
      </c>
      <c r="C1028" s="392">
        <v>0</v>
      </c>
      <c r="D1028" s="392">
        <v>0</v>
      </c>
      <c r="E1028" s="350" t="str">
        <f t="shared" ref="E1028:E1091" si="81">IF(C1028&gt;0,D1028/C1028-1,IF(C1028&lt;0,-(D1028/C1028-1),""))</f>
        <v/>
      </c>
      <c r="F1028" s="318" t="str">
        <f t="shared" ref="F1028:F1091" si="82">IF(LEN(A1028)=3,"是",IF(B1028&lt;&gt;"",IF(SUM(C1028:D1028)&lt;&gt;0,"是","否"),"是"))</f>
        <v>否</v>
      </c>
      <c r="G1028" s="175" t="str">
        <f t="shared" ref="G1028:G1091" si="83">IF(LEN(A1028)=3,"类",IF(LEN(A1028)=5,"款","项"))</f>
        <v>项</v>
      </c>
    </row>
    <row r="1029" ht="36" customHeight="1" spans="1:7">
      <c r="A1029" s="504" t="s">
        <v>1888</v>
      </c>
      <c r="B1029" s="503" t="s">
        <v>144</v>
      </c>
      <c r="C1029" s="392">
        <v>0</v>
      </c>
      <c r="D1029" s="392">
        <v>0</v>
      </c>
      <c r="E1029" s="350" t="str">
        <f t="shared" si="81"/>
        <v/>
      </c>
      <c r="F1029" s="318" t="str">
        <f t="shared" si="82"/>
        <v>否</v>
      </c>
      <c r="G1029" s="175" t="str">
        <f t="shared" si="83"/>
        <v>项</v>
      </c>
    </row>
    <row r="1030" ht="36" customHeight="1" spans="1:7">
      <c r="A1030" s="504" t="s">
        <v>1889</v>
      </c>
      <c r="B1030" s="503" t="s">
        <v>1890</v>
      </c>
      <c r="C1030" s="392"/>
      <c r="D1030" s="392"/>
      <c r="E1030" s="350"/>
      <c r="F1030" s="318" t="str">
        <f t="shared" si="82"/>
        <v>否</v>
      </c>
      <c r="G1030" s="175" t="str">
        <f t="shared" si="83"/>
        <v>项</v>
      </c>
    </row>
    <row r="1031" ht="36" customHeight="1" spans="1:7">
      <c r="A1031" s="504" t="s">
        <v>1891</v>
      </c>
      <c r="B1031" s="503" t="s">
        <v>1892</v>
      </c>
      <c r="C1031" s="392">
        <v>0</v>
      </c>
      <c r="D1031" s="392">
        <v>0</v>
      </c>
      <c r="E1031" s="350" t="str">
        <f t="shared" si="81"/>
        <v/>
      </c>
      <c r="F1031" s="318" t="str">
        <f t="shared" si="82"/>
        <v>否</v>
      </c>
      <c r="G1031" s="175" t="str">
        <f t="shared" si="83"/>
        <v>项</v>
      </c>
    </row>
    <row r="1032" ht="36" customHeight="1" spans="1:7">
      <c r="A1032" s="504" t="s">
        <v>1893</v>
      </c>
      <c r="B1032" s="503" t="s">
        <v>1894</v>
      </c>
      <c r="C1032" s="392">
        <v>0</v>
      </c>
      <c r="D1032" s="392">
        <v>0</v>
      </c>
      <c r="E1032" s="350" t="str">
        <f t="shared" si="81"/>
        <v/>
      </c>
      <c r="F1032" s="318" t="str">
        <f t="shared" si="82"/>
        <v>否</v>
      </c>
      <c r="G1032" s="175" t="str">
        <f t="shared" si="83"/>
        <v>项</v>
      </c>
    </row>
    <row r="1033" ht="36" customHeight="1" spans="1:7">
      <c r="A1033" s="504" t="s">
        <v>1895</v>
      </c>
      <c r="B1033" s="503" t="s">
        <v>1896</v>
      </c>
      <c r="C1033" s="392"/>
      <c r="D1033" s="392"/>
      <c r="E1033" s="350"/>
      <c r="F1033" s="318" t="str">
        <f t="shared" si="82"/>
        <v>否</v>
      </c>
      <c r="G1033" s="175" t="str">
        <f t="shared" si="83"/>
        <v>项</v>
      </c>
    </row>
    <row r="1034" ht="36" customHeight="1" spans="1:7">
      <c r="A1034" s="504" t="s">
        <v>1897</v>
      </c>
      <c r="B1034" s="503" t="s">
        <v>1898</v>
      </c>
      <c r="C1034" s="392">
        <v>0</v>
      </c>
      <c r="D1034" s="392">
        <v>0</v>
      </c>
      <c r="E1034" s="350" t="str">
        <f t="shared" si="81"/>
        <v/>
      </c>
      <c r="F1034" s="318" t="str">
        <f t="shared" si="82"/>
        <v>否</v>
      </c>
      <c r="G1034" s="175" t="str">
        <f t="shared" si="83"/>
        <v>项</v>
      </c>
    </row>
    <row r="1035" ht="36" customHeight="1" spans="1:7">
      <c r="A1035" s="504" t="s">
        <v>1899</v>
      </c>
      <c r="B1035" s="503" t="s">
        <v>1900</v>
      </c>
      <c r="C1035" s="392"/>
      <c r="D1035" s="392"/>
      <c r="E1035" s="350"/>
      <c r="F1035" s="318" t="str">
        <f t="shared" si="82"/>
        <v>否</v>
      </c>
      <c r="G1035" s="175" t="str">
        <f t="shared" si="83"/>
        <v>项</v>
      </c>
    </row>
    <row r="1036" ht="36" customHeight="1" spans="1:7">
      <c r="A1036" s="501" t="s">
        <v>1901</v>
      </c>
      <c r="B1036" s="502" t="s">
        <v>1902</v>
      </c>
      <c r="C1036" s="388"/>
      <c r="D1036" s="388"/>
      <c r="E1036" s="355"/>
      <c r="F1036" s="318" t="str">
        <f t="shared" si="82"/>
        <v>否</v>
      </c>
      <c r="G1036" s="175" t="str">
        <f t="shared" si="83"/>
        <v>款</v>
      </c>
    </row>
    <row r="1037" ht="36" customHeight="1" spans="1:7">
      <c r="A1037" s="504" t="s">
        <v>1903</v>
      </c>
      <c r="B1037" s="503" t="s">
        <v>140</v>
      </c>
      <c r="C1037" s="392"/>
      <c r="D1037" s="392"/>
      <c r="E1037" s="350"/>
      <c r="F1037" s="318" t="str">
        <f t="shared" si="82"/>
        <v>否</v>
      </c>
      <c r="G1037" s="175" t="str">
        <f t="shared" si="83"/>
        <v>项</v>
      </c>
    </row>
    <row r="1038" ht="36" customHeight="1" spans="1:7">
      <c r="A1038" s="504" t="s">
        <v>1904</v>
      </c>
      <c r="B1038" s="503" t="s">
        <v>142</v>
      </c>
      <c r="C1038" s="392">
        <v>0</v>
      </c>
      <c r="D1038" s="392">
        <v>0</v>
      </c>
      <c r="E1038" s="350" t="str">
        <f t="shared" si="81"/>
        <v/>
      </c>
      <c r="F1038" s="318" t="str">
        <f t="shared" si="82"/>
        <v>否</v>
      </c>
      <c r="G1038" s="175" t="str">
        <f t="shared" si="83"/>
        <v>项</v>
      </c>
    </row>
    <row r="1039" ht="36" customHeight="1" spans="1:7">
      <c r="A1039" s="504" t="s">
        <v>1905</v>
      </c>
      <c r="B1039" s="503" t="s">
        <v>144</v>
      </c>
      <c r="C1039" s="392"/>
      <c r="D1039" s="392"/>
      <c r="E1039" s="350"/>
      <c r="F1039" s="318" t="str">
        <f t="shared" si="82"/>
        <v>否</v>
      </c>
      <c r="G1039" s="175" t="str">
        <f t="shared" si="83"/>
        <v>项</v>
      </c>
    </row>
    <row r="1040" ht="36" customHeight="1" spans="1:7">
      <c r="A1040" s="504" t="s">
        <v>1906</v>
      </c>
      <c r="B1040" s="503" t="s">
        <v>1907</v>
      </c>
      <c r="C1040" s="392"/>
      <c r="D1040" s="392"/>
      <c r="E1040" s="350"/>
      <c r="F1040" s="318" t="str">
        <f t="shared" si="82"/>
        <v>否</v>
      </c>
      <c r="G1040" s="175" t="str">
        <f t="shared" si="83"/>
        <v>项</v>
      </c>
    </row>
    <row r="1041" ht="36" customHeight="1" spans="1:7">
      <c r="A1041" s="504" t="s">
        <v>1908</v>
      </c>
      <c r="B1041" s="503" t="s">
        <v>1909</v>
      </c>
      <c r="C1041" s="392"/>
      <c r="D1041" s="392"/>
      <c r="E1041" s="350"/>
      <c r="F1041" s="318" t="str">
        <f t="shared" si="82"/>
        <v>否</v>
      </c>
      <c r="G1041" s="175" t="str">
        <f t="shared" si="83"/>
        <v>项</v>
      </c>
    </row>
    <row r="1042" ht="36" customHeight="1" spans="1:7">
      <c r="A1042" s="504" t="s">
        <v>1910</v>
      </c>
      <c r="B1042" s="503" t="s">
        <v>1911</v>
      </c>
      <c r="C1042" s="392">
        <v>0</v>
      </c>
      <c r="D1042" s="392">
        <v>0</v>
      </c>
      <c r="E1042" s="350" t="str">
        <f t="shared" si="81"/>
        <v/>
      </c>
      <c r="F1042" s="318" t="str">
        <f t="shared" si="82"/>
        <v>否</v>
      </c>
      <c r="G1042" s="175" t="str">
        <f t="shared" si="83"/>
        <v>项</v>
      </c>
    </row>
    <row r="1043" ht="36" customHeight="1" spans="1:7">
      <c r="A1043" s="504" t="s">
        <v>1912</v>
      </c>
      <c r="B1043" s="503" t="s">
        <v>1913</v>
      </c>
      <c r="C1043" s="392"/>
      <c r="D1043" s="392"/>
      <c r="E1043" s="350"/>
      <c r="F1043" s="318" t="str">
        <f t="shared" si="82"/>
        <v>否</v>
      </c>
      <c r="G1043" s="175" t="str">
        <f t="shared" si="83"/>
        <v>项</v>
      </c>
    </row>
    <row r="1044" ht="36" customHeight="1" spans="1:7">
      <c r="A1044" s="504" t="s">
        <v>1914</v>
      </c>
      <c r="B1044" s="503" t="s">
        <v>1915</v>
      </c>
      <c r="C1044" s="392">
        <v>0</v>
      </c>
      <c r="D1044" s="392">
        <v>0</v>
      </c>
      <c r="E1044" s="350" t="str">
        <f t="shared" si="81"/>
        <v/>
      </c>
      <c r="F1044" s="318" t="str">
        <f t="shared" si="82"/>
        <v>否</v>
      </c>
      <c r="G1044" s="175" t="str">
        <f t="shared" si="83"/>
        <v>项</v>
      </c>
    </row>
    <row r="1045" ht="36" customHeight="1" spans="1:7">
      <c r="A1045" s="504" t="s">
        <v>1916</v>
      </c>
      <c r="B1045" s="503" t="s">
        <v>1917</v>
      </c>
      <c r="C1045" s="392">
        <v>0</v>
      </c>
      <c r="D1045" s="392">
        <v>0</v>
      </c>
      <c r="E1045" s="350" t="str">
        <f t="shared" si="81"/>
        <v/>
      </c>
      <c r="F1045" s="318" t="str">
        <f t="shared" si="82"/>
        <v>否</v>
      </c>
      <c r="G1045" s="175" t="str">
        <f t="shared" si="83"/>
        <v>项</v>
      </c>
    </row>
    <row r="1046" ht="36" customHeight="1" spans="1:7">
      <c r="A1046" s="504" t="s">
        <v>1918</v>
      </c>
      <c r="B1046" s="503" t="s">
        <v>1919</v>
      </c>
      <c r="C1046" s="392">
        <v>0</v>
      </c>
      <c r="D1046" s="392">
        <v>0</v>
      </c>
      <c r="E1046" s="350" t="str">
        <f t="shared" si="81"/>
        <v/>
      </c>
      <c r="F1046" s="318" t="str">
        <f t="shared" si="82"/>
        <v>否</v>
      </c>
      <c r="G1046" s="175" t="str">
        <f t="shared" si="83"/>
        <v>项</v>
      </c>
    </row>
    <row r="1047" ht="36" customHeight="1" spans="1:7">
      <c r="A1047" s="504" t="s">
        <v>1920</v>
      </c>
      <c r="B1047" s="503" t="s">
        <v>1921</v>
      </c>
      <c r="C1047" s="392">
        <v>0</v>
      </c>
      <c r="D1047" s="392">
        <v>0</v>
      </c>
      <c r="E1047" s="350" t="str">
        <f t="shared" si="81"/>
        <v/>
      </c>
      <c r="F1047" s="318" t="str">
        <f t="shared" si="82"/>
        <v>否</v>
      </c>
      <c r="G1047" s="175" t="str">
        <f t="shared" si="83"/>
        <v>项</v>
      </c>
    </row>
    <row r="1048" ht="36" customHeight="1" spans="1:7">
      <c r="A1048" s="504" t="s">
        <v>1922</v>
      </c>
      <c r="B1048" s="503" t="s">
        <v>1923</v>
      </c>
      <c r="C1048" s="392">
        <v>0</v>
      </c>
      <c r="D1048" s="392">
        <v>0</v>
      </c>
      <c r="E1048" s="350" t="str">
        <f t="shared" si="81"/>
        <v/>
      </c>
      <c r="F1048" s="318" t="str">
        <f t="shared" si="82"/>
        <v>否</v>
      </c>
      <c r="G1048" s="175" t="str">
        <f t="shared" si="83"/>
        <v>项</v>
      </c>
    </row>
    <row r="1049" ht="36" customHeight="1" spans="1:7">
      <c r="A1049" s="504" t="s">
        <v>1924</v>
      </c>
      <c r="B1049" s="503" t="s">
        <v>1925</v>
      </c>
      <c r="C1049" s="392">
        <v>0</v>
      </c>
      <c r="D1049" s="392">
        <v>0</v>
      </c>
      <c r="E1049" s="350" t="str">
        <f t="shared" si="81"/>
        <v/>
      </c>
      <c r="F1049" s="318" t="str">
        <f t="shared" si="82"/>
        <v>否</v>
      </c>
      <c r="G1049" s="175" t="str">
        <f t="shared" si="83"/>
        <v>项</v>
      </c>
    </row>
    <row r="1050" ht="36" customHeight="1" spans="1:7">
      <c r="A1050" s="504" t="s">
        <v>1926</v>
      </c>
      <c r="B1050" s="503" t="s">
        <v>1927</v>
      </c>
      <c r="C1050" s="392">
        <v>0</v>
      </c>
      <c r="D1050" s="392">
        <v>0</v>
      </c>
      <c r="E1050" s="350" t="str">
        <f t="shared" si="81"/>
        <v/>
      </c>
      <c r="F1050" s="318" t="str">
        <f t="shared" si="82"/>
        <v>否</v>
      </c>
      <c r="G1050" s="175" t="str">
        <f t="shared" si="83"/>
        <v>项</v>
      </c>
    </row>
    <row r="1051" ht="36" customHeight="1" spans="1:7">
      <c r="A1051" s="504" t="s">
        <v>1928</v>
      </c>
      <c r="B1051" s="503" t="s">
        <v>1929</v>
      </c>
      <c r="C1051" s="392"/>
      <c r="D1051" s="392"/>
      <c r="E1051" s="350"/>
      <c r="F1051" s="318" t="str">
        <f t="shared" si="82"/>
        <v>否</v>
      </c>
      <c r="G1051" s="175" t="str">
        <f t="shared" si="83"/>
        <v>项</v>
      </c>
    </row>
    <row r="1052" ht="36" customHeight="1" spans="1:7">
      <c r="A1052" s="501" t="s">
        <v>1930</v>
      </c>
      <c r="B1052" s="502" t="s">
        <v>1931</v>
      </c>
      <c r="C1052" s="388"/>
      <c r="D1052" s="388"/>
      <c r="E1052" s="355"/>
      <c r="F1052" s="318" t="str">
        <f t="shared" si="82"/>
        <v>否</v>
      </c>
      <c r="G1052" s="175" t="str">
        <f t="shared" si="83"/>
        <v>款</v>
      </c>
    </row>
    <row r="1053" ht="36" customHeight="1" spans="1:7">
      <c r="A1053" s="504" t="s">
        <v>1932</v>
      </c>
      <c r="B1053" s="503" t="s">
        <v>140</v>
      </c>
      <c r="C1053" s="392"/>
      <c r="D1053" s="392"/>
      <c r="E1053" s="350"/>
      <c r="F1053" s="318" t="str">
        <f t="shared" si="82"/>
        <v>否</v>
      </c>
      <c r="G1053" s="175" t="str">
        <f t="shared" si="83"/>
        <v>项</v>
      </c>
    </row>
    <row r="1054" ht="36" customHeight="1" spans="1:7">
      <c r="A1054" s="504" t="s">
        <v>1933</v>
      </c>
      <c r="B1054" s="503" t="s">
        <v>142</v>
      </c>
      <c r="C1054" s="392">
        <v>0</v>
      </c>
      <c r="D1054" s="392">
        <v>0</v>
      </c>
      <c r="E1054" s="350" t="str">
        <f t="shared" si="81"/>
        <v/>
      </c>
      <c r="F1054" s="318" t="str">
        <f t="shared" si="82"/>
        <v>否</v>
      </c>
      <c r="G1054" s="175" t="str">
        <f t="shared" si="83"/>
        <v>项</v>
      </c>
    </row>
    <row r="1055" ht="36" customHeight="1" spans="1:7">
      <c r="A1055" s="504" t="s">
        <v>1934</v>
      </c>
      <c r="B1055" s="503" t="s">
        <v>144</v>
      </c>
      <c r="C1055" s="392">
        <v>0</v>
      </c>
      <c r="D1055" s="392">
        <v>0</v>
      </c>
      <c r="E1055" s="350" t="str">
        <f t="shared" si="81"/>
        <v/>
      </c>
      <c r="F1055" s="318" t="str">
        <f t="shared" si="82"/>
        <v>否</v>
      </c>
      <c r="G1055" s="175" t="str">
        <f t="shared" si="83"/>
        <v>项</v>
      </c>
    </row>
    <row r="1056" ht="36" customHeight="1" spans="1:7">
      <c r="A1056" s="504" t="s">
        <v>1935</v>
      </c>
      <c r="B1056" s="503" t="s">
        <v>1936</v>
      </c>
      <c r="C1056" s="392">
        <v>0</v>
      </c>
      <c r="D1056" s="392">
        <v>0</v>
      </c>
      <c r="E1056" s="350" t="str">
        <f t="shared" si="81"/>
        <v/>
      </c>
      <c r="F1056" s="318" t="str">
        <f t="shared" si="82"/>
        <v>否</v>
      </c>
      <c r="G1056" s="175" t="str">
        <f t="shared" si="83"/>
        <v>项</v>
      </c>
    </row>
    <row r="1057" ht="36" customHeight="1" spans="1:7">
      <c r="A1057" s="501" t="s">
        <v>1937</v>
      </c>
      <c r="B1057" s="502" t="s">
        <v>1938</v>
      </c>
      <c r="C1057" s="388">
        <f>SUM(C1058:C1073)</f>
        <v>660</v>
      </c>
      <c r="D1057" s="388">
        <f>SUM(D1058:D1073)</f>
        <v>620</v>
      </c>
      <c r="E1057" s="355">
        <f t="shared" si="81"/>
        <v>-0.061</v>
      </c>
      <c r="F1057" s="318" t="str">
        <f t="shared" si="82"/>
        <v>是</v>
      </c>
      <c r="G1057" s="175" t="str">
        <f t="shared" si="83"/>
        <v>款</v>
      </c>
    </row>
    <row r="1058" ht="36" customHeight="1" spans="1:7">
      <c r="A1058" s="504" t="s">
        <v>1939</v>
      </c>
      <c r="B1058" s="503" t="s">
        <v>140</v>
      </c>
      <c r="C1058" s="392"/>
      <c r="D1058" s="392"/>
      <c r="E1058" s="350"/>
      <c r="F1058" s="318" t="str">
        <f t="shared" si="82"/>
        <v>否</v>
      </c>
      <c r="G1058" s="175" t="str">
        <f t="shared" si="83"/>
        <v>项</v>
      </c>
    </row>
    <row r="1059" ht="36" customHeight="1" spans="1:7">
      <c r="A1059" s="504" t="s">
        <v>1940</v>
      </c>
      <c r="B1059" s="503" t="s">
        <v>142</v>
      </c>
      <c r="C1059" s="392">
        <v>0</v>
      </c>
      <c r="D1059" s="392">
        <v>0</v>
      </c>
      <c r="E1059" s="350" t="str">
        <f t="shared" si="81"/>
        <v/>
      </c>
      <c r="F1059" s="318" t="str">
        <f t="shared" si="82"/>
        <v>否</v>
      </c>
      <c r="G1059" s="175" t="str">
        <f t="shared" si="83"/>
        <v>项</v>
      </c>
    </row>
    <row r="1060" ht="36" customHeight="1" spans="1:7">
      <c r="A1060" s="504" t="s">
        <v>1941</v>
      </c>
      <c r="B1060" s="503" t="s">
        <v>144</v>
      </c>
      <c r="C1060" s="392"/>
      <c r="D1060" s="392"/>
      <c r="E1060" s="350"/>
      <c r="F1060" s="318" t="str">
        <f t="shared" si="82"/>
        <v>否</v>
      </c>
      <c r="G1060" s="175" t="str">
        <f t="shared" si="83"/>
        <v>项</v>
      </c>
    </row>
    <row r="1061" ht="36" customHeight="1" spans="1:7">
      <c r="A1061" s="504" t="s">
        <v>1942</v>
      </c>
      <c r="B1061" s="503" t="s">
        <v>1943</v>
      </c>
      <c r="C1061" s="392">
        <v>0</v>
      </c>
      <c r="D1061" s="392">
        <v>0</v>
      </c>
      <c r="E1061" s="350" t="str">
        <f t="shared" si="81"/>
        <v/>
      </c>
      <c r="F1061" s="318" t="str">
        <f t="shared" si="82"/>
        <v>否</v>
      </c>
      <c r="G1061" s="175" t="str">
        <f t="shared" si="83"/>
        <v>项</v>
      </c>
    </row>
    <row r="1062" ht="36" customHeight="1" spans="1:7">
      <c r="A1062" s="504" t="s">
        <v>1944</v>
      </c>
      <c r="B1062" s="503" t="s">
        <v>1945</v>
      </c>
      <c r="C1062" s="392">
        <v>0</v>
      </c>
      <c r="D1062" s="392">
        <v>0</v>
      </c>
      <c r="E1062" s="350" t="str">
        <f t="shared" si="81"/>
        <v/>
      </c>
      <c r="F1062" s="318" t="str">
        <f t="shared" si="82"/>
        <v>否</v>
      </c>
      <c r="G1062" s="175" t="str">
        <f t="shared" si="83"/>
        <v>项</v>
      </c>
    </row>
    <row r="1063" ht="36" customHeight="1" spans="1:7">
      <c r="A1063" s="504" t="s">
        <v>1946</v>
      </c>
      <c r="B1063" s="503" t="s">
        <v>1947</v>
      </c>
      <c r="C1063" s="392"/>
      <c r="D1063" s="392"/>
      <c r="E1063" s="350"/>
      <c r="F1063" s="318" t="str">
        <f t="shared" si="82"/>
        <v>否</v>
      </c>
      <c r="G1063" s="175" t="str">
        <f t="shared" si="83"/>
        <v>项</v>
      </c>
    </row>
    <row r="1064" ht="36" customHeight="1" spans="1:7">
      <c r="A1064" s="504" t="s">
        <v>1948</v>
      </c>
      <c r="B1064" s="503" t="s">
        <v>1949</v>
      </c>
      <c r="C1064" s="392"/>
      <c r="D1064" s="392"/>
      <c r="E1064" s="350"/>
      <c r="F1064" s="318" t="str">
        <f t="shared" si="82"/>
        <v>否</v>
      </c>
      <c r="G1064" s="175" t="str">
        <f t="shared" si="83"/>
        <v>项</v>
      </c>
    </row>
    <row r="1065" ht="36" customHeight="1" spans="1:7">
      <c r="A1065" s="504" t="s">
        <v>1950</v>
      </c>
      <c r="B1065" s="503" t="s">
        <v>1951</v>
      </c>
      <c r="C1065" s="392">
        <v>0</v>
      </c>
      <c r="D1065" s="392">
        <v>0</v>
      </c>
      <c r="E1065" s="350" t="str">
        <f t="shared" si="81"/>
        <v/>
      </c>
      <c r="F1065" s="318" t="str">
        <f t="shared" si="82"/>
        <v>否</v>
      </c>
      <c r="G1065" s="175" t="str">
        <f t="shared" si="83"/>
        <v>项</v>
      </c>
    </row>
    <row r="1066" ht="36" customHeight="1" spans="1:7">
      <c r="A1066" s="504" t="s">
        <v>1952</v>
      </c>
      <c r="B1066" s="503" t="s">
        <v>1953</v>
      </c>
      <c r="C1066" s="392"/>
      <c r="D1066" s="392"/>
      <c r="E1066" s="350"/>
      <c r="F1066" s="318" t="str">
        <f t="shared" si="82"/>
        <v>否</v>
      </c>
      <c r="G1066" s="175" t="str">
        <f t="shared" si="83"/>
        <v>项</v>
      </c>
    </row>
    <row r="1067" ht="36" customHeight="1" spans="1:7">
      <c r="A1067" s="504" t="s">
        <v>1954</v>
      </c>
      <c r="B1067" s="503" t="s">
        <v>1955</v>
      </c>
      <c r="C1067" s="392"/>
      <c r="D1067" s="392"/>
      <c r="E1067" s="350"/>
      <c r="F1067" s="318" t="str">
        <f t="shared" si="82"/>
        <v>否</v>
      </c>
      <c r="G1067" s="175" t="str">
        <f t="shared" si="83"/>
        <v>项</v>
      </c>
    </row>
    <row r="1068" ht="36" customHeight="1" spans="1:7">
      <c r="A1068" s="504" t="s">
        <v>1956</v>
      </c>
      <c r="B1068" s="503" t="s">
        <v>1827</v>
      </c>
      <c r="C1068" s="392">
        <v>0</v>
      </c>
      <c r="D1068" s="392">
        <v>0</v>
      </c>
      <c r="E1068" s="350" t="str">
        <f t="shared" si="81"/>
        <v/>
      </c>
      <c r="F1068" s="318" t="str">
        <f t="shared" si="82"/>
        <v>否</v>
      </c>
      <c r="G1068" s="175" t="str">
        <f t="shared" si="83"/>
        <v>项</v>
      </c>
    </row>
    <row r="1069" ht="36" customHeight="1" spans="1:7">
      <c r="A1069" s="504" t="s">
        <v>1957</v>
      </c>
      <c r="B1069" s="503" t="s">
        <v>1958</v>
      </c>
      <c r="C1069" s="392">
        <v>0</v>
      </c>
      <c r="D1069" s="392">
        <v>0</v>
      </c>
      <c r="E1069" s="350" t="str">
        <f t="shared" si="81"/>
        <v/>
      </c>
      <c r="F1069" s="318" t="str">
        <f t="shared" si="82"/>
        <v>否</v>
      </c>
      <c r="G1069" s="175" t="str">
        <f t="shared" si="83"/>
        <v>项</v>
      </c>
    </row>
    <row r="1070" ht="36" customHeight="1" spans="1:7">
      <c r="A1070" s="506">
        <v>2150516</v>
      </c>
      <c r="B1070" s="518" t="s">
        <v>1959</v>
      </c>
      <c r="C1070" s="392">
        <v>0</v>
      </c>
      <c r="D1070" s="392">
        <v>0</v>
      </c>
      <c r="E1070" s="350" t="str">
        <f t="shared" si="81"/>
        <v/>
      </c>
      <c r="F1070" s="318" t="str">
        <f t="shared" si="82"/>
        <v>否</v>
      </c>
      <c r="G1070" s="175" t="str">
        <f t="shared" si="83"/>
        <v>项</v>
      </c>
    </row>
    <row r="1071" ht="36" customHeight="1" spans="1:7">
      <c r="A1071" s="506">
        <v>2150517</v>
      </c>
      <c r="B1071" s="518" t="s">
        <v>1960</v>
      </c>
      <c r="C1071" s="392">
        <v>660</v>
      </c>
      <c r="D1071" s="392">
        <v>620</v>
      </c>
      <c r="E1071" s="350">
        <f t="shared" si="81"/>
        <v>-0.061</v>
      </c>
      <c r="F1071" s="318" t="str">
        <f t="shared" si="82"/>
        <v>是</v>
      </c>
      <c r="G1071" s="175" t="str">
        <f t="shared" si="83"/>
        <v>项</v>
      </c>
    </row>
    <row r="1072" ht="36" customHeight="1" spans="1:7">
      <c r="A1072" s="506">
        <v>2150550</v>
      </c>
      <c r="B1072" s="518" t="s">
        <v>158</v>
      </c>
      <c r="C1072" s="392">
        <v>0</v>
      </c>
      <c r="D1072" s="392">
        <v>0</v>
      </c>
      <c r="E1072" s="350" t="str">
        <f t="shared" si="81"/>
        <v/>
      </c>
      <c r="F1072" s="318" t="str">
        <f t="shared" si="82"/>
        <v>否</v>
      </c>
      <c r="G1072" s="175" t="str">
        <f t="shared" si="83"/>
        <v>项</v>
      </c>
    </row>
    <row r="1073" ht="36" customHeight="1" spans="1:7">
      <c r="A1073" s="504" t="s">
        <v>1961</v>
      </c>
      <c r="B1073" s="503" t="s">
        <v>1962</v>
      </c>
      <c r="C1073" s="392"/>
      <c r="D1073" s="392"/>
      <c r="E1073" s="350"/>
      <c r="F1073" s="318" t="str">
        <f t="shared" si="82"/>
        <v>否</v>
      </c>
      <c r="G1073" s="175" t="str">
        <f t="shared" si="83"/>
        <v>项</v>
      </c>
    </row>
    <row r="1074" ht="36" customHeight="1" spans="1:7">
      <c r="A1074" s="501" t="s">
        <v>1963</v>
      </c>
      <c r="B1074" s="502" t="s">
        <v>1964</v>
      </c>
      <c r="C1074" s="388"/>
      <c r="D1074" s="388"/>
      <c r="E1074" s="355"/>
      <c r="F1074" s="318" t="str">
        <f t="shared" si="82"/>
        <v>否</v>
      </c>
      <c r="G1074" s="175" t="str">
        <f t="shared" si="83"/>
        <v>款</v>
      </c>
    </row>
    <row r="1075" ht="36" customHeight="1" spans="1:7">
      <c r="A1075" s="504" t="s">
        <v>1965</v>
      </c>
      <c r="B1075" s="503" t="s">
        <v>140</v>
      </c>
      <c r="C1075" s="392"/>
      <c r="D1075" s="392"/>
      <c r="E1075" s="350"/>
      <c r="F1075" s="318" t="str">
        <f t="shared" si="82"/>
        <v>否</v>
      </c>
      <c r="G1075" s="175" t="str">
        <f t="shared" si="83"/>
        <v>项</v>
      </c>
    </row>
    <row r="1076" ht="36" customHeight="1" spans="1:7">
      <c r="A1076" s="504" t="s">
        <v>1966</v>
      </c>
      <c r="B1076" s="503" t="s">
        <v>142</v>
      </c>
      <c r="C1076" s="392">
        <v>0</v>
      </c>
      <c r="D1076" s="392">
        <v>0</v>
      </c>
      <c r="E1076" s="350" t="str">
        <f t="shared" si="81"/>
        <v/>
      </c>
      <c r="F1076" s="318" t="str">
        <f t="shared" si="82"/>
        <v>否</v>
      </c>
      <c r="G1076" s="175" t="str">
        <f t="shared" si="83"/>
        <v>项</v>
      </c>
    </row>
    <row r="1077" ht="36" customHeight="1" spans="1:7">
      <c r="A1077" s="504" t="s">
        <v>1967</v>
      </c>
      <c r="B1077" s="503" t="s">
        <v>144</v>
      </c>
      <c r="C1077" s="392">
        <v>0</v>
      </c>
      <c r="D1077" s="392">
        <v>0</v>
      </c>
      <c r="E1077" s="350" t="str">
        <f t="shared" si="81"/>
        <v/>
      </c>
      <c r="F1077" s="318" t="str">
        <f t="shared" si="82"/>
        <v>否</v>
      </c>
      <c r="G1077" s="175" t="str">
        <f t="shared" si="83"/>
        <v>项</v>
      </c>
    </row>
    <row r="1078" ht="36" customHeight="1" spans="1:7">
      <c r="A1078" s="504" t="s">
        <v>1968</v>
      </c>
      <c r="B1078" s="503" t="s">
        <v>1969</v>
      </c>
      <c r="C1078" s="392">
        <v>0</v>
      </c>
      <c r="D1078" s="392">
        <v>0</v>
      </c>
      <c r="E1078" s="350" t="str">
        <f t="shared" si="81"/>
        <v/>
      </c>
      <c r="F1078" s="318" t="str">
        <f t="shared" si="82"/>
        <v>否</v>
      </c>
      <c r="G1078" s="175" t="str">
        <f t="shared" si="83"/>
        <v>项</v>
      </c>
    </row>
    <row r="1079" ht="36" customHeight="1" spans="1:7">
      <c r="A1079" s="504" t="s">
        <v>1970</v>
      </c>
      <c r="B1079" s="503" t="s">
        <v>1971</v>
      </c>
      <c r="C1079" s="392">
        <v>0</v>
      </c>
      <c r="D1079" s="392">
        <v>0</v>
      </c>
      <c r="E1079" s="350" t="str">
        <f t="shared" si="81"/>
        <v/>
      </c>
      <c r="F1079" s="318" t="str">
        <f t="shared" si="82"/>
        <v>否</v>
      </c>
      <c r="G1079" s="175" t="str">
        <f t="shared" si="83"/>
        <v>项</v>
      </c>
    </row>
    <row r="1080" ht="36" customHeight="1" spans="1:7">
      <c r="A1080" s="504" t="s">
        <v>1972</v>
      </c>
      <c r="B1080" s="503" t="s">
        <v>1973</v>
      </c>
      <c r="C1080" s="392"/>
      <c r="D1080" s="392"/>
      <c r="E1080" s="350"/>
      <c r="F1080" s="318" t="str">
        <f t="shared" si="82"/>
        <v>否</v>
      </c>
      <c r="G1080" s="175" t="str">
        <f t="shared" si="83"/>
        <v>项</v>
      </c>
    </row>
    <row r="1081" ht="36" customHeight="1" spans="1:7">
      <c r="A1081" s="501" t="s">
        <v>1974</v>
      </c>
      <c r="B1081" s="502" t="s">
        <v>1975</v>
      </c>
      <c r="C1081" s="388">
        <f>SUM(C1082:C1088)</f>
        <v>4191</v>
      </c>
      <c r="D1081" s="388">
        <f>SUM(D1082:D1088)</f>
        <v>3520</v>
      </c>
      <c r="E1081" s="355">
        <f>IF(C1081&gt;0,D1081/C1081-1,IF(C1081&lt;0,-(D1081/C1081-1),""))</f>
        <v>-0.16</v>
      </c>
      <c r="F1081" s="318" t="str">
        <f t="shared" si="82"/>
        <v>是</v>
      </c>
      <c r="G1081" s="175" t="str">
        <f t="shared" si="83"/>
        <v>款</v>
      </c>
    </row>
    <row r="1082" ht="36" customHeight="1" spans="1:7">
      <c r="A1082" s="504" t="s">
        <v>1976</v>
      </c>
      <c r="B1082" s="503" t="s">
        <v>140</v>
      </c>
      <c r="C1082" s="392">
        <v>0</v>
      </c>
      <c r="D1082" s="392">
        <v>0</v>
      </c>
      <c r="E1082" s="350" t="str">
        <f t="shared" si="81"/>
        <v/>
      </c>
      <c r="F1082" s="318" t="str">
        <f t="shared" si="82"/>
        <v>否</v>
      </c>
      <c r="G1082" s="175" t="str">
        <f t="shared" si="83"/>
        <v>项</v>
      </c>
    </row>
    <row r="1083" ht="36" customHeight="1" spans="1:7">
      <c r="A1083" s="504" t="s">
        <v>1977</v>
      </c>
      <c r="B1083" s="503" t="s">
        <v>142</v>
      </c>
      <c r="C1083" s="392">
        <v>0</v>
      </c>
      <c r="D1083" s="392">
        <v>0</v>
      </c>
      <c r="E1083" s="350" t="str">
        <f t="shared" si="81"/>
        <v/>
      </c>
      <c r="F1083" s="318" t="str">
        <f t="shared" si="82"/>
        <v>否</v>
      </c>
      <c r="G1083" s="175" t="str">
        <f t="shared" si="83"/>
        <v>项</v>
      </c>
    </row>
    <row r="1084" ht="36" customHeight="1" spans="1:7">
      <c r="A1084" s="504" t="s">
        <v>1978</v>
      </c>
      <c r="B1084" s="503" t="s">
        <v>144</v>
      </c>
      <c r="C1084" s="392">
        <v>0</v>
      </c>
      <c r="D1084" s="392">
        <v>0</v>
      </c>
      <c r="E1084" s="350" t="str">
        <f t="shared" si="81"/>
        <v/>
      </c>
      <c r="F1084" s="318" t="str">
        <f t="shared" si="82"/>
        <v>否</v>
      </c>
      <c r="G1084" s="175" t="str">
        <f t="shared" si="83"/>
        <v>项</v>
      </c>
    </row>
    <row r="1085" ht="36" customHeight="1" spans="1:7">
      <c r="A1085" s="504" t="s">
        <v>1979</v>
      </c>
      <c r="B1085" s="503" t="s">
        <v>1980</v>
      </c>
      <c r="C1085" s="392">
        <v>0</v>
      </c>
      <c r="D1085" s="392">
        <v>0</v>
      </c>
      <c r="E1085" s="350" t="str">
        <f t="shared" si="81"/>
        <v/>
      </c>
      <c r="F1085" s="318" t="str">
        <f t="shared" si="82"/>
        <v>否</v>
      </c>
      <c r="G1085" s="175" t="str">
        <f t="shared" si="83"/>
        <v>项</v>
      </c>
    </row>
    <row r="1086" ht="36" customHeight="1" spans="1:7">
      <c r="A1086" s="504" t="s">
        <v>1981</v>
      </c>
      <c r="B1086" s="503" t="s">
        <v>1982</v>
      </c>
      <c r="C1086" s="392">
        <v>1974</v>
      </c>
      <c r="D1086" s="392">
        <v>1000</v>
      </c>
      <c r="E1086" s="350">
        <f t="shared" si="81"/>
        <v>-0.493</v>
      </c>
      <c r="F1086" s="318" t="str">
        <f t="shared" si="82"/>
        <v>是</v>
      </c>
      <c r="G1086" s="175" t="str">
        <f t="shared" si="83"/>
        <v>项</v>
      </c>
    </row>
    <row r="1087" ht="36" customHeight="1" spans="1:7">
      <c r="A1087" s="506">
        <v>2150806</v>
      </c>
      <c r="B1087" s="515" t="s">
        <v>1983</v>
      </c>
      <c r="C1087" s="392">
        <v>0</v>
      </c>
      <c r="D1087" s="392">
        <v>0</v>
      </c>
      <c r="E1087" s="350" t="str">
        <f t="shared" si="81"/>
        <v/>
      </c>
      <c r="F1087" s="318" t="str">
        <f t="shared" si="82"/>
        <v>否</v>
      </c>
      <c r="G1087" s="175" t="str">
        <f t="shared" si="83"/>
        <v>项</v>
      </c>
    </row>
    <row r="1088" ht="36" customHeight="1" spans="1:7">
      <c r="A1088" s="504" t="s">
        <v>1984</v>
      </c>
      <c r="B1088" s="503" t="s">
        <v>1985</v>
      </c>
      <c r="C1088" s="392">
        <v>2217</v>
      </c>
      <c r="D1088" s="392">
        <v>2520</v>
      </c>
      <c r="E1088" s="350">
        <f t="shared" si="81"/>
        <v>0.137</v>
      </c>
      <c r="F1088" s="318" t="str">
        <f t="shared" si="82"/>
        <v>是</v>
      </c>
      <c r="G1088" s="175" t="str">
        <f t="shared" si="83"/>
        <v>项</v>
      </c>
    </row>
    <row r="1089" ht="36" customHeight="1" spans="1:7">
      <c r="A1089" s="501" t="s">
        <v>1986</v>
      </c>
      <c r="B1089" s="502" t="s">
        <v>1987</v>
      </c>
      <c r="C1089" s="388"/>
      <c r="D1089" s="388"/>
      <c r="E1089" s="355"/>
      <c r="F1089" s="318" t="str">
        <f t="shared" si="82"/>
        <v>否</v>
      </c>
      <c r="G1089" s="175" t="str">
        <f t="shared" si="83"/>
        <v>款</v>
      </c>
    </row>
    <row r="1090" ht="36" customHeight="1" spans="1:7">
      <c r="A1090" s="504" t="s">
        <v>1988</v>
      </c>
      <c r="B1090" s="503" t="s">
        <v>1989</v>
      </c>
      <c r="C1090" s="392">
        <v>0</v>
      </c>
      <c r="D1090" s="392">
        <v>0</v>
      </c>
      <c r="E1090" s="350" t="str">
        <f t="shared" si="81"/>
        <v/>
      </c>
      <c r="F1090" s="318" t="str">
        <f t="shared" si="82"/>
        <v>否</v>
      </c>
      <c r="G1090" s="175" t="str">
        <f t="shared" si="83"/>
        <v>项</v>
      </c>
    </row>
    <row r="1091" ht="36" customHeight="1" spans="1:7">
      <c r="A1091" s="504" t="s">
        <v>1990</v>
      </c>
      <c r="B1091" s="503" t="s">
        <v>1991</v>
      </c>
      <c r="C1091" s="392">
        <v>0</v>
      </c>
      <c r="D1091" s="392">
        <v>0</v>
      </c>
      <c r="E1091" s="350" t="str">
        <f t="shared" si="81"/>
        <v/>
      </c>
      <c r="F1091" s="318" t="str">
        <f t="shared" si="82"/>
        <v>否</v>
      </c>
      <c r="G1091" s="175" t="str">
        <f t="shared" si="83"/>
        <v>项</v>
      </c>
    </row>
    <row r="1092" ht="36" customHeight="1" spans="1:7">
      <c r="A1092" s="504" t="s">
        <v>1992</v>
      </c>
      <c r="B1092" s="503" t="s">
        <v>1993</v>
      </c>
      <c r="C1092" s="392">
        <v>0</v>
      </c>
      <c r="D1092" s="392">
        <v>0</v>
      </c>
      <c r="E1092" s="350" t="str">
        <f t="shared" ref="E1092:E1156" si="84">IF(C1092&gt;0,D1092/C1092-1,IF(C1092&lt;0,-(D1092/C1092-1),""))</f>
        <v/>
      </c>
      <c r="F1092" s="318" t="str">
        <f t="shared" ref="F1092:F1155" si="85">IF(LEN(A1092)=3,"是",IF(B1092&lt;&gt;"",IF(SUM(C1092:D1092)&lt;&gt;0,"是","否"),"是"))</f>
        <v>否</v>
      </c>
      <c r="G1092" s="175" t="str">
        <f t="shared" ref="G1092:G1155" si="86">IF(LEN(A1092)=3,"类",IF(LEN(A1092)=5,"款","项"))</f>
        <v>项</v>
      </c>
    </row>
    <row r="1093" ht="36" customHeight="1" spans="1:7">
      <c r="A1093" s="504" t="s">
        <v>1994</v>
      </c>
      <c r="B1093" s="503" t="s">
        <v>1995</v>
      </c>
      <c r="C1093" s="392">
        <v>0</v>
      </c>
      <c r="D1093" s="392">
        <v>0</v>
      </c>
      <c r="E1093" s="350" t="str">
        <f t="shared" si="84"/>
        <v/>
      </c>
      <c r="F1093" s="318" t="str">
        <f t="shared" si="85"/>
        <v>否</v>
      </c>
      <c r="G1093" s="175" t="str">
        <f t="shared" si="86"/>
        <v>项</v>
      </c>
    </row>
    <row r="1094" ht="36" customHeight="1" spans="1:7">
      <c r="A1094" s="504" t="s">
        <v>1996</v>
      </c>
      <c r="B1094" s="503" t="s">
        <v>1997</v>
      </c>
      <c r="C1094" s="392"/>
      <c r="D1094" s="392"/>
      <c r="E1094" s="350"/>
      <c r="F1094" s="318" t="str">
        <f t="shared" si="85"/>
        <v>否</v>
      </c>
      <c r="G1094" s="175" t="str">
        <f t="shared" si="86"/>
        <v>项</v>
      </c>
    </row>
    <row r="1095" ht="36" customHeight="1" spans="1:7">
      <c r="A1095" s="501" t="s">
        <v>1998</v>
      </c>
      <c r="B1095" s="508" t="s">
        <v>520</v>
      </c>
      <c r="C1095" s="519"/>
      <c r="D1095" s="519"/>
      <c r="E1095" s="355"/>
      <c r="F1095" s="318" t="str">
        <f t="shared" si="85"/>
        <v>否</v>
      </c>
      <c r="G1095" s="175" t="str">
        <f t="shared" si="86"/>
        <v>项</v>
      </c>
    </row>
    <row r="1096" ht="36" customHeight="1" spans="1:7">
      <c r="A1096" s="501" t="s">
        <v>97</v>
      </c>
      <c r="B1096" s="502" t="s">
        <v>98</v>
      </c>
      <c r="C1096" s="388">
        <f>C1097+C1107+C1113</f>
        <v>106</v>
      </c>
      <c r="D1096" s="388">
        <f>D1097+D1107+D1113</f>
        <v>96</v>
      </c>
      <c r="E1096" s="355">
        <f>IF(C1096&gt;0,D1096/C1096-1,IF(C1096&lt;0,-(D1096/C1096-1),""))</f>
        <v>-0.094</v>
      </c>
      <c r="F1096" s="318" t="str">
        <f t="shared" si="85"/>
        <v>是</v>
      </c>
      <c r="G1096" s="175" t="str">
        <f t="shared" si="86"/>
        <v>类</v>
      </c>
    </row>
    <row r="1097" ht="36" customHeight="1" spans="1:7">
      <c r="A1097" s="501" t="s">
        <v>1999</v>
      </c>
      <c r="B1097" s="502" t="s">
        <v>2000</v>
      </c>
      <c r="C1097" s="388"/>
      <c r="D1097" s="388"/>
      <c r="E1097" s="355"/>
      <c r="F1097" s="318" t="str">
        <f t="shared" si="85"/>
        <v>否</v>
      </c>
      <c r="G1097" s="175" t="str">
        <f t="shared" si="86"/>
        <v>款</v>
      </c>
    </row>
    <row r="1098" ht="36" customHeight="1" spans="1:7">
      <c r="A1098" s="504" t="s">
        <v>2001</v>
      </c>
      <c r="B1098" s="503" t="s">
        <v>140</v>
      </c>
      <c r="C1098" s="392"/>
      <c r="D1098" s="392"/>
      <c r="E1098" s="350"/>
      <c r="F1098" s="318" t="str">
        <f t="shared" si="85"/>
        <v>否</v>
      </c>
      <c r="G1098" s="175" t="str">
        <f t="shared" si="86"/>
        <v>项</v>
      </c>
    </row>
    <row r="1099" ht="36" customHeight="1" spans="1:7">
      <c r="A1099" s="504" t="s">
        <v>2002</v>
      </c>
      <c r="B1099" s="503" t="s">
        <v>142</v>
      </c>
      <c r="C1099" s="392">
        <v>0</v>
      </c>
      <c r="D1099" s="392">
        <v>0</v>
      </c>
      <c r="E1099" s="350" t="str">
        <f t="shared" si="84"/>
        <v/>
      </c>
      <c r="F1099" s="318" t="str">
        <f t="shared" si="85"/>
        <v>否</v>
      </c>
      <c r="G1099" s="175" t="str">
        <f t="shared" si="86"/>
        <v>项</v>
      </c>
    </row>
    <row r="1100" ht="36" customHeight="1" spans="1:7">
      <c r="A1100" s="504" t="s">
        <v>2003</v>
      </c>
      <c r="B1100" s="503" t="s">
        <v>144</v>
      </c>
      <c r="C1100" s="392">
        <v>0</v>
      </c>
      <c r="D1100" s="392">
        <v>0</v>
      </c>
      <c r="E1100" s="350" t="str">
        <f t="shared" si="84"/>
        <v/>
      </c>
      <c r="F1100" s="318" t="str">
        <f t="shared" si="85"/>
        <v>否</v>
      </c>
      <c r="G1100" s="175" t="str">
        <f t="shared" si="86"/>
        <v>项</v>
      </c>
    </row>
    <row r="1101" ht="36" customHeight="1" spans="1:7">
      <c r="A1101" s="504" t="s">
        <v>2004</v>
      </c>
      <c r="B1101" s="503" t="s">
        <v>2005</v>
      </c>
      <c r="C1101" s="392">
        <v>0</v>
      </c>
      <c r="D1101" s="392">
        <v>0</v>
      </c>
      <c r="E1101" s="350" t="str">
        <f t="shared" si="84"/>
        <v/>
      </c>
      <c r="F1101" s="318" t="str">
        <f t="shared" si="85"/>
        <v>否</v>
      </c>
      <c r="G1101" s="175" t="str">
        <f t="shared" si="86"/>
        <v>项</v>
      </c>
    </row>
    <row r="1102" ht="36" customHeight="1" spans="1:7">
      <c r="A1102" s="504" t="s">
        <v>2006</v>
      </c>
      <c r="B1102" s="503" t="s">
        <v>2007</v>
      </c>
      <c r="C1102" s="392">
        <v>0</v>
      </c>
      <c r="D1102" s="392">
        <v>0</v>
      </c>
      <c r="E1102" s="350" t="str">
        <f t="shared" si="84"/>
        <v/>
      </c>
      <c r="F1102" s="318" t="str">
        <f t="shared" si="85"/>
        <v>否</v>
      </c>
      <c r="G1102" s="175" t="str">
        <f t="shared" si="86"/>
        <v>项</v>
      </c>
    </row>
    <row r="1103" ht="36" customHeight="1" spans="1:7">
      <c r="A1103" s="504" t="s">
        <v>2008</v>
      </c>
      <c r="B1103" s="503" t="s">
        <v>2009</v>
      </c>
      <c r="C1103" s="392">
        <v>0</v>
      </c>
      <c r="D1103" s="392">
        <v>0</v>
      </c>
      <c r="E1103" s="350" t="str">
        <f t="shared" si="84"/>
        <v/>
      </c>
      <c r="F1103" s="318" t="str">
        <f t="shared" si="85"/>
        <v>否</v>
      </c>
      <c r="G1103" s="175" t="str">
        <f t="shared" si="86"/>
        <v>项</v>
      </c>
    </row>
    <row r="1104" ht="36" customHeight="1" spans="1:7">
      <c r="A1104" s="504" t="s">
        <v>2010</v>
      </c>
      <c r="B1104" s="503" t="s">
        <v>2011</v>
      </c>
      <c r="C1104" s="392">
        <v>0</v>
      </c>
      <c r="D1104" s="392">
        <v>0</v>
      </c>
      <c r="E1104" s="350" t="str">
        <f t="shared" si="84"/>
        <v/>
      </c>
      <c r="F1104" s="318" t="str">
        <f t="shared" si="85"/>
        <v>否</v>
      </c>
      <c r="G1104" s="175" t="str">
        <f t="shared" si="86"/>
        <v>项</v>
      </c>
    </row>
    <row r="1105" ht="36" customHeight="1" spans="1:7">
      <c r="A1105" s="504" t="s">
        <v>2012</v>
      </c>
      <c r="B1105" s="503" t="s">
        <v>158</v>
      </c>
      <c r="C1105" s="392">
        <v>0</v>
      </c>
      <c r="D1105" s="392">
        <v>0</v>
      </c>
      <c r="E1105" s="350" t="str">
        <f t="shared" si="84"/>
        <v/>
      </c>
      <c r="F1105" s="318" t="str">
        <f t="shared" si="85"/>
        <v>否</v>
      </c>
      <c r="G1105" s="175" t="str">
        <f t="shared" si="86"/>
        <v>项</v>
      </c>
    </row>
    <row r="1106" ht="36" customHeight="1" spans="1:7">
      <c r="A1106" s="504" t="s">
        <v>2013</v>
      </c>
      <c r="B1106" s="503" t="s">
        <v>2014</v>
      </c>
      <c r="C1106" s="392"/>
      <c r="D1106" s="392"/>
      <c r="E1106" s="350"/>
      <c r="F1106" s="318" t="str">
        <f t="shared" si="85"/>
        <v>否</v>
      </c>
      <c r="G1106" s="175" t="str">
        <f t="shared" si="86"/>
        <v>项</v>
      </c>
    </row>
    <row r="1107" ht="36" customHeight="1" spans="1:7">
      <c r="A1107" s="501" t="s">
        <v>2015</v>
      </c>
      <c r="B1107" s="502" t="s">
        <v>2016</v>
      </c>
      <c r="C1107" s="388">
        <f>SUM(C1108:C1112)</f>
        <v>106</v>
      </c>
      <c r="D1107" s="388">
        <f>SUM(D1108:D1112)</f>
        <v>96</v>
      </c>
      <c r="E1107" s="355">
        <f>IF(C1107&gt;0,D1107/C1107-1,IF(C1107&lt;0,-(D1107/C1107-1),""))</f>
        <v>-0.094</v>
      </c>
      <c r="F1107" s="318" t="str">
        <f t="shared" si="85"/>
        <v>是</v>
      </c>
      <c r="G1107" s="175" t="str">
        <f t="shared" si="86"/>
        <v>款</v>
      </c>
    </row>
    <row r="1108" ht="36" customHeight="1" spans="1:7">
      <c r="A1108" s="504" t="s">
        <v>2017</v>
      </c>
      <c r="B1108" s="503" t="s">
        <v>140</v>
      </c>
      <c r="C1108" s="392">
        <v>0</v>
      </c>
      <c r="D1108" s="392">
        <v>0</v>
      </c>
      <c r="E1108" s="350" t="str">
        <f t="shared" si="84"/>
        <v/>
      </c>
      <c r="F1108" s="318" t="str">
        <f t="shared" si="85"/>
        <v>否</v>
      </c>
      <c r="G1108" s="175" t="str">
        <f t="shared" si="86"/>
        <v>项</v>
      </c>
    </row>
    <row r="1109" ht="36" customHeight="1" spans="1:7">
      <c r="A1109" s="504" t="s">
        <v>2018</v>
      </c>
      <c r="B1109" s="503" t="s">
        <v>142</v>
      </c>
      <c r="C1109" s="392">
        <v>0</v>
      </c>
      <c r="D1109" s="392">
        <v>0</v>
      </c>
      <c r="E1109" s="350" t="str">
        <f t="shared" si="84"/>
        <v/>
      </c>
      <c r="F1109" s="318" t="str">
        <f t="shared" si="85"/>
        <v>否</v>
      </c>
      <c r="G1109" s="175" t="str">
        <f t="shared" si="86"/>
        <v>项</v>
      </c>
    </row>
    <row r="1110" ht="36" customHeight="1" spans="1:7">
      <c r="A1110" s="504" t="s">
        <v>2019</v>
      </c>
      <c r="B1110" s="503" t="s">
        <v>144</v>
      </c>
      <c r="C1110" s="392">
        <v>0</v>
      </c>
      <c r="D1110" s="392">
        <v>0</v>
      </c>
      <c r="E1110" s="350" t="str">
        <f t="shared" si="84"/>
        <v/>
      </c>
      <c r="F1110" s="318" t="str">
        <f t="shared" si="85"/>
        <v>否</v>
      </c>
      <c r="G1110" s="175" t="str">
        <f t="shared" si="86"/>
        <v>项</v>
      </c>
    </row>
    <row r="1111" ht="36" customHeight="1" spans="1:7">
      <c r="A1111" s="504" t="s">
        <v>2020</v>
      </c>
      <c r="B1111" s="503" t="s">
        <v>2021</v>
      </c>
      <c r="C1111" s="392">
        <v>0</v>
      </c>
      <c r="D1111" s="392">
        <v>0</v>
      </c>
      <c r="E1111" s="350" t="str">
        <f t="shared" si="84"/>
        <v/>
      </c>
      <c r="F1111" s="318" t="str">
        <f t="shared" si="85"/>
        <v>否</v>
      </c>
      <c r="G1111" s="175" t="str">
        <f t="shared" si="86"/>
        <v>项</v>
      </c>
    </row>
    <row r="1112" ht="36" customHeight="1" spans="1:7">
      <c r="A1112" s="504" t="s">
        <v>2022</v>
      </c>
      <c r="B1112" s="503" t="s">
        <v>2023</v>
      </c>
      <c r="C1112" s="392">
        <v>106</v>
      </c>
      <c r="D1112" s="392">
        <v>96</v>
      </c>
      <c r="E1112" s="350">
        <f t="shared" si="84"/>
        <v>-0.094</v>
      </c>
      <c r="F1112" s="318" t="str">
        <f t="shared" si="85"/>
        <v>是</v>
      </c>
      <c r="G1112" s="175" t="str">
        <f t="shared" si="86"/>
        <v>项</v>
      </c>
    </row>
    <row r="1113" ht="36" customHeight="1" spans="1:7">
      <c r="A1113" s="501" t="s">
        <v>2024</v>
      </c>
      <c r="B1113" s="502" t="s">
        <v>2025</v>
      </c>
      <c r="C1113" s="388"/>
      <c r="D1113" s="388"/>
      <c r="E1113" s="355"/>
      <c r="F1113" s="318" t="str">
        <f t="shared" si="85"/>
        <v>否</v>
      </c>
      <c r="G1113" s="175" t="str">
        <f t="shared" si="86"/>
        <v>款</v>
      </c>
    </row>
    <row r="1114" ht="36" customHeight="1" spans="1:7">
      <c r="A1114" s="504" t="s">
        <v>2026</v>
      </c>
      <c r="B1114" s="503" t="s">
        <v>2027</v>
      </c>
      <c r="C1114" s="392">
        <v>0</v>
      </c>
      <c r="D1114" s="392">
        <v>0</v>
      </c>
      <c r="E1114" s="350" t="str">
        <f t="shared" si="84"/>
        <v/>
      </c>
      <c r="F1114" s="318" t="str">
        <f t="shared" si="85"/>
        <v>否</v>
      </c>
      <c r="G1114" s="175" t="str">
        <f t="shared" si="86"/>
        <v>项</v>
      </c>
    </row>
    <row r="1115" ht="36" customHeight="1" spans="1:7">
      <c r="A1115" s="504" t="s">
        <v>2028</v>
      </c>
      <c r="B1115" s="503" t="s">
        <v>2029</v>
      </c>
      <c r="C1115" s="392"/>
      <c r="D1115" s="392"/>
      <c r="E1115" s="350"/>
      <c r="F1115" s="318" t="str">
        <f t="shared" si="85"/>
        <v>否</v>
      </c>
      <c r="G1115" s="175" t="str">
        <f t="shared" si="86"/>
        <v>项</v>
      </c>
    </row>
    <row r="1116" ht="36" customHeight="1" spans="1:7">
      <c r="A1116" s="507" t="s">
        <v>2030</v>
      </c>
      <c r="B1116" s="508" t="s">
        <v>520</v>
      </c>
      <c r="C1116" s="509"/>
      <c r="D1116" s="509"/>
      <c r="E1116" s="355"/>
      <c r="F1116" s="318" t="str">
        <f t="shared" si="85"/>
        <v>否</v>
      </c>
      <c r="G1116" s="175" t="str">
        <f t="shared" si="86"/>
        <v>项</v>
      </c>
    </row>
    <row r="1117" ht="36" customHeight="1" spans="1:7">
      <c r="A1117" s="501" t="s">
        <v>99</v>
      </c>
      <c r="B1117" s="502" t="s">
        <v>100</v>
      </c>
      <c r="C1117" s="388"/>
      <c r="D1117" s="388"/>
      <c r="E1117" s="355"/>
      <c r="F1117" s="318" t="str">
        <f t="shared" si="85"/>
        <v>是</v>
      </c>
      <c r="G1117" s="175" t="str">
        <f t="shared" si="86"/>
        <v>类</v>
      </c>
    </row>
    <row r="1118" ht="36" customHeight="1" spans="1:7">
      <c r="A1118" s="501" t="s">
        <v>2031</v>
      </c>
      <c r="B1118" s="502" t="s">
        <v>2032</v>
      </c>
      <c r="C1118" s="388">
        <f>SUM(C1119:C1124)</f>
        <v>0</v>
      </c>
      <c r="D1118" s="388">
        <f>SUM(D1119:D1124)</f>
        <v>0</v>
      </c>
      <c r="E1118" s="355" t="str">
        <f t="shared" si="84"/>
        <v/>
      </c>
      <c r="F1118" s="318" t="str">
        <f t="shared" si="85"/>
        <v>否</v>
      </c>
      <c r="G1118" s="175" t="str">
        <f t="shared" si="86"/>
        <v>款</v>
      </c>
    </row>
    <row r="1119" ht="36" customHeight="1" spans="1:7">
      <c r="A1119" s="504" t="s">
        <v>2033</v>
      </c>
      <c r="B1119" s="503" t="s">
        <v>140</v>
      </c>
      <c r="C1119" s="392">
        <v>0</v>
      </c>
      <c r="D1119" s="392">
        <v>0</v>
      </c>
      <c r="E1119" s="350" t="str">
        <f t="shared" si="84"/>
        <v/>
      </c>
      <c r="F1119" s="318" t="str">
        <f t="shared" si="85"/>
        <v>否</v>
      </c>
      <c r="G1119" s="175" t="str">
        <f t="shared" si="86"/>
        <v>项</v>
      </c>
    </row>
    <row r="1120" ht="36" customHeight="1" spans="1:7">
      <c r="A1120" s="504" t="s">
        <v>2034</v>
      </c>
      <c r="B1120" s="503" t="s">
        <v>142</v>
      </c>
      <c r="C1120" s="392">
        <v>0</v>
      </c>
      <c r="D1120" s="392">
        <v>0</v>
      </c>
      <c r="E1120" s="350" t="str">
        <f t="shared" si="84"/>
        <v/>
      </c>
      <c r="F1120" s="318" t="str">
        <f t="shared" si="85"/>
        <v>否</v>
      </c>
      <c r="G1120" s="175" t="str">
        <f t="shared" si="86"/>
        <v>项</v>
      </c>
    </row>
    <row r="1121" ht="36" customHeight="1" spans="1:7">
      <c r="A1121" s="504" t="s">
        <v>2035</v>
      </c>
      <c r="B1121" s="503" t="s">
        <v>144</v>
      </c>
      <c r="C1121" s="392">
        <v>0</v>
      </c>
      <c r="D1121" s="392">
        <v>0</v>
      </c>
      <c r="E1121" s="350" t="str">
        <f t="shared" si="84"/>
        <v/>
      </c>
      <c r="F1121" s="318" t="str">
        <f t="shared" si="85"/>
        <v>否</v>
      </c>
      <c r="G1121" s="175" t="str">
        <f t="shared" si="86"/>
        <v>项</v>
      </c>
    </row>
    <row r="1122" ht="36" customHeight="1" spans="1:7">
      <c r="A1122" s="504" t="s">
        <v>2036</v>
      </c>
      <c r="B1122" s="503" t="s">
        <v>2037</v>
      </c>
      <c r="C1122" s="392">
        <v>0</v>
      </c>
      <c r="D1122" s="392">
        <v>0</v>
      </c>
      <c r="E1122" s="350" t="str">
        <f t="shared" si="84"/>
        <v/>
      </c>
      <c r="F1122" s="318" t="str">
        <f t="shared" si="85"/>
        <v>否</v>
      </c>
      <c r="G1122" s="175" t="str">
        <f t="shared" si="86"/>
        <v>项</v>
      </c>
    </row>
    <row r="1123" ht="36" customHeight="1" spans="1:7">
      <c r="A1123" s="504" t="s">
        <v>2038</v>
      </c>
      <c r="B1123" s="503" t="s">
        <v>158</v>
      </c>
      <c r="C1123" s="392">
        <v>0</v>
      </c>
      <c r="D1123" s="392">
        <v>0</v>
      </c>
      <c r="E1123" s="350" t="str">
        <f t="shared" si="84"/>
        <v/>
      </c>
      <c r="F1123" s="318" t="str">
        <f t="shared" si="85"/>
        <v>否</v>
      </c>
      <c r="G1123" s="175" t="str">
        <f t="shared" si="86"/>
        <v>项</v>
      </c>
    </row>
    <row r="1124" ht="36" customHeight="1" spans="1:7">
      <c r="A1124" s="504" t="s">
        <v>2039</v>
      </c>
      <c r="B1124" s="503" t="s">
        <v>2040</v>
      </c>
      <c r="C1124" s="392">
        <v>0</v>
      </c>
      <c r="D1124" s="392">
        <v>0</v>
      </c>
      <c r="E1124" s="350" t="str">
        <f t="shared" si="84"/>
        <v/>
      </c>
      <c r="F1124" s="318" t="str">
        <f t="shared" si="85"/>
        <v>否</v>
      </c>
      <c r="G1124" s="175" t="str">
        <f t="shared" si="86"/>
        <v>项</v>
      </c>
    </row>
    <row r="1125" ht="36" customHeight="1" spans="1:7">
      <c r="A1125" s="510">
        <v>21702</v>
      </c>
      <c r="B1125" s="520" t="s">
        <v>2041</v>
      </c>
      <c r="C1125" s="388"/>
      <c r="D1125" s="388"/>
      <c r="E1125" s="355"/>
      <c r="F1125" s="318" t="str">
        <f t="shared" si="85"/>
        <v>否</v>
      </c>
      <c r="G1125" s="175" t="str">
        <f t="shared" si="86"/>
        <v>款</v>
      </c>
    </row>
    <row r="1126" ht="36" customHeight="1" spans="1:7">
      <c r="A1126" s="521">
        <v>2170201</v>
      </c>
      <c r="B1126" s="522" t="s">
        <v>2042</v>
      </c>
      <c r="C1126" s="392">
        <v>0</v>
      </c>
      <c r="D1126" s="392">
        <v>0</v>
      </c>
      <c r="E1126" s="350" t="str">
        <f t="shared" si="84"/>
        <v/>
      </c>
      <c r="F1126" s="318" t="str">
        <f t="shared" si="85"/>
        <v>否</v>
      </c>
      <c r="G1126" s="175" t="str">
        <f t="shared" si="86"/>
        <v>项</v>
      </c>
    </row>
    <row r="1127" ht="36" customHeight="1" spans="1:7">
      <c r="A1127" s="521">
        <v>2170202</v>
      </c>
      <c r="B1127" s="522" t="s">
        <v>2043</v>
      </c>
      <c r="C1127" s="392">
        <v>0</v>
      </c>
      <c r="D1127" s="392">
        <v>0</v>
      </c>
      <c r="E1127" s="350" t="str">
        <f t="shared" si="84"/>
        <v/>
      </c>
      <c r="F1127" s="318" t="str">
        <f t="shared" si="85"/>
        <v>否</v>
      </c>
      <c r="G1127" s="175" t="str">
        <f t="shared" si="86"/>
        <v>项</v>
      </c>
    </row>
    <row r="1128" ht="36" customHeight="1" spans="1:7">
      <c r="A1128" s="521">
        <v>2170203</v>
      </c>
      <c r="B1128" s="522" t="s">
        <v>2044</v>
      </c>
      <c r="C1128" s="392">
        <v>0</v>
      </c>
      <c r="D1128" s="392">
        <v>0</v>
      </c>
      <c r="E1128" s="350" t="str">
        <f t="shared" si="84"/>
        <v/>
      </c>
      <c r="F1128" s="318" t="str">
        <f t="shared" si="85"/>
        <v>否</v>
      </c>
      <c r="G1128" s="175" t="str">
        <f t="shared" si="86"/>
        <v>项</v>
      </c>
    </row>
    <row r="1129" ht="36" customHeight="1" spans="1:7">
      <c r="A1129" s="521">
        <v>2170204</v>
      </c>
      <c r="B1129" s="522" t="s">
        <v>2045</v>
      </c>
      <c r="C1129" s="392">
        <v>0</v>
      </c>
      <c r="D1129" s="392">
        <v>0</v>
      </c>
      <c r="E1129" s="350" t="str">
        <f t="shared" si="84"/>
        <v/>
      </c>
      <c r="F1129" s="318" t="str">
        <f t="shared" si="85"/>
        <v>否</v>
      </c>
      <c r="G1129" s="175" t="str">
        <f t="shared" si="86"/>
        <v>项</v>
      </c>
    </row>
    <row r="1130" ht="36" customHeight="1" spans="1:7">
      <c r="A1130" s="521">
        <v>2170205</v>
      </c>
      <c r="B1130" s="522" t="s">
        <v>2046</v>
      </c>
      <c r="C1130" s="392">
        <v>0</v>
      </c>
      <c r="D1130" s="392">
        <v>0</v>
      </c>
      <c r="E1130" s="350" t="str">
        <f t="shared" si="84"/>
        <v/>
      </c>
      <c r="F1130" s="318" t="str">
        <f t="shared" si="85"/>
        <v>否</v>
      </c>
      <c r="G1130" s="175" t="str">
        <f t="shared" si="86"/>
        <v>项</v>
      </c>
    </row>
    <row r="1131" ht="36" customHeight="1" spans="1:7">
      <c r="A1131" s="521">
        <v>2170206</v>
      </c>
      <c r="B1131" s="522" t="s">
        <v>2047</v>
      </c>
      <c r="C1131" s="392">
        <v>0</v>
      </c>
      <c r="D1131" s="392">
        <v>0</v>
      </c>
      <c r="E1131" s="350" t="str">
        <f t="shared" si="84"/>
        <v/>
      </c>
      <c r="F1131" s="318" t="str">
        <f t="shared" si="85"/>
        <v>否</v>
      </c>
      <c r="G1131" s="175" t="str">
        <f t="shared" si="86"/>
        <v>项</v>
      </c>
    </row>
    <row r="1132" ht="36" customHeight="1" spans="1:7">
      <c r="A1132" s="521">
        <v>2170207</v>
      </c>
      <c r="B1132" s="522" t="s">
        <v>2048</v>
      </c>
      <c r="C1132" s="392">
        <v>0</v>
      </c>
      <c r="D1132" s="392">
        <v>0</v>
      </c>
      <c r="E1132" s="350" t="str">
        <f t="shared" si="84"/>
        <v/>
      </c>
      <c r="F1132" s="318" t="str">
        <f t="shared" si="85"/>
        <v>否</v>
      </c>
      <c r="G1132" s="175" t="str">
        <f t="shared" si="86"/>
        <v>项</v>
      </c>
    </row>
    <row r="1133" ht="36" customHeight="1" spans="1:7">
      <c r="A1133" s="521">
        <v>2170208</v>
      </c>
      <c r="B1133" s="522" t="s">
        <v>2049</v>
      </c>
      <c r="C1133" s="392">
        <v>0</v>
      </c>
      <c r="D1133" s="392">
        <v>0</v>
      </c>
      <c r="E1133" s="350" t="str">
        <f t="shared" si="84"/>
        <v/>
      </c>
      <c r="F1133" s="318" t="str">
        <f t="shared" si="85"/>
        <v>否</v>
      </c>
      <c r="G1133" s="175" t="str">
        <f t="shared" si="86"/>
        <v>项</v>
      </c>
    </row>
    <row r="1134" ht="36" customHeight="1" spans="1:7">
      <c r="A1134" s="521">
        <v>2170299</v>
      </c>
      <c r="B1134" s="522" t="s">
        <v>2050</v>
      </c>
      <c r="C1134" s="392"/>
      <c r="D1134" s="392"/>
      <c r="E1134" s="350"/>
      <c r="F1134" s="318" t="str">
        <f t="shared" si="85"/>
        <v>否</v>
      </c>
      <c r="G1134" s="175" t="str">
        <f t="shared" si="86"/>
        <v>项</v>
      </c>
    </row>
    <row r="1135" ht="36" customHeight="1" spans="1:7">
      <c r="A1135" s="501" t="s">
        <v>2051</v>
      </c>
      <c r="B1135" s="502" t="s">
        <v>2052</v>
      </c>
      <c r="C1135" s="388"/>
      <c r="D1135" s="388"/>
      <c r="E1135" s="355"/>
      <c r="F1135" s="318" t="str">
        <f t="shared" si="85"/>
        <v>否</v>
      </c>
      <c r="G1135" s="175" t="str">
        <f t="shared" si="86"/>
        <v>款</v>
      </c>
    </row>
    <row r="1136" ht="36" customHeight="1" spans="1:7">
      <c r="A1136" s="504" t="s">
        <v>2053</v>
      </c>
      <c r="B1136" s="503" t="s">
        <v>2054</v>
      </c>
      <c r="C1136" s="392">
        <v>0</v>
      </c>
      <c r="D1136" s="392">
        <v>0</v>
      </c>
      <c r="E1136" s="350" t="str">
        <f t="shared" si="84"/>
        <v/>
      </c>
      <c r="F1136" s="318" t="str">
        <f t="shared" si="85"/>
        <v>否</v>
      </c>
      <c r="G1136" s="175" t="str">
        <f t="shared" si="86"/>
        <v>项</v>
      </c>
    </row>
    <row r="1137" ht="36" customHeight="1" spans="1:7">
      <c r="A1137" s="504" t="s">
        <v>2055</v>
      </c>
      <c r="B1137" s="503" t="s">
        <v>2056</v>
      </c>
      <c r="C1137" s="392">
        <v>0</v>
      </c>
      <c r="D1137" s="392">
        <v>0</v>
      </c>
      <c r="E1137" s="350" t="str">
        <f t="shared" si="84"/>
        <v/>
      </c>
      <c r="F1137" s="318" t="str">
        <f t="shared" si="85"/>
        <v>否</v>
      </c>
      <c r="G1137" s="175" t="str">
        <f t="shared" si="86"/>
        <v>项</v>
      </c>
    </row>
    <row r="1138" ht="36" customHeight="1" spans="1:7">
      <c r="A1138" s="504" t="s">
        <v>2057</v>
      </c>
      <c r="B1138" s="503" t="s">
        <v>2058</v>
      </c>
      <c r="C1138" s="392"/>
      <c r="D1138" s="392"/>
      <c r="E1138" s="350"/>
      <c r="F1138" s="318" t="str">
        <f t="shared" si="85"/>
        <v>否</v>
      </c>
      <c r="G1138" s="175" t="str">
        <f t="shared" si="86"/>
        <v>项</v>
      </c>
    </row>
    <row r="1139" ht="36" customHeight="1" spans="1:7">
      <c r="A1139" s="504" t="s">
        <v>2059</v>
      </c>
      <c r="B1139" s="503" t="s">
        <v>2060</v>
      </c>
      <c r="C1139" s="392">
        <v>0</v>
      </c>
      <c r="D1139" s="392">
        <v>0</v>
      </c>
      <c r="E1139" s="350" t="str">
        <f t="shared" si="84"/>
        <v/>
      </c>
      <c r="F1139" s="318" t="str">
        <f t="shared" si="85"/>
        <v>否</v>
      </c>
      <c r="G1139" s="175" t="str">
        <f t="shared" si="86"/>
        <v>项</v>
      </c>
    </row>
    <row r="1140" ht="36" customHeight="1" spans="1:7">
      <c r="A1140" s="504" t="s">
        <v>2061</v>
      </c>
      <c r="B1140" s="503" t="s">
        <v>2062</v>
      </c>
      <c r="C1140" s="392"/>
      <c r="D1140" s="392"/>
      <c r="E1140" s="350"/>
      <c r="F1140" s="318" t="str">
        <f t="shared" si="85"/>
        <v>否</v>
      </c>
      <c r="G1140" s="175" t="str">
        <f t="shared" si="86"/>
        <v>项</v>
      </c>
    </row>
    <row r="1141" ht="36" customHeight="1" spans="1:7">
      <c r="A1141" s="501" t="s">
        <v>2063</v>
      </c>
      <c r="B1141" s="502" t="s">
        <v>2064</v>
      </c>
      <c r="C1141" s="388"/>
      <c r="D1141" s="388"/>
      <c r="E1141" s="355"/>
      <c r="F1141" s="318" t="str">
        <f t="shared" si="85"/>
        <v>否</v>
      </c>
      <c r="G1141" s="175" t="str">
        <f t="shared" si="86"/>
        <v>款</v>
      </c>
    </row>
    <row r="1142" ht="36" customHeight="1" spans="1:7">
      <c r="A1142" s="511">
        <v>2179902</v>
      </c>
      <c r="B1142" s="503" t="s">
        <v>2065</v>
      </c>
      <c r="C1142" s="392">
        <v>0</v>
      </c>
      <c r="D1142" s="392">
        <v>0</v>
      </c>
      <c r="E1142" s="350" t="str">
        <f t="shared" si="84"/>
        <v/>
      </c>
      <c r="F1142" s="318" t="str">
        <f t="shared" si="85"/>
        <v>否</v>
      </c>
      <c r="G1142" s="175" t="str">
        <f t="shared" si="86"/>
        <v>项</v>
      </c>
    </row>
    <row r="1143" ht="36" customHeight="1" spans="1:7">
      <c r="A1143" s="511">
        <v>2179999</v>
      </c>
      <c r="B1143" s="503" t="s">
        <v>2062</v>
      </c>
      <c r="C1143" s="392"/>
      <c r="D1143" s="392"/>
      <c r="E1143" s="350"/>
      <c r="F1143" s="318" t="str">
        <f t="shared" si="85"/>
        <v>否</v>
      </c>
      <c r="G1143" s="175" t="str">
        <f t="shared" si="86"/>
        <v>项</v>
      </c>
    </row>
    <row r="1144" ht="36" customHeight="1" spans="1:7">
      <c r="A1144" s="510" t="s">
        <v>2066</v>
      </c>
      <c r="B1144" s="508" t="s">
        <v>520</v>
      </c>
      <c r="C1144" s="388"/>
      <c r="D1144" s="388"/>
      <c r="E1144" s="355"/>
      <c r="F1144" s="318" t="str">
        <f t="shared" si="85"/>
        <v>否</v>
      </c>
      <c r="G1144" s="175" t="str">
        <f t="shared" si="86"/>
        <v>项</v>
      </c>
    </row>
    <row r="1145" ht="36" customHeight="1" spans="1:7">
      <c r="A1145" s="501" t="s">
        <v>101</v>
      </c>
      <c r="B1145" s="502" t="s">
        <v>102</v>
      </c>
      <c r="C1145" s="388"/>
      <c r="D1145" s="388"/>
      <c r="E1145" s="355"/>
      <c r="F1145" s="318" t="str">
        <f t="shared" si="85"/>
        <v>是</v>
      </c>
      <c r="G1145" s="175" t="str">
        <f t="shared" si="86"/>
        <v>类</v>
      </c>
    </row>
    <row r="1146" ht="36" customHeight="1" spans="1:7">
      <c r="A1146" s="501" t="s">
        <v>2067</v>
      </c>
      <c r="B1146" s="502" t="s">
        <v>2068</v>
      </c>
      <c r="C1146" s="388">
        <v>0</v>
      </c>
      <c r="D1146" s="388">
        <v>0</v>
      </c>
      <c r="E1146" s="355" t="str">
        <f t="shared" si="84"/>
        <v/>
      </c>
      <c r="F1146" s="318" t="str">
        <f t="shared" si="85"/>
        <v>否</v>
      </c>
      <c r="G1146" s="175" t="str">
        <f t="shared" si="86"/>
        <v>款</v>
      </c>
    </row>
    <row r="1147" ht="36" customHeight="1" spans="1:7">
      <c r="A1147" s="501" t="s">
        <v>2069</v>
      </c>
      <c r="B1147" s="502" t="s">
        <v>2070</v>
      </c>
      <c r="C1147" s="388">
        <v>0</v>
      </c>
      <c r="D1147" s="388">
        <v>0</v>
      </c>
      <c r="E1147" s="355" t="str">
        <f t="shared" si="84"/>
        <v/>
      </c>
      <c r="F1147" s="318" t="str">
        <f t="shared" si="85"/>
        <v>否</v>
      </c>
      <c r="G1147" s="175" t="str">
        <f t="shared" si="86"/>
        <v>款</v>
      </c>
    </row>
    <row r="1148" ht="36" customHeight="1" spans="1:7">
      <c r="A1148" s="501" t="s">
        <v>2071</v>
      </c>
      <c r="B1148" s="502" t="s">
        <v>2072</v>
      </c>
      <c r="C1148" s="388">
        <v>0</v>
      </c>
      <c r="D1148" s="388">
        <v>0</v>
      </c>
      <c r="E1148" s="355" t="str">
        <f t="shared" si="84"/>
        <v/>
      </c>
      <c r="F1148" s="318" t="str">
        <f t="shared" si="85"/>
        <v>否</v>
      </c>
      <c r="G1148" s="175" t="str">
        <f t="shared" si="86"/>
        <v>款</v>
      </c>
    </row>
    <row r="1149" ht="36" customHeight="1" spans="1:7">
      <c r="A1149" s="501" t="s">
        <v>2073</v>
      </c>
      <c r="B1149" s="502" t="s">
        <v>2074</v>
      </c>
      <c r="C1149" s="388">
        <v>0</v>
      </c>
      <c r="D1149" s="388">
        <v>0</v>
      </c>
      <c r="E1149" s="355" t="str">
        <f t="shared" si="84"/>
        <v/>
      </c>
      <c r="F1149" s="318" t="str">
        <f t="shared" si="85"/>
        <v>否</v>
      </c>
      <c r="G1149" s="175" t="str">
        <f t="shared" si="86"/>
        <v>款</v>
      </c>
    </row>
    <row r="1150" ht="36" customHeight="1" spans="1:7">
      <c r="A1150" s="501" t="s">
        <v>2075</v>
      </c>
      <c r="B1150" s="502" t="s">
        <v>2076</v>
      </c>
      <c r="C1150" s="388">
        <v>0</v>
      </c>
      <c r="D1150" s="388">
        <v>0</v>
      </c>
      <c r="E1150" s="355" t="str">
        <f t="shared" si="84"/>
        <v/>
      </c>
      <c r="F1150" s="318" t="str">
        <f t="shared" si="85"/>
        <v>否</v>
      </c>
      <c r="G1150" s="175" t="str">
        <f t="shared" si="86"/>
        <v>款</v>
      </c>
    </row>
    <row r="1151" ht="36" customHeight="1" spans="1:7">
      <c r="A1151" s="501" t="s">
        <v>2077</v>
      </c>
      <c r="B1151" s="502" t="s">
        <v>2078</v>
      </c>
      <c r="C1151" s="388">
        <v>0</v>
      </c>
      <c r="D1151" s="388">
        <v>0</v>
      </c>
      <c r="E1151" s="355" t="str">
        <f t="shared" si="84"/>
        <v/>
      </c>
      <c r="F1151" s="318" t="str">
        <f t="shared" si="85"/>
        <v>否</v>
      </c>
      <c r="G1151" s="175" t="str">
        <f t="shared" si="86"/>
        <v>款</v>
      </c>
    </row>
    <row r="1152" ht="36" customHeight="1" spans="1:7">
      <c r="A1152" s="501" t="s">
        <v>2079</v>
      </c>
      <c r="B1152" s="502" t="s">
        <v>2080</v>
      </c>
      <c r="C1152" s="388">
        <v>0</v>
      </c>
      <c r="D1152" s="388">
        <v>0</v>
      </c>
      <c r="E1152" s="355" t="str">
        <f t="shared" si="84"/>
        <v/>
      </c>
      <c r="F1152" s="318" t="str">
        <f t="shared" si="85"/>
        <v>否</v>
      </c>
      <c r="G1152" s="175" t="str">
        <f t="shared" si="86"/>
        <v>款</v>
      </c>
    </row>
    <row r="1153" ht="36" customHeight="1" spans="1:7">
      <c r="A1153" s="501" t="s">
        <v>2081</v>
      </c>
      <c r="B1153" s="502" t="s">
        <v>2082</v>
      </c>
      <c r="C1153" s="388">
        <v>0</v>
      </c>
      <c r="D1153" s="388">
        <v>0</v>
      </c>
      <c r="E1153" s="355" t="str">
        <f t="shared" si="84"/>
        <v/>
      </c>
      <c r="F1153" s="318" t="str">
        <f t="shared" si="85"/>
        <v>否</v>
      </c>
      <c r="G1153" s="175" t="str">
        <f t="shared" si="86"/>
        <v>款</v>
      </c>
    </row>
    <row r="1154" ht="36" customHeight="1" spans="1:7">
      <c r="A1154" s="501" t="s">
        <v>2083</v>
      </c>
      <c r="B1154" s="502" t="s">
        <v>2084</v>
      </c>
      <c r="C1154" s="388">
        <v>0</v>
      </c>
      <c r="D1154" s="388">
        <v>0</v>
      </c>
      <c r="E1154" s="355" t="str">
        <f t="shared" si="84"/>
        <v/>
      </c>
      <c r="F1154" s="318" t="str">
        <f t="shared" si="85"/>
        <v>否</v>
      </c>
      <c r="G1154" s="175" t="str">
        <f t="shared" si="86"/>
        <v>款</v>
      </c>
    </row>
    <row r="1155" ht="36" customHeight="1" spans="1:7">
      <c r="A1155" s="501" t="s">
        <v>103</v>
      </c>
      <c r="B1155" s="502" t="s">
        <v>104</v>
      </c>
      <c r="C1155" s="388">
        <f>C1156+C1183+C1198</f>
        <v>21</v>
      </c>
      <c r="D1155" s="388">
        <f>D1156+D1183+D1198</f>
        <v>7516</v>
      </c>
      <c r="E1155" s="355">
        <f t="shared" si="84"/>
        <v>356.905</v>
      </c>
      <c r="F1155" s="318" t="str">
        <f t="shared" si="85"/>
        <v>是</v>
      </c>
      <c r="G1155" s="175" t="str">
        <f t="shared" si="86"/>
        <v>类</v>
      </c>
    </row>
    <row r="1156" ht="36" customHeight="1" spans="1:7">
      <c r="A1156" s="501" t="s">
        <v>2085</v>
      </c>
      <c r="B1156" s="502" t="s">
        <v>2086</v>
      </c>
      <c r="C1156" s="388">
        <f>SUM(C1157:C1182)</f>
        <v>21</v>
      </c>
      <c r="D1156" s="388">
        <f>SUM(D1157:D1182)</f>
        <v>7516</v>
      </c>
      <c r="E1156" s="355">
        <f t="shared" si="84"/>
        <v>356.905</v>
      </c>
      <c r="F1156" s="318" t="str">
        <f t="shared" ref="F1156:F1219" si="87">IF(LEN(A1156)=3,"是",IF(B1156&lt;&gt;"",IF(SUM(C1156:D1156)&lt;&gt;0,"是","否"),"是"))</f>
        <v>是</v>
      </c>
      <c r="G1156" s="175" t="str">
        <f t="shared" ref="G1156:G1219" si="88">IF(LEN(A1156)=3,"类",IF(LEN(A1156)=5,"款","项"))</f>
        <v>款</v>
      </c>
    </row>
    <row r="1157" ht="36" customHeight="1" spans="1:7">
      <c r="A1157" s="504" t="s">
        <v>2087</v>
      </c>
      <c r="B1157" s="503" t="s">
        <v>140</v>
      </c>
      <c r="C1157" s="392"/>
      <c r="D1157" s="392"/>
      <c r="E1157" s="350"/>
      <c r="F1157" s="318" t="str">
        <f t="shared" si="87"/>
        <v>否</v>
      </c>
      <c r="G1157" s="175" t="str">
        <f t="shared" si="88"/>
        <v>项</v>
      </c>
    </row>
    <row r="1158" ht="36" customHeight="1" spans="1:7">
      <c r="A1158" s="504" t="s">
        <v>2088</v>
      </c>
      <c r="B1158" s="503" t="s">
        <v>142</v>
      </c>
      <c r="C1158" s="392">
        <v>0</v>
      </c>
      <c r="D1158" s="392">
        <v>0</v>
      </c>
      <c r="E1158" s="350" t="str">
        <f>IF(C1158&gt;0,D1158/C1158-1,IF(C1158&lt;0,-(D1158/C1158-1),""))</f>
        <v/>
      </c>
      <c r="F1158" s="318" t="str">
        <f t="shared" si="87"/>
        <v>否</v>
      </c>
      <c r="G1158" s="175" t="str">
        <f t="shared" si="88"/>
        <v>项</v>
      </c>
    </row>
    <row r="1159" ht="36" customHeight="1" spans="1:7">
      <c r="A1159" s="504" t="s">
        <v>2089</v>
      </c>
      <c r="B1159" s="503" t="s">
        <v>144</v>
      </c>
      <c r="C1159" s="392"/>
      <c r="D1159" s="392"/>
      <c r="E1159" s="350"/>
      <c r="F1159" s="318" t="str">
        <f t="shared" si="87"/>
        <v>否</v>
      </c>
      <c r="G1159" s="175" t="str">
        <f t="shared" si="88"/>
        <v>项</v>
      </c>
    </row>
    <row r="1160" ht="36" customHeight="1" spans="1:7">
      <c r="A1160" s="504" t="s">
        <v>2090</v>
      </c>
      <c r="B1160" s="503" t="s">
        <v>2091</v>
      </c>
      <c r="C1160" s="392"/>
      <c r="D1160" s="392"/>
      <c r="E1160" s="350"/>
      <c r="F1160" s="318" t="str">
        <f t="shared" si="87"/>
        <v>否</v>
      </c>
      <c r="G1160" s="175" t="str">
        <f t="shared" si="88"/>
        <v>项</v>
      </c>
    </row>
    <row r="1161" ht="36" customHeight="1" spans="1:7">
      <c r="A1161" s="504" t="s">
        <v>2092</v>
      </c>
      <c r="B1161" s="503" t="s">
        <v>2093</v>
      </c>
      <c r="C1161" s="392">
        <v>11</v>
      </c>
      <c r="D1161" s="392">
        <v>11</v>
      </c>
      <c r="E1161" s="355">
        <f>IF(C1161&gt;0,D1161/C1161-1,IF(C1161&lt;0,-(D1161/C1161-1),""))</f>
        <v>0</v>
      </c>
      <c r="F1161" s="318" t="str">
        <f t="shared" si="87"/>
        <v>是</v>
      </c>
      <c r="G1161" s="175" t="str">
        <f t="shared" si="88"/>
        <v>项</v>
      </c>
    </row>
    <row r="1162" ht="36" customHeight="1" spans="1:7">
      <c r="A1162" s="504" t="s">
        <v>2094</v>
      </c>
      <c r="B1162" s="503" t="s">
        <v>2095</v>
      </c>
      <c r="C1162" s="392"/>
      <c r="D1162" s="392"/>
      <c r="E1162" s="350"/>
      <c r="F1162" s="318" t="str">
        <f t="shared" si="87"/>
        <v>否</v>
      </c>
      <c r="G1162" s="175" t="str">
        <f t="shared" si="88"/>
        <v>项</v>
      </c>
    </row>
    <row r="1163" ht="36" customHeight="1" spans="1:7">
      <c r="A1163" s="504" t="s">
        <v>2096</v>
      </c>
      <c r="B1163" s="503" t="s">
        <v>2097</v>
      </c>
      <c r="C1163" s="392"/>
      <c r="D1163" s="392"/>
      <c r="E1163" s="350"/>
      <c r="F1163" s="318" t="str">
        <f t="shared" si="87"/>
        <v>否</v>
      </c>
      <c r="G1163" s="175" t="str">
        <f t="shared" si="88"/>
        <v>项</v>
      </c>
    </row>
    <row r="1164" ht="36" customHeight="1" spans="1:7">
      <c r="A1164" s="504" t="s">
        <v>2098</v>
      </c>
      <c r="B1164" s="503" t="s">
        <v>2099</v>
      </c>
      <c r="C1164" s="392"/>
      <c r="D1164" s="392"/>
      <c r="E1164" s="350"/>
      <c r="F1164" s="318" t="str">
        <f t="shared" si="87"/>
        <v>否</v>
      </c>
      <c r="G1164" s="175" t="str">
        <f t="shared" si="88"/>
        <v>项</v>
      </c>
    </row>
    <row r="1165" ht="36" customHeight="1" spans="1:7">
      <c r="A1165" s="504" t="s">
        <v>2100</v>
      </c>
      <c r="B1165" s="503" t="s">
        <v>2101</v>
      </c>
      <c r="C1165" s="392">
        <v>0</v>
      </c>
      <c r="D1165" s="392">
        <v>7495</v>
      </c>
      <c r="E1165" s="350" t="str">
        <f>IF(C1165&gt;0,D1165/C1165-1,IF(C1165&lt;0,-(D1165/C1165-1),""))</f>
        <v/>
      </c>
      <c r="F1165" s="318" t="str">
        <f t="shared" si="87"/>
        <v>是</v>
      </c>
      <c r="G1165" s="175" t="str">
        <f t="shared" si="88"/>
        <v>项</v>
      </c>
    </row>
    <row r="1166" ht="36" customHeight="1" spans="1:7">
      <c r="A1166" s="504" t="s">
        <v>2102</v>
      </c>
      <c r="B1166" s="503" t="s">
        <v>2103</v>
      </c>
      <c r="C1166" s="392"/>
      <c r="D1166" s="392"/>
      <c r="E1166" s="350"/>
      <c r="F1166" s="318" t="str">
        <f t="shared" si="87"/>
        <v>否</v>
      </c>
      <c r="G1166" s="175" t="str">
        <f t="shared" si="88"/>
        <v>项</v>
      </c>
    </row>
    <row r="1167" ht="36" customHeight="1" spans="1:7">
      <c r="A1167" s="504" t="s">
        <v>2104</v>
      </c>
      <c r="B1167" s="503" t="s">
        <v>2105</v>
      </c>
      <c r="C1167" s="392"/>
      <c r="D1167" s="392"/>
      <c r="E1167" s="350"/>
      <c r="F1167" s="318" t="str">
        <f t="shared" si="87"/>
        <v>否</v>
      </c>
      <c r="G1167" s="175" t="str">
        <f t="shared" si="88"/>
        <v>项</v>
      </c>
    </row>
    <row r="1168" ht="36" customHeight="1" spans="1:7">
      <c r="A1168" s="504" t="s">
        <v>2106</v>
      </c>
      <c r="B1168" s="503" t="s">
        <v>2107</v>
      </c>
      <c r="C1168" s="392">
        <v>0</v>
      </c>
      <c r="D1168" s="392">
        <v>0</v>
      </c>
      <c r="E1168" s="350" t="str">
        <f>IF(C1168&gt;0,D1168/C1168-1,IF(C1168&lt;0,-(D1168/C1168-1),""))</f>
        <v/>
      </c>
      <c r="F1168" s="318" t="str">
        <f t="shared" si="87"/>
        <v>否</v>
      </c>
      <c r="G1168" s="175" t="str">
        <f t="shared" si="88"/>
        <v>项</v>
      </c>
    </row>
    <row r="1169" ht="36" customHeight="1" spans="1:7">
      <c r="A1169" s="504" t="s">
        <v>2108</v>
      </c>
      <c r="B1169" s="503" t="s">
        <v>2109</v>
      </c>
      <c r="C1169" s="392">
        <v>0</v>
      </c>
      <c r="D1169" s="392">
        <v>0</v>
      </c>
      <c r="E1169" s="350" t="str">
        <f>IF(C1169&gt;0,D1169/C1169-1,IF(C1169&lt;0,-(D1169/C1169-1),""))</f>
        <v/>
      </c>
      <c r="F1169" s="318" t="str">
        <f t="shared" si="87"/>
        <v>否</v>
      </c>
      <c r="G1169" s="175" t="str">
        <f t="shared" si="88"/>
        <v>项</v>
      </c>
    </row>
    <row r="1170" ht="36" customHeight="1" spans="1:7">
      <c r="A1170" s="504" t="s">
        <v>2110</v>
      </c>
      <c r="B1170" s="503" t="s">
        <v>2111</v>
      </c>
      <c r="C1170" s="392"/>
      <c r="D1170" s="392"/>
      <c r="E1170" s="350"/>
      <c r="F1170" s="318" t="str">
        <f t="shared" si="87"/>
        <v>否</v>
      </c>
      <c r="G1170" s="175" t="str">
        <f t="shared" si="88"/>
        <v>项</v>
      </c>
    </row>
    <row r="1171" ht="36" customHeight="1" spans="1:7">
      <c r="A1171" s="504" t="s">
        <v>2112</v>
      </c>
      <c r="B1171" s="503" t="s">
        <v>2113</v>
      </c>
      <c r="C1171" s="392"/>
      <c r="D1171" s="392"/>
      <c r="E1171" s="350"/>
      <c r="F1171" s="318" t="str">
        <f t="shared" si="87"/>
        <v>否</v>
      </c>
      <c r="G1171" s="175" t="str">
        <f t="shared" si="88"/>
        <v>项</v>
      </c>
    </row>
    <row r="1172" ht="36" customHeight="1" spans="1:7">
      <c r="A1172" s="504" t="s">
        <v>2114</v>
      </c>
      <c r="B1172" s="503" t="s">
        <v>2115</v>
      </c>
      <c r="C1172" s="392">
        <v>0</v>
      </c>
      <c r="D1172" s="392">
        <v>0</v>
      </c>
      <c r="E1172" s="350" t="str">
        <f t="shared" ref="E1172:E1179" si="89">IF(C1172&gt;0,D1172/C1172-1,IF(C1172&lt;0,-(D1172/C1172-1),""))</f>
        <v/>
      </c>
      <c r="F1172" s="318" t="str">
        <f t="shared" si="87"/>
        <v>否</v>
      </c>
      <c r="G1172" s="175" t="str">
        <f t="shared" si="88"/>
        <v>项</v>
      </c>
    </row>
    <row r="1173" ht="36" customHeight="1" spans="1:7">
      <c r="A1173" s="504" t="s">
        <v>2116</v>
      </c>
      <c r="B1173" s="503" t="s">
        <v>2117</v>
      </c>
      <c r="C1173" s="392">
        <v>0</v>
      </c>
      <c r="D1173" s="392">
        <v>0</v>
      </c>
      <c r="E1173" s="350" t="str">
        <f t="shared" si="89"/>
        <v/>
      </c>
      <c r="F1173" s="318" t="str">
        <f t="shared" si="87"/>
        <v>否</v>
      </c>
      <c r="G1173" s="175" t="str">
        <f t="shared" si="88"/>
        <v>项</v>
      </c>
    </row>
    <row r="1174" ht="36" customHeight="1" spans="1:7">
      <c r="A1174" s="504" t="s">
        <v>2118</v>
      </c>
      <c r="B1174" s="503" t="s">
        <v>2119</v>
      </c>
      <c r="C1174" s="392">
        <v>0</v>
      </c>
      <c r="D1174" s="392">
        <v>0</v>
      </c>
      <c r="E1174" s="350" t="str">
        <f t="shared" si="89"/>
        <v/>
      </c>
      <c r="F1174" s="318" t="str">
        <f t="shared" si="87"/>
        <v>否</v>
      </c>
      <c r="G1174" s="175" t="str">
        <f t="shared" si="88"/>
        <v>项</v>
      </c>
    </row>
    <row r="1175" ht="36" customHeight="1" spans="1:7">
      <c r="A1175" s="504" t="s">
        <v>2120</v>
      </c>
      <c r="B1175" s="503" t="s">
        <v>2121</v>
      </c>
      <c r="C1175" s="392">
        <v>0</v>
      </c>
      <c r="D1175" s="392">
        <v>0</v>
      </c>
      <c r="E1175" s="350" t="str">
        <f t="shared" si="89"/>
        <v/>
      </c>
      <c r="F1175" s="318" t="str">
        <f t="shared" si="87"/>
        <v>否</v>
      </c>
      <c r="G1175" s="175" t="str">
        <f t="shared" si="88"/>
        <v>项</v>
      </c>
    </row>
    <row r="1176" ht="36" customHeight="1" spans="1:7">
      <c r="A1176" s="504" t="s">
        <v>2122</v>
      </c>
      <c r="B1176" s="503" t="s">
        <v>2123</v>
      </c>
      <c r="C1176" s="392">
        <v>0</v>
      </c>
      <c r="D1176" s="392">
        <v>0</v>
      </c>
      <c r="E1176" s="350" t="str">
        <f t="shared" si="89"/>
        <v/>
      </c>
      <c r="F1176" s="318" t="str">
        <f t="shared" si="87"/>
        <v>否</v>
      </c>
      <c r="G1176" s="175" t="str">
        <f t="shared" si="88"/>
        <v>项</v>
      </c>
    </row>
    <row r="1177" ht="36" customHeight="1" spans="1:7">
      <c r="A1177" s="504" t="s">
        <v>2124</v>
      </c>
      <c r="B1177" s="503" t="s">
        <v>2125</v>
      </c>
      <c r="C1177" s="392">
        <v>0</v>
      </c>
      <c r="D1177" s="392">
        <v>0</v>
      </c>
      <c r="E1177" s="350" t="str">
        <f t="shared" si="89"/>
        <v/>
      </c>
      <c r="F1177" s="318" t="str">
        <f t="shared" si="87"/>
        <v>否</v>
      </c>
      <c r="G1177" s="175" t="str">
        <f t="shared" si="88"/>
        <v>项</v>
      </c>
    </row>
    <row r="1178" ht="36" customHeight="1" spans="1:7">
      <c r="A1178" s="504" t="s">
        <v>2126</v>
      </c>
      <c r="B1178" s="503" t="s">
        <v>2127</v>
      </c>
      <c r="C1178" s="392">
        <v>0</v>
      </c>
      <c r="D1178" s="392">
        <v>0</v>
      </c>
      <c r="E1178" s="350" t="str">
        <f t="shared" si="89"/>
        <v/>
      </c>
      <c r="F1178" s="318" t="str">
        <f t="shared" si="87"/>
        <v>否</v>
      </c>
      <c r="G1178" s="175" t="str">
        <f t="shared" si="88"/>
        <v>项</v>
      </c>
    </row>
    <row r="1179" ht="36" customHeight="1" spans="1:7">
      <c r="A1179" s="504" t="s">
        <v>2128</v>
      </c>
      <c r="B1179" s="503" t="s">
        <v>2129</v>
      </c>
      <c r="C1179" s="392">
        <v>0</v>
      </c>
      <c r="D1179" s="392">
        <v>0</v>
      </c>
      <c r="E1179" s="350" t="str">
        <f t="shared" si="89"/>
        <v/>
      </c>
      <c r="F1179" s="318" t="str">
        <f t="shared" si="87"/>
        <v>否</v>
      </c>
      <c r="G1179" s="175" t="str">
        <f t="shared" si="88"/>
        <v>项</v>
      </c>
    </row>
    <row r="1180" ht="36" customHeight="1" spans="1:7">
      <c r="A1180" s="504" t="s">
        <v>2130</v>
      </c>
      <c r="B1180" s="503" t="s">
        <v>2131</v>
      </c>
      <c r="C1180" s="392"/>
      <c r="D1180" s="392"/>
      <c r="E1180" s="350"/>
      <c r="F1180" s="318" t="str">
        <f t="shared" si="87"/>
        <v>否</v>
      </c>
      <c r="G1180" s="175" t="str">
        <f t="shared" si="88"/>
        <v>项</v>
      </c>
    </row>
    <row r="1181" ht="36" customHeight="1" spans="1:7">
      <c r="A1181" s="504" t="s">
        <v>2132</v>
      </c>
      <c r="B1181" s="503" t="s">
        <v>158</v>
      </c>
      <c r="C1181" s="392"/>
      <c r="D1181" s="392"/>
      <c r="E1181" s="350"/>
      <c r="F1181" s="318" t="str">
        <f t="shared" si="87"/>
        <v>否</v>
      </c>
      <c r="G1181" s="175" t="str">
        <f t="shared" si="88"/>
        <v>项</v>
      </c>
    </row>
    <row r="1182" ht="36" customHeight="1" spans="1:7">
      <c r="A1182" s="504" t="s">
        <v>2133</v>
      </c>
      <c r="B1182" s="503" t="s">
        <v>2134</v>
      </c>
      <c r="C1182" s="392">
        <v>10</v>
      </c>
      <c r="D1182" s="392">
        <v>10</v>
      </c>
      <c r="E1182" s="355">
        <f>IF(C1182&gt;0,D1182/C1182-1,IF(C1182&lt;0,-(D1182/C1182-1),""))</f>
        <v>0</v>
      </c>
      <c r="F1182" s="318" t="str">
        <f t="shared" si="87"/>
        <v>是</v>
      </c>
      <c r="G1182" s="175" t="str">
        <f t="shared" si="88"/>
        <v>项</v>
      </c>
    </row>
    <row r="1183" ht="36" customHeight="1" spans="1:7">
      <c r="A1183" s="501" t="s">
        <v>2135</v>
      </c>
      <c r="B1183" s="502" t="s">
        <v>2136</v>
      </c>
      <c r="C1183" s="388"/>
      <c r="D1183" s="388"/>
      <c r="E1183" s="355"/>
      <c r="F1183" s="318" t="str">
        <f t="shared" si="87"/>
        <v>否</v>
      </c>
      <c r="G1183" s="175" t="str">
        <f t="shared" si="88"/>
        <v>款</v>
      </c>
    </row>
    <row r="1184" ht="36" customHeight="1" spans="1:7">
      <c r="A1184" s="504" t="s">
        <v>2137</v>
      </c>
      <c r="B1184" s="503" t="s">
        <v>140</v>
      </c>
      <c r="C1184" s="392">
        <v>0</v>
      </c>
      <c r="D1184" s="392">
        <v>0</v>
      </c>
      <c r="E1184" s="350" t="str">
        <f>IF(C1184&gt;0,D1184/C1184-1,IF(C1184&lt;0,-(D1184/C1184-1),""))</f>
        <v/>
      </c>
      <c r="F1184" s="318" t="str">
        <f t="shared" si="87"/>
        <v>否</v>
      </c>
      <c r="G1184" s="175" t="str">
        <f t="shared" si="88"/>
        <v>项</v>
      </c>
    </row>
    <row r="1185" ht="36" customHeight="1" spans="1:7">
      <c r="A1185" s="504" t="s">
        <v>2138</v>
      </c>
      <c r="B1185" s="503" t="s">
        <v>142</v>
      </c>
      <c r="C1185" s="392">
        <v>0</v>
      </c>
      <c r="D1185" s="392">
        <v>0</v>
      </c>
      <c r="E1185" s="350" t="str">
        <f>IF(C1185&gt;0,D1185/C1185-1,IF(C1185&lt;0,-(D1185/C1185-1),""))</f>
        <v/>
      </c>
      <c r="F1185" s="318" t="str">
        <f t="shared" si="87"/>
        <v>否</v>
      </c>
      <c r="G1185" s="175" t="str">
        <f t="shared" si="88"/>
        <v>项</v>
      </c>
    </row>
    <row r="1186" ht="36" customHeight="1" spans="1:7">
      <c r="A1186" s="504" t="s">
        <v>2139</v>
      </c>
      <c r="B1186" s="503" t="s">
        <v>144</v>
      </c>
      <c r="C1186" s="392">
        <v>0</v>
      </c>
      <c r="D1186" s="392">
        <v>0</v>
      </c>
      <c r="E1186" s="350" t="str">
        <f>IF(C1186&gt;0,D1186/C1186-1,IF(C1186&lt;0,-(D1186/C1186-1),""))</f>
        <v/>
      </c>
      <c r="F1186" s="318" t="str">
        <f t="shared" si="87"/>
        <v>否</v>
      </c>
      <c r="G1186" s="175" t="str">
        <f t="shared" si="88"/>
        <v>项</v>
      </c>
    </row>
    <row r="1187" ht="36" customHeight="1" spans="1:7">
      <c r="A1187" s="504" t="s">
        <v>2140</v>
      </c>
      <c r="B1187" s="503" t="s">
        <v>2141</v>
      </c>
      <c r="C1187" s="392">
        <v>0</v>
      </c>
      <c r="D1187" s="392">
        <v>0</v>
      </c>
      <c r="E1187" s="350" t="str">
        <f>IF(C1187&gt;0,D1187/C1187-1,IF(C1187&lt;0,-(D1187/C1187-1),""))</f>
        <v/>
      </c>
      <c r="F1187" s="318" t="str">
        <f t="shared" si="87"/>
        <v>否</v>
      </c>
      <c r="G1187" s="175" t="str">
        <f t="shared" si="88"/>
        <v>项</v>
      </c>
    </row>
    <row r="1188" ht="36" customHeight="1" spans="1:7">
      <c r="A1188" s="504" t="s">
        <v>2142</v>
      </c>
      <c r="B1188" s="503" t="s">
        <v>2143</v>
      </c>
      <c r="C1188" s="392"/>
      <c r="D1188" s="392"/>
      <c r="E1188" s="350"/>
      <c r="F1188" s="318" t="str">
        <f t="shared" si="87"/>
        <v>否</v>
      </c>
      <c r="G1188" s="175" t="str">
        <f t="shared" si="88"/>
        <v>项</v>
      </c>
    </row>
    <row r="1189" ht="36" customHeight="1" spans="1:7">
      <c r="A1189" s="504" t="s">
        <v>2144</v>
      </c>
      <c r="B1189" s="503" t="s">
        <v>2145</v>
      </c>
      <c r="C1189" s="392"/>
      <c r="D1189" s="392"/>
      <c r="E1189" s="350"/>
      <c r="F1189" s="318" t="str">
        <f t="shared" si="87"/>
        <v>否</v>
      </c>
      <c r="G1189" s="175" t="str">
        <f t="shared" si="88"/>
        <v>项</v>
      </c>
    </row>
    <row r="1190" ht="36" customHeight="1" spans="1:7">
      <c r="A1190" s="504" t="s">
        <v>2146</v>
      </c>
      <c r="B1190" s="503" t="s">
        <v>2147</v>
      </c>
      <c r="C1190" s="392"/>
      <c r="D1190" s="392"/>
      <c r="E1190" s="350"/>
      <c r="F1190" s="318" t="str">
        <f t="shared" si="87"/>
        <v>否</v>
      </c>
      <c r="G1190" s="175" t="str">
        <f t="shared" si="88"/>
        <v>项</v>
      </c>
    </row>
    <row r="1191" ht="36" customHeight="1" spans="1:7">
      <c r="A1191" s="504" t="s">
        <v>2148</v>
      </c>
      <c r="B1191" s="503" t="s">
        <v>2149</v>
      </c>
      <c r="C1191" s="392"/>
      <c r="D1191" s="392"/>
      <c r="E1191" s="350"/>
      <c r="F1191" s="318" t="str">
        <f t="shared" si="87"/>
        <v>否</v>
      </c>
      <c r="G1191" s="175" t="str">
        <f t="shared" si="88"/>
        <v>项</v>
      </c>
    </row>
    <row r="1192" ht="36" customHeight="1" spans="1:7">
      <c r="A1192" s="504" t="s">
        <v>2150</v>
      </c>
      <c r="B1192" s="503" t="s">
        <v>2151</v>
      </c>
      <c r="C1192" s="392">
        <v>0</v>
      </c>
      <c r="D1192" s="392">
        <v>0</v>
      </c>
      <c r="E1192" s="350" t="str">
        <f t="shared" ref="E1192:E1197" si="90">IF(C1192&gt;0,D1192/C1192-1,IF(C1192&lt;0,-(D1192/C1192-1),""))</f>
        <v/>
      </c>
      <c r="F1192" s="318" t="str">
        <f t="shared" si="87"/>
        <v>否</v>
      </c>
      <c r="G1192" s="175" t="str">
        <f t="shared" si="88"/>
        <v>项</v>
      </c>
    </row>
    <row r="1193" ht="36" customHeight="1" spans="1:7">
      <c r="A1193" s="504" t="s">
        <v>2152</v>
      </c>
      <c r="B1193" s="503" t="s">
        <v>2153</v>
      </c>
      <c r="C1193" s="392">
        <v>0</v>
      </c>
      <c r="D1193" s="392">
        <v>0</v>
      </c>
      <c r="E1193" s="350" t="str">
        <f t="shared" si="90"/>
        <v/>
      </c>
      <c r="F1193" s="318" t="str">
        <f t="shared" si="87"/>
        <v>否</v>
      </c>
      <c r="G1193" s="175" t="str">
        <f t="shared" si="88"/>
        <v>项</v>
      </c>
    </row>
    <row r="1194" ht="36" customHeight="1" spans="1:7">
      <c r="A1194" s="504" t="s">
        <v>2154</v>
      </c>
      <c r="B1194" s="503" t="s">
        <v>2155</v>
      </c>
      <c r="C1194" s="392">
        <v>0</v>
      </c>
      <c r="D1194" s="392">
        <v>0</v>
      </c>
      <c r="E1194" s="350" t="str">
        <f t="shared" si="90"/>
        <v/>
      </c>
      <c r="F1194" s="318" t="str">
        <f t="shared" si="87"/>
        <v>否</v>
      </c>
      <c r="G1194" s="175" t="str">
        <f t="shared" si="88"/>
        <v>项</v>
      </c>
    </row>
    <row r="1195" ht="36" customHeight="1" spans="1:7">
      <c r="A1195" s="504" t="s">
        <v>2156</v>
      </c>
      <c r="B1195" s="503" t="s">
        <v>2157</v>
      </c>
      <c r="C1195" s="392">
        <v>0</v>
      </c>
      <c r="D1195" s="392">
        <v>0</v>
      </c>
      <c r="E1195" s="350" t="str">
        <f t="shared" si="90"/>
        <v/>
      </c>
      <c r="F1195" s="318" t="str">
        <f t="shared" si="87"/>
        <v>否</v>
      </c>
      <c r="G1195" s="175" t="str">
        <f t="shared" si="88"/>
        <v>项</v>
      </c>
    </row>
    <row r="1196" ht="36" customHeight="1" spans="1:7">
      <c r="A1196" s="504" t="s">
        <v>2158</v>
      </c>
      <c r="B1196" s="503" t="s">
        <v>2159</v>
      </c>
      <c r="C1196" s="392">
        <v>0</v>
      </c>
      <c r="D1196" s="392">
        <v>0</v>
      </c>
      <c r="E1196" s="350" t="str">
        <f t="shared" si="90"/>
        <v/>
      </c>
      <c r="F1196" s="318" t="str">
        <f t="shared" si="87"/>
        <v>否</v>
      </c>
      <c r="G1196" s="175" t="str">
        <f t="shared" si="88"/>
        <v>项</v>
      </c>
    </row>
    <row r="1197" ht="36" customHeight="1" spans="1:7">
      <c r="A1197" s="504" t="s">
        <v>2160</v>
      </c>
      <c r="B1197" s="503" t="s">
        <v>2161</v>
      </c>
      <c r="C1197" s="392">
        <v>0</v>
      </c>
      <c r="D1197" s="392">
        <v>0</v>
      </c>
      <c r="E1197" s="350" t="str">
        <f t="shared" si="90"/>
        <v/>
      </c>
      <c r="F1197" s="318" t="str">
        <f t="shared" si="87"/>
        <v>否</v>
      </c>
      <c r="G1197" s="175" t="str">
        <f t="shared" si="88"/>
        <v>项</v>
      </c>
    </row>
    <row r="1198" ht="36" customHeight="1" spans="1:7">
      <c r="A1198" s="501" t="s">
        <v>2162</v>
      </c>
      <c r="B1198" s="502" t="s">
        <v>2163</v>
      </c>
      <c r="C1198" s="388"/>
      <c r="D1198" s="388"/>
      <c r="E1198" s="355"/>
      <c r="F1198" s="318" t="str">
        <f t="shared" si="87"/>
        <v>否</v>
      </c>
      <c r="G1198" s="175" t="str">
        <f t="shared" si="88"/>
        <v>款</v>
      </c>
    </row>
    <row r="1199" ht="36" customHeight="1" spans="1:7">
      <c r="A1199" s="511">
        <v>2209999</v>
      </c>
      <c r="B1199" s="503" t="s">
        <v>2164</v>
      </c>
      <c r="C1199" s="392"/>
      <c r="D1199" s="392"/>
      <c r="E1199" s="350"/>
      <c r="F1199" s="318" t="str">
        <f t="shared" si="87"/>
        <v>否</v>
      </c>
      <c r="G1199" s="175" t="str">
        <f t="shared" si="88"/>
        <v>项</v>
      </c>
    </row>
    <row r="1200" ht="36" customHeight="1" spans="1:7">
      <c r="A1200" s="510" t="s">
        <v>2165</v>
      </c>
      <c r="B1200" s="508" t="s">
        <v>520</v>
      </c>
      <c r="C1200" s="509"/>
      <c r="D1200" s="509"/>
      <c r="E1200" s="355"/>
      <c r="F1200" s="318" t="str">
        <f t="shared" si="87"/>
        <v>否</v>
      </c>
      <c r="G1200" s="175" t="str">
        <f t="shared" si="88"/>
        <v>项</v>
      </c>
    </row>
    <row r="1201" ht="36" customHeight="1" spans="1:7">
      <c r="A1201" s="501" t="s">
        <v>105</v>
      </c>
      <c r="B1201" s="502" t="s">
        <v>106</v>
      </c>
      <c r="C1201" s="388">
        <f>C1202+C1214+C1218</f>
        <v>9289</v>
      </c>
      <c r="D1201" s="388">
        <f>D1202+D1214+D1218</f>
        <v>2554</v>
      </c>
      <c r="E1201" s="355">
        <f t="shared" ref="E1201:E1206" si="91">IF(C1201&gt;0,D1201/C1201-1,IF(C1201&lt;0,-(D1201/C1201-1),""))</f>
        <v>-0.725</v>
      </c>
      <c r="F1201" s="318" t="str">
        <f t="shared" si="87"/>
        <v>是</v>
      </c>
      <c r="G1201" s="175" t="str">
        <f t="shared" si="88"/>
        <v>类</v>
      </c>
    </row>
    <row r="1202" ht="36" customHeight="1" spans="1:7">
      <c r="A1202" s="501" t="s">
        <v>2166</v>
      </c>
      <c r="B1202" s="502" t="s">
        <v>2167</v>
      </c>
      <c r="C1202" s="388">
        <f>SUM(C1203:C1213)</f>
        <v>9238</v>
      </c>
      <c r="D1202" s="388">
        <f>SUM(D1203:D1213)</f>
        <v>2499</v>
      </c>
      <c r="E1202" s="355">
        <f t="shared" si="91"/>
        <v>-0.729</v>
      </c>
      <c r="F1202" s="318" t="str">
        <f t="shared" si="87"/>
        <v>是</v>
      </c>
      <c r="G1202" s="175" t="str">
        <f t="shared" si="88"/>
        <v>款</v>
      </c>
    </row>
    <row r="1203" ht="36" customHeight="1" spans="1:7">
      <c r="A1203" s="504" t="s">
        <v>2168</v>
      </c>
      <c r="B1203" s="503" t="s">
        <v>2169</v>
      </c>
      <c r="C1203" s="392">
        <v>0</v>
      </c>
      <c r="D1203" s="392">
        <v>0</v>
      </c>
      <c r="E1203" s="350" t="str">
        <f t="shared" si="91"/>
        <v/>
      </c>
      <c r="F1203" s="318" t="str">
        <f t="shared" si="87"/>
        <v>否</v>
      </c>
      <c r="G1203" s="175" t="str">
        <f t="shared" si="88"/>
        <v>项</v>
      </c>
    </row>
    <row r="1204" ht="36" customHeight="1" spans="1:7">
      <c r="A1204" s="504" t="s">
        <v>2170</v>
      </c>
      <c r="B1204" s="503" t="s">
        <v>2171</v>
      </c>
      <c r="C1204" s="392">
        <v>0</v>
      </c>
      <c r="D1204" s="392">
        <v>0</v>
      </c>
      <c r="E1204" s="350" t="str">
        <f t="shared" si="91"/>
        <v/>
      </c>
      <c r="F1204" s="318" t="str">
        <f t="shared" si="87"/>
        <v>否</v>
      </c>
      <c r="G1204" s="175" t="str">
        <f t="shared" si="88"/>
        <v>项</v>
      </c>
    </row>
    <row r="1205" ht="36" customHeight="1" spans="1:7">
      <c r="A1205" s="504" t="s">
        <v>2172</v>
      </c>
      <c r="B1205" s="503" t="s">
        <v>2173</v>
      </c>
      <c r="C1205" s="392">
        <v>8986</v>
      </c>
      <c r="D1205" s="392">
        <v>2496</v>
      </c>
      <c r="E1205" s="350">
        <f t="shared" si="91"/>
        <v>-0.722</v>
      </c>
      <c r="F1205" s="318" t="str">
        <f t="shared" si="87"/>
        <v>是</v>
      </c>
      <c r="G1205" s="175" t="str">
        <f t="shared" si="88"/>
        <v>项</v>
      </c>
    </row>
    <row r="1206" ht="36" customHeight="1" spans="1:7">
      <c r="A1206" s="504" t="s">
        <v>2174</v>
      </c>
      <c r="B1206" s="503" t="s">
        <v>2175</v>
      </c>
      <c r="C1206" s="392">
        <v>0</v>
      </c>
      <c r="D1206" s="392">
        <v>0</v>
      </c>
      <c r="E1206" s="350" t="str">
        <f t="shared" si="91"/>
        <v/>
      </c>
      <c r="F1206" s="318" t="str">
        <f t="shared" si="87"/>
        <v>否</v>
      </c>
      <c r="G1206" s="175" t="str">
        <f t="shared" si="88"/>
        <v>项</v>
      </c>
    </row>
    <row r="1207" ht="36" customHeight="1" spans="1:7">
      <c r="A1207" s="504" t="s">
        <v>2176</v>
      </c>
      <c r="B1207" s="503" t="s">
        <v>2177</v>
      </c>
      <c r="C1207" s="392"/>
      <c r="D1207" s="392"/>
      <c r="E1207" s="350"/>
      <c r="F1207" s="318" t="str">
        <f t="shared" si="87"/>
        <v>否</v>
      </c>
      <c r="G1207" s="175" t="str">
        <f t="shared" si="88"/>
        <v>项</v>
      </c>
    </row>
    <row r="1208" ht="36" customHeight="1" spans="1:7">
      <c r="A1208" s="504" t="s">
        <v>2178</v>
      </c>
      <c r="B1208" s="503" t="s">
        <v>2179</v>
      </c>
      <c r="C1208" s="392">
        <v>0</v>
      </c>
      <c r="D1208" s="392">
        <v>3</v>
      </c>
      <c r="E1208" s="350" t="str">
        <f>IF(C1208&gt;0,D1208/C1208-1,IF(C1208&lt;0,-(D1208/C1208-1),""))</f>
        <v/>
      </c>
      <c r="F1208" s="318" t="str">
        <f t="shared" si="87"/>
        <v>是</v>
      </c>
      <c r="G1208" s="175" t="str">
        <f t="shared" si="88"/>
        <v>项</v>
      </c>
    </row>
    <row r="1209" ht="36" customHeight="1" spans="1:7">
      <c r="A1209" s="504" t="s">
        <v>2180</v>
      </c>
      <c r="B1209" s="503" t="s">
        <v>2181</v>
      </c>
      <c r="C1209" s="392">
        <v>0</v>
      </c>
      <c r="D1209" s="392">
        <v>0</v>
      </c>
      <c r="E1209" s="350" t="str">
        <f>IF(C1209&gt;0,D1209/C1209-1,IF(C1209&lt;0,-(D1209/C1209-1),""))</f>
        <v/>
      </c>
      <c r="F1209" s="318" t="str">
        <f t="shared" si="87"/>
        <v>否</v>
      </c>
      <c r="G1209" s="175" t="str">
        <f t="shared" si="88"/>
        <v>项</v>
      </c>
    </row>
    <row r="1210" ht="36" customHeight="1" spans="1:7">
      <c r="A1210" s="504" t="s">
        <v>2182</v>
      </c>
      <c r="B1210" s="503" t="s">
        <v>2183</v>
      </c>
      <c r="C1210" s="392">
        <v>0</v>
      </c>
      <c r="D1210" s="392">
        <v>0</v>
      </c>
      <c r="E1210" s="350" t="str">
        <f>IF(C1210&gt;0,D1210/C1210-1,IF(C1210&lt;0,-(D1210/C1210-1),""))</f>
        <v/>
      </c>
      <c r="F1210" s="318" t="str">
        <f t="shared" si="87"/>
        <v>否</v>
      </c>
      <c r="G1210" s="175" t="str">
        <f t="shared" si="88"/>
        <v>项</v>
      </c>
    </row>
    <row r="1211" ht="36" customHeight="1" spans="1:7">
      <c r="A1211" s="504" t="s">
        <v>2184</v>
      </c>
      <c r="B1211" s="503" t="s">
        <v>2185</v>
      </c>
      <c r="C1211" s="392">
        <v>0</v>
      </c>
      <c r="D1211" s="392">
        <v>0</v>
      </c>
      <c r="E1211" s="350" t="str">
        <f>IF(C1211&gt;0,D1211/C1211-1,IF(C1211&lt;0,-(D1211/C1211-1),""))</f>
        <v/>
      </c>
      <c r="F1211" s="318" t="str">
        <f t="shared" si="87"/>
        <v>否</v>
      </c>
      <c r="G1211" s="175" t="str">
        <f t="shared" si="88"/>
        <v>项</v>
      </c>
    </row>
    <row r="1212" ht="36" customHeight="1" spans="1:6">
      <c r="A1212" s="504"/>
      <c r="B1212" s="503" t="s">
        <v>2186</v>
      </c>
      <c r="C1212" s="392">
        <v>252</v>
      </c>
      <c r="D1212" s="392"/>
      <c r="E1212" s="350"/>
      <c r="F1212" s="318"/>
    </row>
    <row r="1213" ht="36" customHeight="1" spans="1:7">
      <c r="A1213" s="504" t="s">
        <v>2187</v>
      </c>
      <c r="B1213" s="503" t="s">
        <v>2188</v>
      </c>
      <c r="C1213" s="392"/>
      <c r="D1213" s="392"/>
      <c r="E1213" s="350"/>
      <c r="F1213" s="318" t="str">
        <f t="shared" ref="F1213:F1220" si="92">IF(LEN(A1213)=3,"是",IF(B1213&lt;&gt;"",IF(SUM(C1213:D1213)&lt;&gt;0,"是","否"),"是"))</f>
        <v>否</v>
      </c>
      <c r="G1213" s="175" t="str">
        <f t="shared" ref="G1213:G1220" si="93">IF(LEN(A1213)=3,"类",IF(LEN(A1213)=5,"款","项"))</f>
        <v>项</v>
      </c>
    </row>
    <row r="1214" ht="36" customHeight="1" spans="1:7">
      <c r="A1214" s="501" t="s">
        <v>2189</v>
      </c>
      <c r="B1214" s="502" t="s">
        <v>2190</v>
      </c>
      <c r="C1214" s="388">
        <f>SUM(C1215:C1217)</f>
        <v>51</v>
      </c>
      <c r="D1214" s="388">
        <f>SUM(D1215:D1217)</f>
        <v>55</v>
      </c>
      <c r="E1214" s="355">
        <f>IF(C1214&gt;0,D1214/C1214-1,IF(C1214&lt;0,-(D1214/C1214-1),""))</f>
        <v>0.078</v>
      </c>
      <c r="F1214" s="318" t="str">
        <f t="shared" si="92"/>
        <v>是</v>
      </c>
      <c r="G1214" s="175" t="str">
        <f t="shared" si="93"/>
        <v>款</v>
      </c>
    </row>
    <row r="1215" ht="36" customHeight="1" spans="1:7">
      <c r="A1215" s="504" t="s">
        <v>2191</v>
      </c>
      <c r="B1215" s="503" t="s">
        <v>2192</v>
      </c>
      <c r="C1215" s="392">
        <v>49</v>
      </c>
      <c r="D1215" s="392">
        <v>51</v>
      </c>
      <c r="E1215" s="350">
        <f>IF(C1215&gt;0,D1215/C1215-1,IF(C1215&lt;0,-(D1215/C1215-1),""))</f>
        <v>0.041</v>
      </c>
      <c r="F1215" s="318" t="str">
        <f t="shared" si="92"/>
        <v>是</v>
      </c>
      <c r="G1215" s="175" t="str">
        <f t="shared" si="93"/>
        <v>项</v>
      </c>
    </row>
    <row r="1216" ht="36" customHeight="1" spans="1:7">
      <c r="A1216" s="504" t="s">
        <v>2193</v>
      </c>
      <c r="B1216" s="503" t="s">
        <v>2194</v>
      </c>
      <c r="C1216" s="392">
        <v>0</v>
      </c>
      <c r="D1216" s="392">
        <v>0</v>
      </c>
      <c r="E1216" s="350" t="str">
        <f>IF(C1216&gt;0,D1216/C1216-1,IF(C1216&lt;0,-(D1216/C1216-1),""))</f>
        <v/>
      </c>
      <c r="F1216" s="318" t="str">
        <f t="shared" si="92"/>
        <v>否</v>
      </c>
      <c r="G1216" s="175" t="str">
        <f t="shared" si="93"/>
        <v>项</v>
      </c>
    </row>
    <row r="1217" ht="36" customHeight="1" spans="1:7">
      <c r="A1217" s="504" t="s">
        <v>2195</v>
      </c>
      <c r="B1217" s="503" t="s">
        <v>2196</v>
      </c>
      <c r="C1217" s="392">
        <v>2</v>
      </c>
      <c r="D1217" s="392">
        <v>4</v>
      </c>
      <c r="E1217" s="350">
        <f>IF(C1217&gt;0,D1217/C1217-1,IF(C1217&lt;0,-(D1217/C1217-1),""))</f>
        <v>1</v>
      </c>
      <c r="F1217" s="318" t="str">
        <f t="shared" si="92"/>
        <v>是</v>
      </c>
      <c r="G1217" s="175" t="str">
        <f t="shared" si="93"/>
        <v>项</v>
      </c>
    </row>
    <row r="1218" ht="36" customHeight="1" spans="1:7">
      <c r="A1218" s="501" t="s">
        <v>2197</v>
      </c>
      <c r="B1218" s="502" t="s">
        <v>2198</v>
      </c>
      <c r="C1218" s="388"/>
      <c r="D1218" s="388"/>
      <c r="E1218" s="355"/>
      <c r="F1218" s="318" t="str">
        <f t="shared" si="92"/>
        <v>否</v>
      </c>
      <c r="G1218" s="175" t="str">
        <f t="shared" si="93"/>
        <v>款</v>
      </c>
    </row>
    <row r="1219" ht="36" customHeight="1" spans="1:7">
      <c r="A1219" s="504" t="s">
        <v>2199</v>
      </c>
      <c r="B1219" s="503" t="s">
        <v>2200</v>
      </c>
      <c r="C1219" s="392">
        <v>0</v>
      </c>
      <c r="D1219" s="392">
        <v>0</v>
      </c>
      <c r="E1219" s="350" t="str">
        <f>IF(C1219&gt;0,D1219/C1219-1,IF(C1219&lt;0,-(D1219/C1219-1),""))</f>
        <v/>
      </c>
      <c r="F1219" s="318" t="str">
        <f t="shared" si="92"/>
        <v>否</v>
      </c>
      <c r="G1219" s="175" t="str">
        <f t="shared" si="93"/>
        <v>项</v>
      </c>
    </row>
    <row r="1220" ht="36" customHeight="1" spans="1:7">
      <c r="A1220" s="504" t="s">
        <v>2201</v>
      </c>
      <c r="B1220" s="503" t="s">
        <v>2202</v>
      </c>
      <c r="C1220" s="392"/>
      <c r="D1220" s="392"/>
      <c r="E1220" s="350"/>
      <c r="F1220" s="318" t="str">
        <f t="shared" si="92"/>
        <v>否</v>
      </c>
      <c r="G1220" s="175" t="str">
        <f t="shared" si="93"/>
        <v>项</v>
      </c>
    </row>
    <row r="1221" ht="36" customHeight="1" spans="1:7">
      <c r="A1221" s="504" t="s">
        <v>2203</v>
      </c>
      <c r="B1221" s="503" t="s">
        <v>2204</v>
      </c>
      <c r="C1221" s="392">
        <v>0</v>
      </c>
      <c r="D1221" s="392">
        <v>0</v>
      </c>
      <c r="E1221" s="350" t="str">
        <f t="shared" ref="E1221:E1284" si="94">IF(C1221&gt;0,D1221/C1221-1,IF(C1221&lt;0,-(D1221/C1221-1),""))</f>
        <v/>
      </c>
      <c r="F1221" s="318" t="str">
        <f t="shared" ref="F1221:F1284" si="95">IF(LEN(A1221)=3,"是",IF(B1221&lt;&gt;"",IF(SUM(C1221:D1221)&lt;&gt;0,"是","否"),"是"))</f>
        <v>否</v>
      </c>
      <c r="G1221" s="175" t="str">
        <f t="shared" ref="G1221:G1284" si="96">IF(LEN(A1221)=3,"类",IF(LEN(A1221)=5,"款","项"))</f>
        <v>项</v>
      </c>
    </row>
    <row r="1222" ht="36" customHeight="1" spans="1:7">
      <c r="A1222" s="507" t="s">
        <v>2205</v>
      </c>
      <c r="B1222" s="508" t="s">
        <v>520</v>
      </c>
      <c r="C1222" s="509"/>
      <c r="D1222" s="509"/>
      <c r="E1222" s="355"/>
      <c r="F1222" s="318" t="str">
        <f t="shared" si="95"/>
        <v>否</v>
      </c>
      <c r="G1222" s="175" t="str">
        <f t="shared" si="96"/>
        <v>项</v>
      </c>
    </row>
    <row r="1223" ht="36" customHeight="1" spans="1:7">
      <c r="A1223" s="501" t="s">
        <v>107</v>
      </c>
      <c r="B1223" s="502" t="s">
        <v>108</v>
      </c>
      <c r="C1223" s="388"/>
      <c r="D1223" s="388"/>
      <c r="E1223" s="355"/>
      <c r="F1223" s="318" t="str">
        <f t="shared" si="95"/>
        <v>是</v>
      </c>
      <c r="G1223" s="175" t="str">
        <f t="shared" si="96"/>
        <v>类</v>
      </c>
    </row>
    <row r="1224" ht="36" customHeight="1" spans="1:7">
      <c r="A1224" s="501" t="s">
        <v>2206</v>
      </c>
      <c r="B1224" s="502" t="s">
        <v>2207</v>
      </c>
      <c r="C1224" s="388"/>
      <c r="D1224" s="388"/>
      <c r="E1224" s="355"/>
      <c r="F1224" s="318" t="str">
        <f t="shared" si="95"/>
        <v>否</v>
      </c>
      <c r="G1224" s="175" t="str">
        <f t="shared" si="96"/>
        <v>款</v>
      </c>
    </row>
    <row r="1225" ht="36" customHeight="1" spans="1:7">
      <c r="A1225" s="504" t="s">
        <v>2208</v>
      </c>
      <c r="B1225" s="503" t="s">
        <v>140</v>
      </c>
      <c r="C1225" s="392"/>
      <c r="D1225" s="392"/>
      <c r="E1225" s="350"/>
      <c r="F1225" s="318" t="str">
        <f t="shared" si="95"/>
        <v>否</v>
      </c>
      <c r="G1225" s="175" t="str">
        <f t="shared" si="96"/>
        <v>项</v>
      </c>
    </row>
    <row r="1226" ht="36" customHeight="1" spans="1:7">
      <c r="A1226" s="504" t="s">
        <v>2209</v>
      </c>
      <c r="B1226" s="503" t="s">
        <v>142</v>
      </c>
      <c r="C1226" s="392">
        <v>0</v>
      </c>
      <c r="D1226" s="392">
        <v>0</v>
      </c>
      <c r="E1226" s="350" t="str">
        <f t="shared" si="94"/>
        <v/>
      </c>
      <c r="F1226" s="318" t="str">
        <f t="shared" si="95"/>
        <v>否</v>
      </c>
      <c r="G1226" s="175" t="str">
        <f t="shared" si="96"/>
        <v>项</v>
      </c>
    </row>
    <row r="1227" ht="36" customHeight="1" spans="1:7">
      <c r="A1227" s="504" t="s">
        <v>2210</v>
      </c>
      <c r="B1227" s="503" t="s">
        <v>144</v>
      </c>
      <c r="C1227" s="392"/>
      <c r="D1227" s="392"/>
      <c r="E1227" s="350"/>
      <c r="F1227" s="318" t="str">
        <f t="shared" si="95"/>
        <v>否</v>
      </c>
      <c r="G1227" s="175" t="str">
        <f t="shared" si="96"/>
        <v>项</v>
      </c>
    </row>
    <row r="1228" ht="36" customHeight="1" spans="1:7">
      <c r="A1228" s="504" t="s">
        <v>2211</v>
      </c>
      <c r="B1228" s="503" t="s">
        <v>2212</v>
      </c>
      <c r="C1228" s="392">
        <v>0</v>
      </c>
      <c r="D1228" s="392">
        <v>0</v>
      </c>
      <c r="E1228" s="350" t="str">
        <f t="shared" si="94"/>
        <v/>
      </c>
      <c r="F1228" s="318" t="str">
        <f t="shared" si="95"/>
        <v>否</v>
      </c>
      <c r="G1228" s="175" t="str">
        <f t="shared" si="96"/>
        <v>项</v>
      </c>
    </row>
    <row r="1229" ht="36" customHeight="1" spans="1:7">
      <c r="A1229" s="504" t="s">
        <v>2213</v>
      </c>
      <c r="B1229" s="503" t="s">
        <v>2214</v>
      </c>
      <c r="C1229" s="392">
        <v>0</v>
      </c>
      <c r="D1229" s="392">
        <v>0</v>
      </c>
      <c r="E1229" s="350" t="str">
        <f t="shared" si="94"/>
        <v/>
      </c>
      <c r="F1229" s="318" t="str">
        <f t="shared" si="95"/>
        <v>否</v>
      </c>
      <c r="G1229" s="175" t="str">
        <f t="shared" si="96"/>
        <v>项</v>
      </c>
    </row>
    <row r="1230" ht="36" customHeight="1" spans="1:7">
      <c r="A1230" s="504" t="s">
        <v>2215</v>
      </c>
      <c r="B1230" s="503" t="s">
        <v>2216</v>
      </c>
      <c r="C1230" s="392"/>
      <c r="D1230" s="392"/>
      <c r="E1230" s="350"/>
      <c r="F1230" s="318" t="str">
        <f t="shared" si="95"/>
        <v>否</v>
      </c>
      <c r="G1230" s="175" t="str">
        <f t="shared" si="96"/>
        <v>项</v>
      </c>
    </row>
    <row r="1231" ht="36" customHeight="1" spans="1:7">
      <c r="A1231" s="504" t="s">
        <v>2217</v>
      </c>
      <c r="B1231" s="503" t="s">
        <v>2218</v>
      </c>
      <c r="C1231" s="392">
        <v>0</v>
      </c>
      <c r="D1231" s="392">
        <v>0</v>
      </c>
      <c r="E1231" s="350" t="str">
        <f t="shared" si="94"/>
        <v/>
      </c>
      <c r="F1231" s="318" t="str">
        <f t="shared" si="95"/>
        <v>否</v>
      </c>
      <c r="G1231" s="175" t="str">
        <f t="shared" si="96"/>
        <v>项</v>
      </c>
    </row>
    <row r="1232" ht="36" customHeight="1" spans="1:7">
      <c r="A1232" s="504" t="s">
        <v>2219</v>
      </c>
      <c r="B1232" s="503" t="s">
        <v>2220</v>
      </c>
      <c r="C1232" s="392"/>
      <c r="D1232" s="392"/>
      <c r="E1232" s="350"/>
      <c r="F1232" s="318" t="str">
        <f t="shared" si="95"/>
        <v>否</v>
      </c>
      <c r="G1232" s="175" t="str">
        <f t="shared" si="96"/>
        <v>项</v>
      </c>
    </row>
    <row r="1233" ht="36" customHeight="1" spans="1:7">
      <c r="A1233" s="504" t="s">
        <v>2221</v>
      </c>
      <c r="B1233" s="503" t="s">
        <v>2222</v>
      </c>
      <c r="C1233" s="392">
        <v>0</v>
      </c>
      <c r="D1233" s="392">
        <v>0</v>
      </c>
      <c r="E1233" s="350" t="str">
        <f t="shared" si="94"/>
        <v/>
      </c>
      <c r="F1233" s="318" t="str">
        <f t="shared" si="95"/>
        <v>否</v>
      </c>
      <c r="G1233" s="175" t="str">
        <f t="shared" si="96"/>
        <v>项</v>
      </c>
    </row>
    <row r="1234" ht="36" customHeight="1" spans="1:7">
      <c r="A1234" s="504" t="s">
        <v>2223</v>
      </c>
      <c r="B1234" s="503" t="s">
        <v>2224</v>
      </c>
      <c r="C1234" s="392">
        <v>0</v>
      </c>
      <c r="D1234" s="392">
        <v>0</v>
      </c>
      <c r="E1234" s="350" t="str">
        <f t="shared" si="94"/>
        <v/>
      </c>
      <c r="F1234" s="318" t="str">
        <f t="shared" si="95"/>
        <v>否</v>
      </c>
      <c r="G1234" s="175" t="str">
        <f t="shared" si="96"/>
        <v>项</v>
      </c>
    </row>
    <row r="1235" ht="36" customHeight="1" spans="1:7">
      <c r="A1235" s="504" t="s">
        <v>2225</v>
      </c>
      <c r="B1235" s="503" t="s">
        <v>2226</v>
      </c>
      <c r="C1235" s="392"/>
      <c r="D1235" s="392"/>
      <c r="E1235" s="350"/>
      <c r="F1235" s="318" t="str">
        <f t="shared" si="95"/>
        <v>否</v>
      </c>
      <c r="G1235" s="175" t="str">
        <f t="shared" si="96"/>
        <v>项</v>
      </c>
    </row>
    <row r="1236" ht="36" customHeight="1" spans="1:7">
      <c r="A1236" s="504" t="s">
        <v>2227</v>
      </c>
      <c r="B1236" s="503" t="s">
        <v>2228</v>
      </c>
      <c r="C1236" s="392">
        <v>0</v>
      </c>
      <c r="D1236" s="392">
        <v>0</v>
      </c>
      <c r="E1236" s="350" t="str">
        <f t="shared" si="94"/>
        <v/>
      </c>
      <c r="F1236" s="318" t="str">
        <f t="shared" si="95"/>
        <v>否</v>
      </c>
      <c r="G1236" s="175" t="str">
        <f t="shared" si="96"/>
        <v>项</v>
      </c>
    </row>
    <row r="1237" ht="36" customHeight="1" spans="1:7">
      <c r="A1237" s="506">
        <v>2220119</v>
      </c>
      <c r="B1237" s="518" t="s">
        <v>2229</v>
      </c>
      <c r="C1237" s="392">
        <v>0</v>
      </c>
      <c r="D1237" s="392">
        <v>0</v>
      </c>
      <c r="E1237" s="350" t="str">
        <f t="shared" si="94"/>
        <v/>
      </c>
      <c r="F1237" s="318" t="str">
        <f t="shared" si="95"/>
        <v>否</v>
      </c>
      <c r="G1237" s="175" t="str">
        <f t="shared" si="96"/>
        <v>项</v>
      </c>
    </row>
    <row r="1238" ht="36" customHeight="1" spans="1:7">
      <c r="A1238" s="506">
        <v>2220120</v>
      </c>
      <c r="B1238" s="518" t="s">
        <v>2230</v>
      </c>
      <c r="C1238" s="392">
        <v>0</v>
      </c>
      <c r="D1238" s="392">
        <v>0</v>
      </c>
      <c r="E1238" s="350" t="str">
        <f t="shared" si="94"/>
        <v/>
      </c>
      <c r="F1238" s="318" t="str">
        <f t="shared" si="95"/>
        <v>否</v>
      </c>
      <c r="G1238" s="175" t="str">
        <f t="shared" si="96"/>
        <v>项</v>
      </c>
    </row>
    <row r="1239" ht="36" customHeight="1" spans="1:7">
      <c r="A1239" s="506">
        <v>2220121</v>
      </c>
      <c r="B1239" s="518" t="s">
        <v>2231</v>
      </c>
      <c r="C1239" s="392"/>
      <c r="D1239" s="392"/>
      <c r="E1239" s="350"/>
      <c r="F1239" s="318" t="str">
        <f t="shared" si="95"/>
        <v>否</v>
      </c>
      <c r="G1239" s="175" t="str">
        <f t="shared" si="96"/>
        <v>项</v>
      </c>
    </row>
    <row r="1240" ht="36" customHeight="1" spans="1:7">
      <c r="A1240" s="504" t="s">
        <v>2232</v>
      </c>
      <c r="B1240" s="503" t="s">
        <v>158</v>
      </c>
      <c r="C1240" s="392"/>
      <c r="D1240" s="392"/>
      <c r="E1240" s="350"/>
      <c r="F1240" s="318" t="str">
        <f t="shared" si="95"/>
        <v>否</v>
      </c>
      <c r="G1240" s="175" t="str">
        <f t="shared" si="96"/>
        <v>项</v>
      </c>
    </row>
    <row r="1241" ht="36" customHeight="1" spans="1:7">
      <c r="A1241" s="504" t="s">
        <v>2233</v>
      </c>
      <c r="B1241" s="503" t="s">
        <v>2234</v>
      </c>
      <c r="C1241" s="392"/>
      <c r="D1241" s="392"/>
      <c r="E1241" s="350"/>
      <c r="F1241" s="318" t="str">
        <f t="shared" si="95"/>
        <v>否</v>
      </c>
      <c r="G1241" s="175" t="str">
        <f t="shared" si="96"/>
        <v>项</v>
      </c>
    </row>
    <row r="1242" ht="36" customHeight="1" spans="1:7">
      <c r="A1242" s="501" t="s">
        <v>2235</v>
      </c>
      <c r="B1242" s="502" t="s">
        <v>2236</v>
      </c>
      <c r="C1242" s="388"/>
      <c r="D1242" s="388"/>
      <c r="E1242" s="355"/>
      <c r="F1242" s="318" t="str">
        <f t="shared" si="95"/>
        <v>否</v>
      </c>
      <c r="G1242" s="175" t="str">
        <f t="shared" si="96"/>
        <v>款</v>
      </c>
    </row>
    <row r="1243" ht="36" customHeight="1" spans="1:7">
      <c r="A1243" s="504" t="s">
        <v>2237</v>
      </c>
      <c r="B1243" s="503" t="s">
        <v>140</v>
      </c>
      <c r="C1243" s="392">
        <v>0</v>
      </c>
      <c r="D1243" s="392">
        <v>0</v>
      </c>
      <c r="E1243" s="350" t="str">
        <f t="shared" si="94"/>
        <v/>
      </c>
      <c r="F1243" s="318" t="str">
        <f t="shared" si="95"/>
        <v>否</v>
      </c>
      <c r="G1243" s="175" t="str">
        <f t="shared" si="96"/>
        <v>项</v>
      </c>
    </row>
    <row r="1244" ht="36" customHeight="1" spans="1:7">
      <c r="A1244" s="504" t="s">
        <v>2238</v>
      </c>
      <c r="B1244" s="503" t="s">
        <v>142</v>
      </c>
      <c r="C1244" s="392">
        <v>0</v>
      </c>
      <c r="D1244" s="392">
        <v>0</v>
      </c>
      <c r="E1244" s="350" t="str">
        <f t="shared" si="94"/>
        <v/>
      </c>
      <c r="F1244" s="318" t="str">
        <f t="shared" si="95"/>
        <v>否</v>
      </c>
      <c r="G1244" s="175" t="str">
        <f t="shared" si="96"/>
        <v>项</v>
      </c>
    </row>
    <row r="1245" ht="36" customHeight="1" spans="1:7">
      <c r="A1245" s="504" t="s">
        <v>2239</v>
      </c>
      <c r="B1245" s="503" t="s">
        <v>144</v>
      </c>
      <c r="C1245" s="392">
        <v>0</v>
      </c>
      <c r="D1245" s="392">
        <v>0</v>
      </c>
      <c r="E1245" s="350" t="str">
        <f t="shared" si="94"/>
        <v/>
      </c>
      <c r="F1245" s="318" t="str">
        <f t="shared" si="95"/>
        <v>否</v>
      </c>
      <c r="G1245" s="175" t="str">
        <f t="shared" si="96"/>
        <v>项</v>
      </c>
    </row>
    <row r="1246" ht="36" customHeight="1" spans="1:7">
      <c r="A1246" s="504" t="s">
        <v>2240</v>
      </c>
      <c r="B1246" s="503" t="s">
        <v>2241</v>
      </c>
      <c r="C1246" s="392">
        <v>0</v>
      </c>
      <c r="D1246" s="392">
        <v>0</v>
      </c>
      <c r="E1246" s="350" t="str">
        <f t="shared" si="94"/>
        <v/>
      </c>
      <c r="F1246" s="318" t="str">
        <f t="shared" si="95"/>
        <v>否</v>
      </c>
      <c r="G1246" s="175" t="str">
        <f t="shared" si="96"/>
        <v>项</v>
      </c>
    </row>
    <row r="1247" ht="36" customHeight="1" spans="1:7">
      <c r="A1247" s="504" t="s">
        <v>2242</v>
      </c>
      <c r="B1247" s="503" t="s">
        <v>2243</v>
      </c>
      <c r="C1247" s="392">
        <v>0</v>
      </c>
      <c r="D1247" s="392">
        <v>0</v>
      </c>
      <c r="E1247" s="350" t="str">
        <f t="shared" si="94"/>
        <v/>
      </c>
      <c r="F1247" s="318" t="str">
        <f t="shared" si="95"/>
        <v>否</v>
      </c>
      <c r="G1247" s="175" t="str">
        <f t="shared" si="96"/>
        <v>项</v>
      </c>
    </row>
    <row r="1248" ht="36" customHeight="1" spans="1:7">
      <c r="A1248" s="504" t="s">
        <v>2244</v>
      </c>
      <c r="B1248" s="503" t="s">
        <v>2245</v>
      </c>
      <c r="C1248" s="392">
        <v>0</v>
      </c>
      <c r="D1248" s="392">
        <v>0</v>
      </c>
      <c r="E1248" s="350" t="str">
        <f t="shared" si="94"/>
        <v/>
      </c>
      <c r="F1248" s="318" t="str">
        <f t="shared" si="95"/>
        <v>否</v>
      </c>
      <c r="G1248" s="175" t="str">
        <f t="shared" si="96"/>
        <v>项</v>
      </c>
    </row>
    <row r="1249" ht="36" customHeight="1" spans="1:7">
      <c r="A1249" s="504" t="s">
        <v>2246</v>
      </c>
      <c r="B1249" s="503" t="s">
        <v>2247</v>
      </c>
      <c r="C1249" s="392">
        <v>0</v>
      </c>
      <c r="D1249" s="392">
        <v>0</v>
      </c>
      <c r="E1249" s="350" t="str">
        <f t="shared" si="94"/>
        <v/>
      </c>
      <c r="F1249" s="318" t="str">
        <f t="shared" si="95"/>
        <v>否</v>
      </c>
      <c r="G1249" s="175" t="str">
        <f t="shared" si="96"/>
        <v>项</v>
      </c>
    </row>
    <row r="1250" ht="36" customHeight="1" spans="1:7">
      <c r="A1250" s="504" t="s">
        <v>2248</v>
      </c>
      <c r="B1250" s="503" t="s">
        <v>2249</v>
      </c>
      <c r="C1250" s="392">
        <v>0</v>
      </c>
      <c r="D1250" s="392">
        <v>0</v>
      </c>
      <c r="E1250" s="350" t="str">
        <f t="shared" si="94"/>
        <v/>
      </c>
      <c r="F1250" s="318" t="str">
        <f t="shared" si="95"/>
        <v>否</v>
      </c>
      <c r="G1250" s="175" t="str">
        <f t="shared" si="96"/>
        <v>项</v>
      </c>
    </row>
    <row r="1251" ht="36" customHeight="1" spans="1:7">
      <c r="A1251" s="504" t="s">
        <v>2250</v>
      </c>
      <c r="B1251" s="503" t="s">
        <v>2251</v>
      </c>
      <c r="C1251" s="392">
        <v>0</v>
      </c>
      <c r="D1251" s="392">
        <v>0</v>
      </c>
      <c r="E1251" s="350" t="str">
        <f t="shared" si="94"/>
        <v/>
      </c>
      <c r="F1251" s="318" t="str">
        <f t="shared" si="95"/>
        <v>否</v>
      </c>
      <c r="G1251" s="175" t="str">
        <f t="shared" si="96"/>
        <v>项</v>
      </c>
    </row>
    <row r="1252" ht="36" customHeight="1" spans="1:7">
      <c r="A1252" s="504" t="s">
        <v>2252</v>
      </c>
      <c r="B1252" s="503" t="s">
        <v>2253</v>
      </c>
      <c r="C1252" s="392">
        <v>0</v>
      </c>
      <c r="D1252" s="392">
        <v>0</v>
      </c>
      <c r="E1252" s="350" t="str">
        <f t="shared" si="94"/>
        <v/>
      </c>
      <c r="F1252" s="318" t="str">
        <f t="shared" si="95"/>
        <v>否</v>
      </c>
      <c r="G1252" s="175" t="str">
        <f t="shared" si="96"/>
        <v>项</v>
      </c>
    </row>
    <row r="1253" ht="36" customHeight="1" spans="1:7">
      <c r="A1253" s="504" t="s">
        <v>2254</v>
      </c>
      <c r="B1253" s="503" t="s">
        <v>2255</v>
      </c>
      <c r="C1253" s="392">
        <v>0</v>
      </c>
      <c r="D1253" s="392">
        <v>0</v>
      </c>
      <c r="E1253" s="350" t="str">
        <f t="shared" si="94"/>
        <v/>
      </c>
      <c r="F1253" s="318" t="str">
        <f t="shared" si="95"/>
        <v>否</v>
      </c>
      <c r="G1253" s="175" t="str">
        <f t="shared" si="96"/>
        <v>项</v>
      </c>
    </row>
    <row r="1254" ht="36" customHeight="1" spans="1:7">
      <c r="A1254" s="504" t="s">
        <v>2256</v>
      </c>
      <c r="B1254" s="503" t="s">
        <v>158</v>
      </c>
      <c r="C1254" s="392"/>
      <c r="D1254" s="392"/>
      <c r="E1254" s="350"/>
      <c r="F1254" s="318" t="str">
        <f t="shared" si="95"/>
        <v>否</v>
      </c>
      <c r="G1254" s="175" t="str">
        <f t="shared" si="96"/>
        <v>项</v>
      </c>
    </row>
    <row r="1255" ht="36" customHeight="1" spans="1:7">
      <c r="A1255" s="504" t="s">
        <v>2257</v>
      </c>
      <c r="B1255" s="503" t="s">
        <v>2258</v>
      </c>
      <c r="C1255" s="392"/>
      <c r="D1255" s="392"/>
      <c r="E1255" s="350"/>
      <c r="F1255" s="318" t="str">
        <f t="shared" si="95"/>
        <v>否</v>
      </c>
      <c r="G1255" s="175" t="str">
        <f t="shared" si="96"/>
        <v>项</v>
      </c>
    </row>
    <row r="1256" ht="36" customHeight="1" spans="1:7">
      <c r="A1256" s="501" t="s">
        <v>2259</v>
      </c>
      <c r="B1256" s="502" t="s">
        <v>2260</v>
      </c>
      <c r="C1256" s="388">
        <f>SUM(C1257:C1261)</f>
        <v>0</v>
      </c>
      <c r="D1256" s="388">
        <f>SUM(D1257:D1261)</f>
        <v>0</v>
      </c>
      <c r="E1256" s="355" t="str">
        <f t="shared" si="94"/>
        <v/>
      </c>
      <c r="F1256" s="318" t="str">
        <f t="shared" si="95"/>
        <v>否</v>
      </c>
      <c r="G1256" s="175" t="str">
        <f t="shared" si="96"/>
        <v>款</v>
      </c>
    </row>
    <row r="1257" ht="36" customHeight="1" spans="1:7">
      <c r="A1257" s="504" t="s">
        <v>2261</v>
      </c>
      <c r="B1257" s="503" t="s">
        <v>2262</v>
      </c>
      <c r="C1257" s="392">
        <v>0</v>
      </c>
      <c r="D1257" s="392">
        <v>0</v>
      </c>
      <c r="E1257" s="350" t="str">
        <f t="shared" si="94"/>
        <v/>
      </c>
      <c r="F1257" s="318" t="str">
        <f t="shared" si="95"/>
        <v>否</v>
      </c>
      <c r="G1257" s="175" t="str">
        <f t="shared" si="96"/>
        <v>项</v>
      </c>
    </row>
    <row r="1258" ht="36" customHeight="1" spans="1:7">
      <c r="A1258" s="504" t="s">
        <v>2263</v>
      </c>
      <c r="B1258" s="503" t="s">
        <v>2264</v>
      </c>
      <c r="C1258" s="392">
        <v>0</v>
      </c>
      <c r="D1258" s="392">
        <v>0</v>
      </c>
      <c r="E1258" s="350" t="str">
        <f t="shared" si="94"/>
        <v/>
      </c>
      <c r="F1258" s="318" t="str">
        <f t="shared" si="95"/>
        <v>否</v>
      </c>
      <c r="G1258" s="175" t="str">
        <f t="shared" si="96"/>
        <v>项</v>
      </c>
    </row>
    <row r="1259" ht="36" customHeight="1" spans="1:7">
      <c r="A1259" s="504" t="s">
        <v>2265</v>
      </c>
      <c r="B1259" s="503" t="s">
        <v>2266</v>
      </c>
      <c r="C1259" s="392">
        <v>0</v>
      </c>
      <c r="D1259" s="392">
        <v>0</v>
      </c>
      <c r="E1259" s="350" t="str">
        <f t="shared" si="94"/>
        <v/>
      </c>
      <c r="F1259" s="318" t="str">
        <f t="shared" si="95"/>
        <v>否</v>
      </c>
      <c r="G1259" s="175" t="str">
        <f t="shared" si="96"/>
        <v>项</v>
      </c>
    </row>
    <row r="1260" ht="36" customHeight="1" spans="1:7">
      <c r="A1260" s="506">
        <v>2220305</v>
      </c>
      <c r="B1260" s="518" t="s">
        <v>2267</v>
      </c>
      <c r="C1260" s="392">
        <v>0</v>
      </c>
      <c r="D1260" s="392">
        <v>0</v>
      </c>
      <c r="E1260" s="350" t="str">
        <f t="shared" si="94"/>
        <v/>
      </c>
      <c r="F1260" s="318" t="str">
        <f t="shared" si="95"/>
        <v>否</v>
      </c>
      <c r="G1260" s="175" t="str">
        <f t="shared" si="96"/>
        <v>项</v>
      </c>
    </row>
    <row r="1261" ht="36" customHeight="1" spans="1:7">
      <c r="A1261" s="504" t="s">
        <v>2268</v>
      </c>
      <c r="B1261" s="503" t="s">
        <v>2269</v>
      </c>
      <c r="C1261" s="392">
        <v>0</v>
      </c>
      <c r="D1261" s="392">
        <v>0</v>
      </c>
      <c r="E1261" s="350" t="str">
        <f t="shared" si="94"/>
        <v/>
      </c>
      <c r="F1261" s="318" t="str">
        <f t="shared" si="95"/>
        <v>否</v>
      </c>
      <c r="G1261" s="175" t="str">
        <f t="shared" si="96"/>
        <v>项</v>
      </c>
    </row>
    <row r="1262" ht="36" customHeight="1" spans="1:7">
      <c r="A1262" s="501" t="s">
        <v>2270</v>
      </c>
      <c r="B1262" s="502" t="s">
        <v>2271</v>
      </c>
      <c r="C1262" s="388">
        <f>SUM(C1263:C1267)</f>
        <v>0</v>
      </c>
      <c r="D1262" s="388">
        <f>SUM(D1263:D1267)</f>
        <v>0</v>
      </c>
      <c r="E1262" s="355" t="str">
        <f t="shared" si="94"/>
        <v/>
      </c>
      <c r="F1262" s="318" t="str">
        <f t="shared" si="95"/>
        <v>否</v>
      </c>
      <c r="G1262" s="175" t="str">
        <f t="shared" si="96"/>
        <v>款</v>
      </c>
    </row>
    <row r="1263" ht="36" customHeight="1" spans="1:7">
      <c r="A1263" s="504" t="s">
        <v>2272</v>
      </c>
      <c r="B1263" s="503" t="s">
        <v>2273</v>
      </c>
      <c r="C1263" s="392">
        <v>0</v>
      </c>
      <c r="D1263" s="392">
        <v>0</v>
      </c>
      <c r="E1263" s="350" t="str">
        <f t="shared" si="94"/>
        <v/>
      </c>
      <c r="F1263" s="318" t="str">
        <f t="shared" si="95"/>
        <v>否</v>
      </c>
      <c r="G1263" s="175" t="str">
        <f t="shared" si="96"/>
        <v>项</v>
      </c>
    </row>
    <row r="1264" ht="36" customHeight="1" spans="1:7">
      <c r="A1264" s="504" t="s">
        <v>2274</v>
      </c>
      <c r="B1264" s="503" t="s">
        <v>2275</v>
      </c>
      <c r="C1264" s="392">
        <v>0</v>
      </c>
      <c r="D1264" s="392">
        <v>0</v>
      </c>
      <c r="E1264" s="350" t="str">
        <f t="shared" si="94"/>
        <v/>
      </c>
      <c r="F1264" s="318" t="str">
        <f t="shared" si="95"/>
        <v>否</v>
      </c>
      <c r="G1264" s="175" t="str">
        <f t="shared" si="96"/>
        <v>项</v>
      </c>
    </row>
    <row r="1265" ht="36" customHeight="1" spans="1:7">
      <c r="A1265" s="504" t="s">
        <v>2276</v>
      </c>
      <c r="B1265" s="503" t="s">
        <v>2277</v>
      </c>
      <c r="C1265" s="392">
        <v>0</v>
      </c>
      <c r="D1265" s="392">
        <v>0</v>
      </c>
      <c r="E1265" s="350" t="str">
        <f t="shared" si="94"/>
        <v/>
      </c>
      <c r="F1265" s="318" t="str">
        <f t="shared" si="95"/>
        <v>否</v>
      </c>
      <c r="G1265" s="175" t="str">
        <f t="shared" si="96"/>
        <v>项</v>
      </c>
    </row>
    <row r="1266" ht="36" customHeight="1" spans="1:7">
      <c r="A1266" s="504" t="s">
        <v>2278</v>
      </c>
      <c r="B1266" s="503" t="s">
        <v>2279</v>
      </c>
      <c r="C1266" s="392">
        <v>0</v>
      </c>
      <c r="D1266" s="392">
        <v>0</v>
      </c>
      <c r="E1266" s="350" t="str">
        <f t="shared" si="94"/>
        <v/>
      </c>
      <c r="F1266" s="318" t="str">
        <f t="shared" si="95"/>
        <v>否</v>
      </c>
      <c r="G1266" s="175" t="str">
        <f t="shared" si="96"/>
        <v>项</v>
      </c>
    </row>
    <row r="1267" ht="36" customHeight="1" spans="1:7">
      <c r="A1267" s="504" t="s">
        <v>2280</v>
      </c>
      <c r="B1267" s="503" t="s">
        <v>2281</v>
      </c>
      <c r="C1267" s="392">
        <v>0</v>
      </c>
      <c r="D1267" s="392">
        <v>0</v>
      </c>
      <c r="E1267" s="350" t="str">
        <f t="shared" si="94"/>
        <v/>
      </c>
      <c r="F1267" s="318" t="str">
        <f t="shared" si="95"/>
        <v>否</v>
      </c>
      <c r="G1267" s="175" t="str">
        <f t="shared" si="96"/>
        <v>项</v>
      </c>
    </row>
    <row r="1268" ht="36" customHeight="1" spans="1:7">
      <c r="A1268" s="501" t="s">
        <v>2282</v>
      </c>
      <c r="B1268" s="502" t="s">
        <v>2283</v>
      </c>
      <c r="C1268" s="388"/>
      <c r="D1268" s="388"/>
      <c r="E1268" s="355"/>
      <c r="F1268" s="318" t="str">
        <f t="shared" si="95"/>
        <v>否</v>
      </c>
      <c r="G1268" s="175" t="str">
        <f t="shared" si="96"/>
        <v>款</v>
      </c>
    </row>
    <row r="1269" ht="36" customHeight="1" spans="1:7">
      <c r="A1269" s="504" t="s">
        <v>2284</v>
      </c>
      <c r="B1269" s="503" t="s">
        <v>2285</v>
      </c>
      <c r="C1269" s="392">
        <v>0</v>
      </c>
      <c r="D1269" s="392">
        <v>0</v>
      </c>
      <c r="E1269" s="350" t="str">
        <f t="shared" si="94"/>
        <v/>
      </c>
      <c r="F1269" s="318" t="str">
        <f t="shared" si="95"/>
        <v>否</v>
      </c>
      <c r="G1269" s="175" t="str">
        <f t="shared" si="96"/>
        <v>项</v>
      </c>
    </row>
    <row r="1270" ht="36" customHeight="1" spans="1:7">
      <c r="A1270" s="504" t="s">
        <v>2286</v>
      </c>
      <c r="B1270" s="503" t="s">
        <v>2287</v>
      </c>
      <c r="C1270" s="392">
        <v>0</v>
      </c>
      <c r="D1270" s="392">
        <v>0</v>
      </c>
      <c r="E1270" s="350" t="str">
        <f t="shared" si="94"/>
        <v/>
      </c>
      <c r="F1270" s="318" t="str">
        <f t="shared" si="95"/>
        <v>否</v>
      </c>
      <c r="G1270" s="175" t="str">
        <f t="shared" si="96"/>
        <v>项</v>
      </c>
    </row>
    <row r="1271" ht="36" customHeight="1" spans="1:7">
      <c r="A1271" s="504" t="s">
        <v>2288</v>
      </c>
      <c r="B1271" s="503" t="s">
        <v>2289</v>
      </c>
      <c r="C1271" s="392">
        <v>0</v>
      </c>
      <c r="D1271" s="392">
        <v>0</v>
      </c>
      <c r="E1271" s="350" t="str">
        <f t="shared" si="94"/>
        <v/>
      </c>
      <c r="F1271" s="318" t="str">
        <f t="shared" si="95"/>
        <v>否</v>
      </c>
      <c r="G1271" s="175" t="str">
        <f t="shared" si="96"/>
        <v>项</v>
      </c>
    </row>
    <row r="1272" ht="36" customHeight="1" spans="1:7">
      <c r="A1272" s="504" t="s">
        <v>2290</v>
      </c>
      <c r="B1272" s="503" t="s">
        <v>2291</v>
      </c>
      <c r="C1272" s="392">
        <v>0</v>
      </c>
      <c r="D1272" s="392">
        <v>0</v>
      </c>
      <c r="E1272" s="350" t="str">
        <f t="shared" si="94"/>
        <v/>
      </c>
      <c r="F1272" s="318" t="str">
        <f t="shared" si="95"/>
        <v>否</v>
      </c>
      <c r="G1272" s="175" t="str">
        <f t="shared" si="96"/>
        <v>项</v>
      </c>
    </row>
    <row r="1273" ht="36" customHeight="1" spans="1:7">
      <c r="A1273" s="504" t="s">
        <v>2292</v>
      </c>
      <c r="B1273" s="503" t="s">
        <v>2293</v>
      </c>
      <c r="C1273" s="392">
        <v>0</v>
      </c>
      <c r="D1273" s="392">
        <v>0</v>
      </c>
      <c r="E1273" s="350" t="str">
        <f t="shared" si="94"/>
        <v/>
      </c>
      <c r="F1273" s="318" t="str">
        <f t="shared" si="95"/>
        <v>否</v>
      </c>
      <c r="G1273" s="175" t="str">
        <f t="shared" si="96"/>
        <v>项</v>
      </c>
    </row>
    <row r="1274" ht="36" customHeight="1" spans="1:7">
      <c r="A1274" s="504" t="s">
        <v>2294</v>
      </c>
      <c r="B1274" s="503" t="s">
        <v>2295</v>
      </c>
      <c r="C1274" s="392">
        <v>0</v>
      </c>
      <c r="D1274" s="392">
        <v>0</v>
      </c>
      <c r="E1274" s="350" t="str">
        <f t="shared" si="94"/>
        <v/>
      </c>
      <c r="F1274" s="318" t="str">
        <f t="shared" si="95"/>
        <v>否</v>
      </c>
      <c r="G1274" s="175" t="str">
        <f t="shared" si="96"/>
        <v>项</v>
      </c>
    </row>
    <row r="1275" ht="36" customHeight="1" spans="1:7">
      <c r="A1275" s="504" t="s">
        <v>2296</v>
      </c>
      <c r="B1275" s="503" t="s">
        <v>2297</v>
      </c>
      <c r="C1275" s="392">
        <v>0</v>
      </c>
      <c r="D1275" s="392">
        <v>0</v>
      </c>
      <c r="E1275" s="350" t="str">
        <f t="shared" si="94"/>
        <v/>
      </c>
      <c r="F1275" s="318" t="str">
        <f t="shared" si="95"/>
        <v>否</v>
      </c>
      <c r="G1275" s="175" t="str">
        <f t="shared" si="96"/>
        <v>项</v>
      </c>
    </row>
    <row r="1276" ht="36" customHeight="1" spans="1:7">
      <c r="A1276" s="504" t="s">
        <v>2298</v>
      </c>
      <c r="B1276" s="503" t="s">
        <v>2299</v>
      </c>
      <c r="C1276" s="392"/>
      <c r="D1276" s="392"/>
      <c r="E1276" s="350"/>
      <c r="F1276" s="318" t="str">
        <f t="shared" si="95"/>
        <v>否</v>
      </c>
      <c r="G1276" s="175" t="str">
        <f t="shared" si="96"/>
        <v>项</v>
      </c>
    </row>
    <row r="1277" ht="36" customHeight="1" spans="1:7">
      <c r="A1277" s="504" t="s">
        <v>2300</v>
      </c>
      <c r="B1277" s="503" t="s">
        <v>2301</v>
      </c>
      <c r="C1277" s="392"/>
      <c r="D1277" s="392"/>
      <c r="E1277" s="350"/>
      <c r="F1277" s="318" t="str">
        <f t="shared" si="95"/>
        <v>否</v>
      </c>
      <c r="G1277" s="175" t="str">
        <f t="shared" si="96"/>
        <v>项</v>
      </c>
    </row>
    <row r="1278" ht="36" customHeight="1" spans="1:7">
      <c r="A1278" s="504" t="s">
        <v>2302</v>
      </c>
      <c r="B1278" s="503" t="s">
        <v>2303</v>
      </c>
      <c r="C1278" s="392">
        <v>0</v>
      </c>
      <c r="D1278" s="392">
        <v>0</v>
      </c>
      <c r="E1278" s="350" t="str">
        <f t="shared" si="94"/>
        <v/>
      </c>
      <c r="F1278" s="318" t="str">
        <f t="shared" si="95"/>
        <v>否</v>
      </c>
      <c r="G1278" s="175" t="str">
        <f t="shared" si="96"/>
        <v>项</v>
      </c>
    </row>
    <row r="1279" ht="36" customHeight="1" spans="1:7">
      <c r="A1279" s="511">
        <v>2220511</v>
      </c>
      <c r="B1279" s="503" t="s">
        <v>2304</v>
      </c>
      <c r="C1279" s="392">
        <v>0</v>
      </c>
      <c r="D1279" s="392">
        <v>0</v>
      </c>
      <c r="E1279" s="350" t="str">
        <f t="shared" si="94"/>
        <v/>
      </c>
      <c r="F1279" s="318" t="str">
        <f t="shared" si="95"/>
        <v>否</v>
      </c>
      <c r="G1279" s="175" t="str">
        <f t="shared" si="96"/>
        <v>项</v>
      </c>
    </row>
    <row r="1280" ht="36" customHeight="1" spans="1:7">
      <c r="A1280" s="504" t="s">
        <v>2305</v>
      </c>
      <c r="B1280" s="503" t="s">
        <v>2306</v>
      </c>
      <c r="C1280" s="392">
        <v>0</v>
      </c>
      <c r="D1280" s="392">
        <v>0</v>
      </c>
      <c r="E1280" s="350" t="str">
        <f t="shared" si="94"/>
        <v/>
      </c>
      <c r="F1280" s="318" t="str">
        <f t="shared" si="95"/>
        <v>否</v>
      </c>
      <c r="G1280" s="175" t="str">
        <f t="shared" si="96"/>
        <v>项</v>
      </c>
    </row>
    <row r="1281" ht="36" customHeight="1" spans="1:7">
      <c r="A1281" s="501" t="s">
        <v>2307</v>
      </c>
      <c r="B1281" s="508" t="s">
        <v>520</v>
      </c>
      <c r="C1281" s="519"/>
      <c r="D1281" s="519"/>
      <c r="E1281" s="355"/>
      <c r="F1281" s="318" t="str">
        <f t="shared" si="95"/>
        <v>否</v>
      </c>
      <c r="G1281" s="175" t="str">
        <f t="shared" si="96"/>
        <v>项</v>
      </c>
    </row>
    <row r="1282" ht="36" customHeight="1" spans="1:7">
      <c r="A1282" s="501" t="s">
        <v>109</v>
      </c>
      <c r="B1282" s="502" t="s">
        <v>110</v>
      </c>
      <c r="C1282" s="388"/>
      <c r="D1282" s="388"/>
      <c r="E1282" s="355"/>
      <c r="F1282" s="318" t="str">
        <f t="shared" si="95"/>
        <v>是</v>
      </c>
      <c r="G1282" s="175" t="str">
        <f t="shared" si="96"/>
        <v>类</v>
      </c>
    </row>
    <row r="1283" ht="36" customHeight="1" spans="1:7">
      <c r="A1283" s="501" t="s">
        <v>2308</v>
      </c>
      <c r="B1283" s="502" t="s">
        <v>2309</v>
      </c>
      <c r="C1283" s="388"/>
      <c r="D1283" s="388"/>
      <c r="E1283" s="355"/>
      <c r="F1283" s="318" t="str">
        <f t="shared" si="95"/>
        <v>否</v>
      </c>
      <c r="G1283" s="175" t="str">
        <f t="shared" si="96"/>
        <v>款</v>
      </c>
    </row>
    <row r="1284" ht="36" customHeight="1" spans="1:7">
      <c r="A1284" s="504" t="s">
        <v>2310</v>
      </c>
      <c r="B1284" s="503" t="s">
        <v>140</v>
      </c>
      <c r="C1284" s="392"/>
      <c r="D1284" s="392"/>
      <c r="E1284" s="350"/>
      <c r="F1284" s="318" t="str">
        <f t="shared" si="95"/>
        <v>否</v>
      </c>
      <c r="G1284" s="175" t="str">
        <f t="shared" si="96"/>
        <v>项</v>
      </c>
    </row>
    <row r="1285" ht="36" customHeight="1" spans="1:7">
      <c r="A1285" s="504" t="s">
        <v>2311</v>
      </c>
      <c r="B1285" s="503" t="s">
        <v>142</v>
      </c>
      <c r="C1285" s="392">
        <v>0</v>
      </c>
      <c r="D1285" s="392">
        <v>0</v>
      </c>
      <c r="E1285" s="350" t="str">
        <f t="shared" ref="E1285:E1348" si="97">IF(C1285&gt;0,D1285/C1285-1,IF(C1285&lt;0,-(D1285/C1285-1),""))</f>
        <v/>
      </c>
      <c r="F1285" s="318" t="str">
        <f t="shared" ref="F1285:F1348" si="98">IF(LEN(A1285)=3,"是",IF(B1285&lt;&gt;"",IF(SUM(C1285:D1285)&lt;&gt;0,"是","否"),"是"))</f>
        <v>否</v>
      </c>
      <c r="G1285" s="175" t="str">
        <f t="shared" ref="G1285:G1348" si="99">IF(LEN(A1285)=3,"类",IF(LEN(A1285)=5,"款","项"))</f>
        <v>项</v>
      </c>
    </row>
    <row r="1286" ht="36" customHeight="1" spans="1:7">
      <c r="A1286" s="504" t="s">
        <v>2312</v>
      </c>
      <c r="B1286" s="503" t="s">
        <v>144</v>
      </c>
      <c r="C1286" s="392">
        <v>0</v>
      </c>
      <c r="D1286" s="392">
        <v>0</v>
      </c>
      <c r="E1286" s="350" t="str">
        <f t="shared" si="97"/>
        <v/>
      </c>
      <c r="F1286" s="318" t="str">
        <f t="shared" si="98"/>
        <v>否</v>
      </c>
      <c r="G1286" s="175" t="str">
        <f t="shared" si="99"/>
        <v>项</v>
      </c>
    </row>
    <row r="1287" ht="36" customHeight="1" spans="1:7">
      <c r="A1287" s="504" t="s">
        <v>2313</v>
      </c>
      <c r="B1287" s="503" t="s">
        <v>2314</v>
      </c>
      <c r="C1287" s="392">
        <v>0</v>
      </c>
      <c r="D1287" s="392">
        <v>0</v>
      </c>
      <c r="E1287" s="350" t="str">
        <f t="shared" si="97"/>
        <v/>
      </c>
      <c r="F1287" s="318" t="str">
        <f t="shared" si="98"/>
        <v>否</v>
      </c>
      <c r="G1287" s="175" t="str">
        <f t="shared" si="99"/>
        <v>项</v>
      </c>
    </row>
    <row r="1288" ht="36" customHeight="1" spans="1:7">
      <c r="A1288" s="504" t="s">
        <v>2315</v>
      </c>
      <c r="B1288" s="503" t="s">
        <v>2316</v>
      </c>
      <c r="C1288" s="392">
        <v>0</v>
      </c>
      <c r="D1288" s="392">
        <v>0</v>
      </c>
      <c r="E1288" s="350" t="str">
        <f t="shared" si="97"/>
        <v/>
      </c>
      <c r="F1288" s="318" t="str">
        <f t="shared" si="98"/>
        <v>否</v>
      </c>
      <c r="G1288" s="175" t="str">
        <f t="shared" si="99"/>
        <v>项</v>
      </c>
    </row>
    <row r="1289" ht="36" customHeight="1" spans="1:7">
      <c r="A1289" s="504" t="s">
        <v>2317</v>
      </c>
      <c r="B1289" s="503" t="s">
        <v>2318</v>
      </c>
      <c r="C1289" s="392">
        <v>0</v>
      </c>
      <c r="D1289" s="392">
        <v>0</v>
      </c>
      <c r="E1289" s="350" t="str">
        <f t="shared" si="97"/>
        <v/>
      </c>
      <c r="F1289" s="318" t="str">
        <f t="shared" si="98"/>
        <v>否</v>
      </c>
      <c r="G1289" s="175" t="str">
        <f t="shared" si="99"/>
        <v>项</v>
      </c>
    </row>
    <row r="1290" ht="36" customHeight="1" spans="1:7">
      <c r="A1290" s="504" t="s">
        <v>2319</v>
      </c>
      <c r="B1290" s="503" t="s">
        <v>2320</v>
      </c>
      <c r="C1290" s="392">
        <v>0</v>
      </c>
      <c r="D1290" s="392">
        <v>0</v>
      </c>
      <c r="E1290" s="350" t="str">
        <f t="shared" si="97"/>
        <v/>
      </c>
      <c r="F1290" s="318" t="str">
        <f t="shared" si="98"/>
        <v>否</v>
      </c>
      <c r="G1290" s="175" t="str">
        <f t="shared" si="99"/>
        <v>项</v>
      </c>
    </row>
    <row r="1291" ht="36" customHeight="1" spans="1:7">
      <c r="A1291" s="504" t="s">
        <v>2321</v>
      </c>
      <c r="B1291" s="503" t="s">
        <v>2322</v>
      </c>
      <c r="C1291" s="392">
        <v>0</v>
      </c>
      <c r="D1291" s="392">
        <v>0</v>
      </c>
      <c r="E1291" s="350" t="str">
        <f t="shared" si="97"/>
        <v/>
      </c>
      <c r="F1291" s="318" t="str">
        <f t="shared" si="98"/>
        <v>否</v>
      </c>
      <c r="G1291" s="175" t="str">
        <f t="shared" si="99"/>
        <v>项</v>
      </c>
    </row>
    <row r="1292" ht="36" customHeight="1" spans="1:7">
      <c r="A1292" s="504" t="s">
        <v>2323</v>
      </c>
      <c r="B1292" s="503" t="s">
        <v>2324</v>
      </c>
      <c r="C1292" s="392"/>
      <c r="D1292" s="392"/>
      <c r="E1292" s="350"/>
      <c r="F1292" s="318" t="str">
        <f t="shared" si="98"/>
        <v>否</v>
      </c>
      <c r="G1292" s="175" t="str">
        <f t="shared" si="99"/>
        <v>项</v>
      </c>
    </row>
    <row r="1293" ht="36" customHeight="1" spans="1:7">
      <c r="A1293" s="504" t="s">
        <v>2325</v>
      </c>
      <c r="B1293" s="503" t="s">
        <v>158</v>
      </c>
      <c r="C1293" s="392"/>
      <c r="D1293" s="392"/>
      <c r="E1293" s="350"/>
      <c r="F1293" s="318" t="str">
        <f t="shared" si="98"/>
        <v>否</v>
      </c>
      <c r="G1293" s="175" t="str">
        <f t="shared" si="99"/>
        <v>项</v>
      </c>
    </row>
    <row r="1294" ht="36" customHeight="1" spans="1:7">
      <c r="A1294" s="504" t="s">
        <v>2326</v>
      </c>
      <c r="B1294" s="503" t="s">
        <v>2327</v>
      </c>
      <c r="C1294" s="392">
        <v>0</v>
      </c>
      <c r="D1294" s="392">
        <v>0</v>
      </c>
      <c r="E1294" s="350" t="str">
        <f t="shared" si="97"/>
        <v/>
      </c>
      <c r="F1294" s="318" t="str">
        <f t="shared" si="98"/>
        <v>否</v>
      </c>
      <c r="G1294" s="175" t="str">
        <f t="shared" si="99"/>
        <v>项</v>
      </c>
    </row>
    <row r="1295" ht="36" customHeight="1" spans="1:7">
      <c r="A1295" s="501" t="s">
        <v>2328</v>
      </c>
      <c r="B1295" s="502" t="s">
        <v>2329</v>
      </c>
      <c r="C1295" s="388"/>
      <c r="D1295" s="388"/>
      <c r="E1295" s="355"/>
      <c r="F1295" s="318" t="str">
        <f t="shared" si="98"/>
        <v>否</v>
      </c>
      <c r="G1295" s="175" t="str">
        <f t="shared" si="99"/>
        <v>款</v>
      </c>
    </row>
    <row r="1296" ht="36" customHeight="1" spans="1:7">
      <c r="A1296" s="504" t="s">
        <v>2330</v>
      </c>
      <c r="B1296" s="503" t="s">
        <v>140</v>
      </c>
      <c r="C1296" s="392">
        <v>0</v>
      </c>
      <c r="D1296" s="392">
        <v>0</v>
      </c>
      <c r="E1296" s="350" t="str">
        <f t="shared" si="97"/>
        <v/>
      </c>
      <c r="F1296" s="318" t="str">
        <f t="shared" si="98"/>
        <v>否</v>
      </c>
      <c r="G1296" s="175" t="str">
        <f t="shared" si="99"/>
        <v>项</v>
      </c>
    </row>
    <row r="1297" ht="36" customHeight="1" spans="1:7">
      <c r="A1297" s="504" t="s">
        <v>2331</v>
      </c>
      <c r="B1297" s="503" t="s">
        <v>142</v>
      </c>
      <c r="C1297" s="392">
        <v>0</v>
      </c>
      <c r="D1297" s="392">
        <v>0</v>
      </c>
      <c r="E1297" s="350" t="str">
        <f t="shared" si="97"/>
        <v/>
      </c>
      <c r="F1297" s="318" t="str">
        <f t="shared" si="98"/>
        <v>否</v>
      </c>
      <c r="G1297" s="175" t="str">
        <f t="shared" si="99"/>
        <v>项</v>
      </c>
    </row>
    <row r="1298" ht="36" customHeight="1" spans="1:7">
      <c r="A1298" s="504" t="s">
        <v>2332</v>
      </c>
      <c r="B1298" s="503" t="s">
        <v>144</v>
      </c>
      <c r="C1298" s="392">
        <v>0</v>
      </c>
      <c r="D1298" s="392">
        <v>0</v>
      </c>
      <c r="E1298" s="350" t="str">
        <f t="shared" si="97"/>
        <v/>
      </c>
      <c r="F1298" s="318" t="str">
        <f t="shared" si="98"/>
        <v>否</v>
      </c>
      <c r="G1298" s="175" t="str">
        <f t="shared" si="99"/>
        <v>项</v>
      </c>
    </row>
    <row r="1299" ht="36" customHeight="1" spans="1:7">
      <c r="A1299" s="504" t="s">
        <v>2333</v>
      </c>
      <c r="B1299" s="503" t="s">
        <v>2334</v>
      </c>
      <c r="C1299" s="392"/>
      <c r="D1299" s="392"/>
      <c r="E1299" s="350"/>
      <c r="F1299" s="318" t="str">
        <f t="shared" si="98"/>
        <v>否</v>
      </c>
      <c r="G1299" s="175" t="str">
        <f t="shared" si="99"/>
        <v>项</v>
      </c>
    </row>
    <row r="1300" ht="36" customHeight="1" spans="1:7">
      <c r="A1300" s="504" t="s">
        <v>2335</v>
      </c>
      <c r="B1300" s="503" t="s">
        <v>2336</v>
      </c>
      <c r="C1300" s="392">
        <v>0</v>
      </c>
      <c r="D1300" s="392">
        <v>0</v>
      </c>
      <c r="E1300" s="350" t="str">
        <f t="shared" si="97"/>
        <v/>
      </c>
      <c r="F1300" s="318" t="str">
        <f t="shared" si="98"/>
        <v>否</v>
      </c>
      <c r="G1300" s="175" t="str">
        <f t="shared" si="99"/>
        <v>项</v>
      </c>
    </row>
    <row r="1301" ht="36" customHeight="1" spans="1:7">
      <c r="A1301" s="501" t="s">
        <v>2337</v>
      </c>
      <c r="B1301" s="502" t="s">
        <v>2338</v>
      </c>
      <c r="C1301" s="388"/>
      <c r="D1301" s="388"/>
      <c r="E1301" s="355"/>
      <c r="F1301" s="318" t="str">
        <f t="shared" si="98"/>
        <v>否</v>
      </c>
      <c r="G1301" s="175" t="str">
        <f t="shared" si="99"/>
        <v>款</v>
      </c>
    </row>
    <row r="1302" ht="36" customHeight="1" spans="1:7">
      <c r="A1302" s="504" t="s">
        <v>2339</v>
      </c>
      <c r="B1302" s="503" t="s">
        <v>140</v>
      </c>
      <c r="C1302" s="392"/>
      <c r="D1302" s="392"/>
      <c r="E1302" s="350"/>
      <c r="F1302" s="318" t="str">
        <f t="shared" si="98"/>
        <v>否</v>
      </c>
      <c r="G1302" s="175" t="str">
        <f t="shared" si="99"/>
        <v>项</v>
      </c>
    </row>
    <row r="1303" ht="36" customHeight="1" spans="1:7">
      <c r="A1303" s="504" t="s">
        <v>2340</v>
      </c>
      <c r="B1303" s="503" t="s">
        <v>142</v>
      </c>
      <c r="C1303" s="392">
        <v>0</v>
      </c>
      <c r="D1303" s="392">
        <v>0</v>
      </c>
      <c r="E1303" s="350" t="str">
        <f t="shared" si="97"/>
        <v/>
      </c>
      <c r="F1303" s="318" t="str">
        <f t="shared" si="98"/>
        <v>否</v>
      </c>
      <c r="G1303" s="175" t="str">
        <f t="shared" si="99"/>
        <v>项</v>
      </c>
    </row>
    <row r="1304" ht="36" customHeight="1" spans="1:7">
      <c r="A1304" s="504" t="s">
        <v>2341</v>
      </c>
      <c r="B1304" s="503" t="s">
        <v>144</v>
      </c>
      <c r="C1304" s="392">
        <v>0</v>
      </c>
      <c r="D1304" s="392">
        <v>0</v>
      </c>
      <c r="E1304" s="350" t="str">
        <f t="shared" si="97"/>
        <v/>
      </c>
      <c r="F1304" s="318" t="str">
        <f t="shared" si="98"/>
        <v>否</v>
      </c>
      <c r="G1304" s="175" t="str">
        <f t="shared" si="99"/>
        <v>项</v>
      </c>
    </row>
    <row r="1305" ht="36" customHeight="1" spans="1:7">
      <c r="A1305" s="504" t="s">
        <v>2342</v>
      </c>
      <c r="B1305" s="503" t="s">
        <v>2343</v>
      </c>
      <c r="C1305" s="392"/>
      <c r="D1305" s="392"/>
      <c r="E1305" s="350"/>
      <c r="F1305" s="318" t="str">
        <f t="shared" si="98"/>
        <v>否</v>
      </c>
      <c r="G1305" s="175" t="str">
        <f t="shared" si="99"/>
        <v>项</v>
      </c>
    </row>
    <row r="1306" ht="36" customHeight="1" spans="1:7">
      <c r="A1306" s="504" t="s">
        <v>2344</v>
      </c>
      <c r="B1306" s="503" t="s">
        <v>2345</v>
      </c>
      <c r="C1306" s="392"/>
      <c r="D1306" s="392"/>
      <c r="E1306" s="350"/>
      <c r="F1306" s="318" t="str">
        <f t="shared" si="98"/>
        <v>否</v>
      </c>
      <c r="G1306" s="175" t="str">
        <f t="shared" si="99"/>
        <v>项</v>
      </c>
    </row>
    <row r="1307" ht="36" customHeight="1" spans="1:7">
      <c r="A1307" s="501" t="s">
        <v>2346</v>
      </c>
      <c r="B1307" s="502" t="s">
        <v>2347</v>
      </c>
      <c r="C1307" s="388"/>
      <c r="D1307" s="388"/>
      <c r="E1307" s="355"/>
      <c r="F1307" s="318" t="str">
        <f t="shared" si="98"/>
        <v>否</v>
      </c>
      <c r="G1307" s="175" t="str">
        <f t="shared" si="99"/>
        <v>款</v>
      </c>
    </row>
    <row r="1308" ht="36" customHeight="1" spans="1:7">
      <c r="A1308" s="504" t="s">
        <v>2348</v>
      </c>
      <c r="B1308" s="503" t="s">
        <v>140</v>
      </c>
      <c r="C1308" s="392">
        <v>0</v>
      </c>
      <c r="D1308" s="392">
        <v>0</v>
      </c>
      <c r="E1308" s="350" t="str">
        <f t="shared" si="97"/>
        <v/>
      </c>
      <c r="F1308" s="318" t="str">
        <f t="shared" si="98"/>
        <v>否</v>
      </c>
      <c r="G1308" s="175" t="str">
        <f t="shared" si="99"/>
        <v>项</v>
      </c>
    </row>
    <row r="1309" ht="36" customHeight="1" spans="1:7">
      <c r="A1309" s="504" t="s">
        <v>2349</v>
      </c>
      <c r="B1309" s="503" t="s">
        <v>142</v>
      </c>
      <c r="C1309" s="392">
        <v>0</v>
      </c>
      <c r="D1309" s="392">
        <v>0</v>
      </c>
      <c r="E1309" s="350" t="str">
        <f t="shared" si="97"/>
        <v/>
      </c>
      <c r="F1309" s="318" t="str">
        <f t="shared" si="98"/>
        <v>否</v>
      </c>
      <c r="G1309" s="175" t="str">
        <f t="shared" si="99"/>
        <v>项</v>
      </c>
    </row>
    <row r="1310" ht="36" customHeight="1" spans="1:7">
      <c r="A1310" s="504" t="s">
        <v>2350</v>
      </c>
      <c r="B1310" s="503" t="s">
        <v>144</v>
      </c>
      <c r="C1310" s="392">
        <v>0</v>
      </c>
      <c r="D1310" s="392">
        <v>0</v>
      </c>
      <c r="E1310" s="350" t="str">
        <f t="shared" si="97"/>
        <v/>
      </c>
      <c r="F1310" s="318" t="str">
        <f t="shared" si="98"/>
        <v>否</v>
      </c>
      <c r="G1310" s="175" t="str">
        <f t="shared" si="99"/>
        <v>项</v>
      </c>
    </row>
    <row r="1311" ht="36" customHeight="1" spans="1:7">
      <c r="A1311" s="504" t="s">
        <v>2351</v>
      </c>
      <c r="B1311" s="503" t="s">
        <v>2352</v>
      </c>
      <c r="C1311" s="392"/>
      <c r="D1311" s="392"/>
      <c r="E1311" s="350"/>
      <c r="F1311" s="318" t="str">
        <f t="shared" si="98"/>
        <v>否</v>
      </c>
      <c r="G1311" s="175" t="str">
        <f t="shared" si="99"/>
        <v>项</v>
      </c>
    </row>
    <row r="1312" ht="36" customHeight="1" spans="1:7">
      <c r="A1312" s="504" t="s">
        <v>2353</v>
      </c>
      <c r="B1312" s="503" t="s">
        <v>2354</v>
      </c>
      <c r="C1312" s="392"/>
      <c r="D1312" s="392"/>
      <c r="E1312" s="350"/>
      <c r="F1312" s="318" t="str">
        <f t="shared" si="98"/>
        <v>否</v>
      </c>
      <c r="G1312" s="175" t="str">
        <f t="shared" si="99"/>
        <v>项</v>
      </c>
    </row>
    <row r="1313" ht="36" customHeight="1" spans="1:7">
      <c r="A1313" s="504" t="s">
        <v>2355</v>
      </c>
      <c r="B1313" s="503" t="s">
        <v>158</v>
      </c>
      <c r="C1313" s="392"/>
      <c r="D1313" s="392"/>
      <c r="E1313" s="350"/>
      <c r="F1313" s="318" t="str">
        <f t="shared" si="98"/>
        <v>否</v>
      </c>
      <c r="G1313" s="175" t="str">
        <f t="shared" si="99"/>
        <v>项</v>
      </c>
    </row>
    <row r="1314" ht="36" customHeight="1" spans="1:7">
      <c r="A1314" s="504" t="s">
        <v>2356</v>
      </c>
      <c r="B1314" s="503" t="s">
        <v>2357</v>
      </c>
      <c r="C1314" s="392">
        <v>0</v>
      </c>
      <c r="D1314" s="392">
        <v>0</v>
      </c>
      <c r="E1314" s="350" t="str">
        <f t="shared" si="97"/>
        <v/>
      </c>
      <c r="F1314" s="318" t="str">
        <f t="shared" si="98"/>
        <v>否</v>
      </c>
      <c r="G1314" s="175" t="str">
        <f t="shared" si="99"/>
        <v>项</v>
      </c>
    </row>
    <row r="1315" ht="36" customHeight="1" spans="1:7">
      <c r="A1315" s="501" t="s">
        <v>2358</v>
      </c>
      <c r="B1315" s="502" t="s">
        <v>2359</v>
      </c>
      <c r="C1315" s="388"/>
      <c r="D1315" s="388"/>
      <c r="E1315" s="355"/>
      <c r="F1315" s="318" t="str">
        <f t="shared" si="98"/>
        <v>否</v>
      </c>
      <c r="G1315" s="175" t="str">
        <f t="shared" si="99"/>
        <v>款</v>
      </c>
    </row>
    <row r="1316" ht="36" customHeight="1" spans="1:7">
      <c r="A1316" s="504" t="s">
        <v>2360</v>
      </c>
      <c r="B1316" s="503" t="s">
        <v>140</v>
      </c>
      <c r="C1316" s="392">
        <v>0</v>
      </c>
      <c r="D1316" s="392">
        <v>0</v>
      </c>
      <c r="E1316" s="350" t="str">
        <f t="shared" si="97"/>
        <v/>
      </c>
      <c r="F1316" s="318" t="str">
        <f t="shared" si="98"/>
        <v>否</v>
      </c>
      <c r="G1316" s="175" t="str">
        <f t="shared" si="99"/>
        <v>项</v>
      </c>
    </row>
    <row r="1317" ht="36" customHeight="1" spans="1:7">
      <c r="A1317" s="504" t="s">
        <v>2361</v>
      </c>
      <c r="B1317" s="503" t="s">
        <v>142</v>
      </c>
      <c r="C1317" s="392">
        <v>0</v>
      </c>
      <c r="D1317" s="392">
        <v>0</v>
      </c>
      <c r="E1317" s="350" t="str">
        <f t="shared" si="97"/>
        <v/>
      </c>
      <c r="F1317" s="318" t="str">
        <f t="shared" si="98"/>
        <v>否</v>
      </c>
      <c r="G1317" s="175" t="str">
        <f t="shared" si="99"/>
        <v>项</v>
      </c>
    </row>
    <row r="1318" ht="36" customHeight="1" spans="1:7">
      <c r="A1318" s="504" t="s">
        <v>2362</v>
      </c>
      <c r="B1318" s="503" t="s">
        <v>144</v>
      </c>
      <c r="C1318" s="392">
        <v>0</v>
      </c>
      <c r="D1318" s="392">
        <v>0</v>
      </c>
      <c r="E1318" s="350" t="str">
        <f t="shared" si="97"/>
        <v/>
      </c>
      <c r="F1318" s="318" t="str">
        <f t="shared" si="98"/>
        <v>否</v>
      </c>
      <c r="G1318" s="175" t="str">
        <f t="shared" si="99"/>
        <v>项</v>
      </c>
    </row>
    <row r="1319" ht="36" customHeight="1" spans="1:7">
      <c r="A1319" s="504" t="s">
        <v>2363</v>
      </c>
      <c r="B1319" s="503" t="s">
        <v>2364</v>
      </c>
      <c r="C1319" s="392"/>
      <c r="D1319" s="392"/>
      <c r="E1319" s="350"/>
      <c r="F1319" s="318" t="str">
        <f t="shared" si="98"/>
        <v>否</v>
      </c>
      <c r="G1319" s="175" t="str">
        <f t="shared" si="99"/>
        <v>项</v>
      </c>
    </row>
    <row r="1320" ht="36" customHeight="1" spans="1:7">
      <c r="A1320" s="504" t="s">
        <v>2365</v>
      </c>
      <c r="B1320" s="503" t="s">
        <v>2366</v>
      </c>
      <c r="C1320" s="392"/>
      <c r="D1320" s="392"/>
      <c r="E1320" s="350"/>
      <c r="F1320" s="318" t="str">
        <f t="shared" si="98"/>
        <v>否</v>
      </c>
      <c r="G1320" s="175" t="str">
        <f t="shared" si="99"/>
        <v>项</v>
      </c>
    </row>
    <row r="1321" ht="36" customHeight="1" spans="1:7">
      <c r="A1321" s="504" t="s">
        <v>2367</v>
      </c>
      <c r="B1321" s="503" t="s">
        <v>2368</v>
      </c>
      <c r="C1321" s="392"/>
      <c r="D1321" s="392"/>
      <c r="E1321" s="350"/>
      <c r="F1321" s="318" t="str">
        <f t="shared" si="98"/>
        <v>否</v>
      </c>
      <c r="G1321" s="175" t="str">
        <f t="shared" si="99"/>
        <v>项</v>
      </c>
    </row>
    <row r="1322" ht="36" customHeight="1" spans="1:7">
      <c r="A1322" s="504" t="s">
        <v>2369</v>
      </c>
      <c r="B1322" s="503" t="s">
        <v>2370</v>
      </c>
      <c r="C1322" s="392">
        <v>0</v>
      </c>
      <c r="D1322" s="392">
        <v>0</v>
      </c>
      <c r="E1322" s="350" t="str">
        <f t="shared" si="97"/>
        <v/>
      </c>
      <c r="F1322" s="318" t="str">
        <f t="shared" si="98"/>
        <v>否</v>
      </c>
      <c r="G1322" s="175" t="str">
        <f t="shared" si="99"/>
        <v>项</v>
      </c>
    </row>
    <row r="1323" ht="36" customHeight="1" spans="1:7">
      <c r="A1323" s="504" t="s">
        <v>2371</v>
      </c>
      <c r="B1323" s="503" t="s">
        <v>2372</v>
      </c>
      <c r="C1323" s="392">
        <v>0</v>
      </c>
      <c r="D1323" s="392">
        <v>0</v>
      </c>
      <c r="E1323" s="350" t="str">
        <f t="shared" si="97"/>
        <v/>
      </c>
      <c r="F1323" s="318" t="str">
        <f t="shared" si="98"/>
        <v>否</v>
      </c>
      <c r="G1323" s="175" t="str">
        <f t="shared" si="99"/>
        <v>项</v>
      </c>
    </row>
    <row r="1324" ht="36" customHeight="1" spans="1:7">
      <c r="A1324" s="504" t="s">
        <v>2373</v>
      </c>
      <c r="B1324" s="503" t="s">
        <v>2374</v>
      </c>
      <c r="C1324" s="392">
        <v>0</v>
      </c>
      <c r="D1324" s="392">
        <v>0</v>
      </c>
      <c r="E1324" s="350" t="str">
        <f t="shared" si="97"/>
        <v/>
      </c>
      <c r="F1324" s="318" t="str">
        <f t="shared" si="98"/>
        <v>否</v>
      </c>
      <c r="G1324" s="175" t="str">
        <f t="shared" si="99"/>
        <v>项</v>
      </c>
    </row>
    <row r="1325" ht="36" customHeight="1" spans="1:7">
      <c r="A1325" s="504" t="s">
        <v>2375</v>
      </c>
      <c r="B1325" s="503" t="s">
        <v>2376</v>
      </c>
      <c r="C1325" s="392">
        <v>0</v>
      </c>
      <c r="D1325" s="392">
        <v>0</v>
      </c>
      <c r="E1325" s="350" t="str">
        <f t="shared" si="97"/>
        <v/>
      </c>
      <c r="F1325" s="318" t="str">
        <f t="shared" si="98"/>
        <v>否</v>
      </c>
      <c r="G1325" s="175" t="str">
        <f t="shared" si="99"/>
        <v>项</v>
      </c>
    </row>
    <row r="1326" ht="36" customHeight="1" spans="1:7">
      <c r="A1326" s="504" t="s">
        <v>2377</v>
      </c>
      <c r="B1326" s="503" t="s">
        <v>2378</v>
      </c>
      <c r="C1326" s="392"/>
      <c r="D1326" s="392"/>
      <c r="E1326" s="350"/>
      <c r="F1326" s="318" t="str">
        <f t="shared" si="98"/>
        <v>否</v>
      </c>
      <c r="G1326" s="175" t="str">
        <f t="shared" si="99"/>
        <v>项</v>
      </c>
    </row>
    <row r="1327" ht="36" customHeight="1" spans="1:7">
      <c r="A1327" s="504" t="s">
        <v>2379</v>
      </c>
      <c r="B1327" s="503" t="s">
        <v>2380</v>
      </c>
      <c r="C1327" s="392"/>
      <c r="D1327" s="392"/>
      <c r="E1327" s="350"/>
      <c r="F1327" s="318" t="str">
        <f t="shared" si="98"/>
        <v>否</v>
      </c>
      <c r="G1327" s="175" t="str">
        <f t="shared" si="99"/>
        <v>项</v>
      </c>
    </row>
    <row r="1328" ht="36" customHeight="1" spans="1:7">
      <c r="A1328" s="501" t="s">
        <v>2381</v>
      </c>
      <c r="B1328" s="502" t="s">
        <v>2382</v>
      </c>
      <c r="C1328" s="388"/>
      <c r="D1328" s="388"/>
      <c r="E1328" s="355"/>
      <c r="F1328" s="318" t="str">
        <f t="shared" si="98"/>
        <v>否</v>
      </c>
      <c r="G1328" s="175" t="str">
        <f t="shared" si="99"/>
        <v>款</v>
      </c>
    </row>
    <row r="1329" ht="36" customHeight="1" spans="1:7">
      <c r="A1329" s="504" t="s">
        <v>2383</v>
      </c>
      <c r="B1329" s="503" t="s">
        <v>2384</v>
      </c>
      <c r="C1329" s="392"/>
      <c r="D1329" s="392"/>
      <c r="E1329" s="350"/>
      <c r="F1329" s="318" t="str">
        <f t="shared" si="98"/>
        <v>否</v>
      </c>
      <c r="G1329" s="175" t="str">
        <f t="shared" si="99"/>
        <v>项</v>
      </c>
    </row>
    <row r="1330" ht="36" customHeight="1" spans="1:7">
      <c r="A1330" s="504" t="s">
        <v>2385</v>
      </c>
      <c r="B1330" s="503" t="s">
        <v>2386</v>
      </c>
      <c r="C1330" s="392">
        <v>0</v>
      </c>
      <c r="D1330" s="392">
        <v>0</v>
      </c>
      <c r="E1330" s="350" t="str">
        <f t="shared" si="97"/>
        <v/>
      </c>
      <c r="F1330" s="318" t="str">
        <f t="shared" si="98"/>
        <v>否</v>
      </c>
      <c r="G1330" s="175" t="str">
        <f t="shared" si="99"/>
        <v>项</v>
      </c>
    </row>
    <row r="1331" ht="36" customHeight="1" spans="1:7">
      <c r="A1331" s="504" t="s">
        <v>2387</v>
      </c>
      <c r="B1331" s="503" t="s">
        <v>2388</v>
      </c>
      <c r="C1331" s="392"/>
      <c r="D1331" s="392"/>
      <c r="E1331" s="350"/>
      <c r="F1331" s="318" t="str">
        <f t="shared" si="98"/>
        <v>否</v>
      </c>
      <c r="G1331" s="175" t="str">
        <f t="shared" si="99"/>
        <v>项</v>
      </c>
    </row>
    <row r="1332" ht="36" customHeight="1" spans="1:7">
      <c r="A1332" s="501" t="s">
        <v>2389</v>
      </c>
      <c r="B1332" s="502" t="s">
        <v>2390</v>
      </c>
      <c r="C1332" s="388">
        <f>SUM(C1333:C1337)</f>
        <v>0</v>
      </c>
      <c r="D1332" s="388">
        <f>SUM(D1333:D1337)</f>
        <v>0</v>
      </c>
      <c r="E1332" s="355" t="str">
        <f t="shared" si="97"/>
        <v/>
      </c>
      <c r="F1332" s="318" t="str">
        <f t="shared" si="98"/>
        <v>否</v>
      </c>
      <c r="G1332" s="175" t="str">
        <f t="shared" si="99"/>
        <v>款</v>
      </c>
    </row>
    <row r="1333" ht="36" customHeight="1" spans="1:7">
      <c r="A1333" s="504" t="s">
        <v>2391</v>
      </c>
      <c r="B1333" s="503" t="s">
        <v>2392</v>
      </c>
      <c r="C1333" s="392">
        <v>0</v>
      </c>
      <c r="D1333" s="392">
        <v>0</v>
      </c>
      <c r="E1333" s="350" t="str">
        <f t="shared" si="97"/>
        <v/>
      </c>
      <c r="F1333" s="318" t="str">
        <f t="shared" si="98"/>
        <v>否</v>
      </c>
      <c r="G1333" s="175" t="str">
        <f t="shared" si="99"/>
        <v>项</v>
      </c>
    </row>
    <row r="1334" ht="36" customHeight="1" spans="1:7">
      <c r="A1334" s="504" t="s">
        <v>2393</v>
      </c>
      <c r="B1334" s="503" t="s">
        <v>2394</v>
      </c>
      <c r="C1334" s="392">
        <v>0</v>
      </c>
      <c r="D1334" s="392">
        <v>0</v>
      </c>
      <c r="E1334" s="350" t="str">
        <f t="shared" si="97"/>
        <v/>
      </c>
      <c r="F1334" s="318" t="str">
        <f t="shared" si="98"/>
        <v>否</v>
      </c>
      <c r="G1334" s="175" t="str">
        <f t="shared" si="99"/>
        <v>项</v>
      </c>
    </row>
    <row r="1335" ht="36" customHeight="1" spans="1:7">
      <c r="A1335" s="504" t="s">
        <v>2395</v>
      </c>
      <c r="B1335" s="503" t="s">
        <v>2396</v>
      </c>
      <c r="C1335" s="392">
        <v>0</v>
      </c>
      <c r="D1335" s="392">
        <v>0</v>
      </c>
      <c r="E1335" s="350" t="str">
        <f t="shared" si="97"/>
        <v/>
      </c>
      <c r="F1335" s="318" t="str">
        <f t="shared" si="98"/>
        <v>否</v>
      </c>
      <c r="G1335" s="175" t="str">
        <f t="shared" si="99"/>
        <v>项</v>
      </c>
    </row>
    <row r="1336" ht="36" customHeight="1" spans="1:7">
      <c r="A1336" s="504" t="s">
        <v>2397</v>
      </c>
      <c r="B1336" s="503" t="s">
        <v>2398</v>
      </c>
      <c r="C1336" s="392">
        <v>0</v>
      </c>
      <c r="D1336" s="392">
        <v>0</v>
      </c>
      <c r="E1336" s="350" t="str">
        <f t="shared" si="97"/>
        <v/>
      </c>
      <c r="F1336" s="318" t="str">
        <f t="shared" si="98"/>
        <v>否</v>
      </c>
      <c r="G1336" s="175" t="str">
        <f t="shared" si="99"/>
        <v>项</v>
      </c>
    </row>
    <row r="1337" ht="36" customHeight="1" spans="1:7">
      <c r="A1337" s="504" t="s">
        <v>2399</v>
      </c>
      <c r="B1337" s="503" t="s">
        <v>2400</v>
      </c>
      <c r="C1337" s="392">
        <v>0</v>
      </c>
      <c r="D1337" s="392">
        <v>0</v>
      </c>
      <c r="E1337" s="350" t="str">
        <f t="shared" si="97"/>
        <v/>
      </c>
      <c r="F1337" s="318" t="str">
        <f t="shared" si="98"/>
        <v>否</v>
      </c>
      <c r="G1337" s="175" t="str">
        <f t="shared" si="99"/>
        <v>项</v>
      </c>
    </row>
    <row r="1338" ht="36" customHeight="1" spans="1:7">
      <c r="A1338" s="501" t="s">
        <v>2401</v>
      </c>
      <c r="B1338" s="502" t="s">
        <v>2402</v>
      </c>
      <c r="C1338" s="388">
        <f>C1339</f>
        <v>0</v>
      </c>
      <c r="D1338" s="388">
        <f>D1339</f>
        <v>0</v>
      </c>
      <c r="E1338" s="355" t="str">
        <f t="shared" si="97"/>
        <v/>
      </c>
      <c r="F1338" s="318" t="str">
        <f t="shared" si="98"/>
        <v>否</v>
      </c>
      <c r="G1338" s="175" t="str">
        <f t="shared" si="99"/>
        <v>款</v>
      </c>
    </row>
    <row r="1339" ht="36" customHeight="1" spans="1:7">
      <c r="A1339" s="511" t="s">
        <v>2403</v>
      </c>
      <c r="B1339" s="503" t="s">
        <v>2404</v>
      </c>
      <c r="C1339" s="392">
        <v>0</v>
      </c>
      <c r="D1339" s="392">
        <v>0</v>
      </c>
      <c r="E1339" s="350" t="str">
        <f t="shared" si="97"/>
        <v/>
      </c>
      <c r="F1339" s="318" t="str">
        <f t="shared" si="98"/>
        <v>否</v>
      </c>
      <c r="G1339" s="175" t="str">
        <f t="shared" si="99"/>
        <v>项</v>
      </c>
    </row>
    <row r="1340" ht="36" customHeight="1" spans="1:7">
      <c r="A1340" s="510" t="s">
        <v>2405</v>
      </c>
      <c r="B1340" s="508" t="s">
        <v>520</v>
      </c>
      <c r="C1340" s="509"/>
      <c r="D1340" s="509"/>
      <c r="E1340" s="355"/>
      <c r="F1340" s="318" t="str">
        <f t="shared" si="98"/>
        <v>否</v>
      </c>
      <c r="G1340" s="175" t="str">
        <f t="shared" si="99"/>
        <v>项</v>
      </c>
    </row>
    <row r="1341" ht="36" customHeight="1" spans="1:7">
      <c r="A1341" s="501" t="s">
        <v>111</v>
      </c>
      <c r="B1341" s="502" t="s">
        <v>112</v>
      </c>
      <c r="C1341" s="388"/>
      <c r="D1341" s="388">
        <v>800</v>
      </c>
      <c r="E1341" s="355"/>
      <c r="F1341" s="318" t="str">
        <f t="shared" si="98"/>
        <v>是</v>
      </c>
      <c r="G1341" s="175" t="str">
        <f t="shared" si="99"/>
        <v>类</v>
      </c>
    </row>
    <row r="1342" ht="36" customHeight="1" spans="1:7">
      <c r="A1342" s="501" t="s">
        <v>113</v>
      </c>
      <c r="B1342" s="502" t="s">
        <v>114</v>
      </c>
      <c r="C1342" s="388"/>
      <c r="D1342" s="388"/>
      <c r="E1342" s="355"/>
      <c r="F1342" s="318" t="str">
        <f t="shared" si="98"/>
        <v>是</v>
      </c>
      <c r="G1342" s="175" t="str">
        <f t="shared" si="99"/>
        <v>类</v>
      </c>
    </row>
    <row r="1343" ht="36" customHeight="1" spans="1:7">
      <c r="A1343" s="501" t="s">
        <v>2406</v>
      </c>
      <c r="B1343" s="502" t="s">
        <v>2407</v>
      </c>
      <c r="C1343" s="388"/>
      <c r="D1343" s="388"/>
      <c r="E1343" s="355"/>
      <c r="F1343" s="318" t="str">
        <f t="shared" si="98"/>
        <v>否</v>
      </c>
      <c r="G1343" s="175" t="str">
        <f t="shared" si="99"/>
        <v>款</v>
      </c>
    </row>
    <row r="1344" ht="36" customHeight="1" spans="1:7">
      <c r="A1344" s="504" t="s">
        <v>2408</v>
      </c>
      <c r="B1344" s="503" t="s">
        <v>2409</v>
      </c>
      <c r="C1344" s="392"/>
      <c r="D1344" s="392"/>
      <c r="E1344" s="350"/>
      <c r="F1344" s="318" t="str">
        <f t="shared" si="98"/>
        <v>否</v>
      </c>
      <c r="G1344" s="175" t="str">
        <f t="shared" si="99"/>
        <v>项</v>
      </c>
    </row>
    <row r="1345" ht="36" customHeight="1" spans="1:7">
      <c r="A1345" s="504" t="s">
        <v>2410</v>
      </c>
      <c r="B1345" s="503" t="s">
        <v>2411</v>
      </c>
      <c r="C1345" s="392"/>
      <c r="D1345" s="392"/>
      <c r="E1345" s="350"/>
      <c r="F1345" s="318" t="str">
        <f t="shared" si="98"/>
        <v>否</v>
      </c>
      <c r="G1345" s="175" t="str">
        <f t="shared" si="99"/>
        <v>项</v>
      </c>
    </row>
    <row r="1346" ht="36" customHeight="1" spans="1:7">
      <c r="A1346" s="504" t="s">
        <v>2412</v>
      </c>
      <c r="B1346" s="503" t="s">
        <v>2413</v>
      </c>
      <c r="C1346" s="392"/>
      <c r="D1346" s="392"/>
      <c r="E1346" s="350"/>
      <c r="F1346" s="318" t="str">
        <f t="shared" si="98"/>
        <v>否</v>
      </c>
      <c r="G1346" s="175" t="str">
        <f t="shared" si="99"/>
        <v>项</v>
      </c>
    </row>
    <row r="1347" ht="36" customHeight="1" spans="1:7">
      <c r="A1347" s="504">
        <v>2320399</v>
      </c>
      <c r="B1347" s="503" t="s">
        <v>2414</v>
      </c>
      <c r="C1347" s="392">
        <v>0</v>
      </c>
      <c r="D1347" s="392">
        <v>0</v>
      </c>
      <c r="E1347" s="350" t="str">
        <f t="shared" si="97"/>
        <v/>
      </c>
      <c r="F1347" s="318" t="str">
        <f t="shared" si="98"/>
        <v>否</v>
      </c>
      <c r="G1347" s="175" t="str">
        <f t="shared" si="99"/>
        <v>项</v>
      </c>
    </row>
    <row r="1348" ht="36" customHeight="1" spans="1:7">
      <c r="A1348" s="501" t="s">
        <v>2415</v>
      </c>
      <c r="B1348" s="508" t="s">
        <v>520</v>
      </c>
      <c r="C1348" s="388"/>
      <c r="D1348" s="388"/>
      <c r="E1348" s="355"/>
      <c r="F1348" s="318" t="str">
        <f t="shared" si="98"/>
        <v>否</v>
      </c>
      <c r="G1348" s="175" t="str">
        <f t="shared" si="99"/>
        <v>项</v>
      </c>
    </row>
    <row r="1349" ht="36" customHeight="1" spans="1:7">
      <c r="A1349" s="501" t="s">
        <v>115</v>
      </c>
      <c r="B1349" s="502" t="s">
        <v>116</v>
      </c>
      <c r="C1349" s="388"/>
      <c r="D1349" s="388"/>
      <c r="E1349" s="355"/>
      <c r="F1349" s="318" t="str">
        <f t="shared" ref="F1349:F1356" si="100">IF(LEN(A1349)=3,"是",IF(B1349&lt;&gt;"",IF(SUM(C1349:D1349)&lt;&gt;0,"是","否"),"是"))</f>
        <v>是</v>
      </c>
      <c r="G1349" s="175" t="str">
        <f t="shared" ref="G1349:G1356" si="101">IF(LEN(A1349)=3,"类",IF(LEN(A1349)=5,"款","项"))</f>
        <v>类</v>
      </c>
    </row>
    <row r="1350" ht="36" customHeight="1" spans="1:7">
      <c r="A1350" s="501" t="s">
        <v>2416</v>
      </c>
      <c r="B1350" s="502" t="s">
        <v>2417</v>
      </c>
      <c r="C1350" s="388"/>
      <c r="D1350" s="388"/>
      <c r="E1350" s="355"/>
      <c r="F1350" s="318" t="str">
        <f t="shared" si="100"/>
        <v>否</v>
      </c>
      <c r="G1350" s="175" t="str">
        <f t="shared" si="101"/>
        <v>款</v>
      </c>
    </row>
    <row r="1351" ht="36" customHeight="1" spans="1:7">
      <c r="A1351" s="501" t="s">
        <v>117</v>
      </c>
      <c r="B1351" s="502" t="s">
        <v>118</v>
      </c>
      <c r="C1351" s="388"/>
      <c r="D1351" s="388"/>
      <c r="E1351" s="355"/>
      <c r="F1351" s="318" t="str">
        <f t="shared" si="100"/>
        <v>是</v>
      </c>
      <c r="G1351" s="175" t="str">
        <f t="shared" si="101"/>
        <v>类</v>
      </c>
    </row>
    <row r="1352" ht="36" customHeight="1" spans="1:7">
      <c r="A1352" s="501" t="s">
        <v>2418</v>
      </c>
      <c r="B1352" s="502" t="s">
        <v>2419</v>
      </c>
      <c r="C1352" s="388"/>
      <c r="D1352" s="388"/>
      <c r="E1352" s="355"/>
      <c r="F1352" s="318" t="str">
        <f t="shared" si="100"/>
        <v>否</v>
      </c>
      <c r="G1352" s="175" t="str">
        <f t="shared" si="101"/>
        <v>款</v>
      </c>
    </row>
    <row r="1353" ht="36" customHeight="1" spans="1:7">
      <c r="A1353" s="501" t="s">
        <v>2420</v>
      </c>
      <c r="B1353" s="502" t="s">
        <v>2084</v>
      </c>
      <c r="C1353" s="388"/>
      <c r="D1353" s="388"/>
      <c r="E1353" s="355"/>
      <c r="F1353" s="318" t="str">
        <f t="shared" si="100"/>
        <v>否</v>
      </c>
      <c r="G1353" s="175" t="str">
        <f t="shared" si="101"/>
        <v>款</v>
      </c>
    </row>
    <row r="1354" ht="36" customHeight="1" spans="1:7">
      <c r="A1354" s="507" t="s">
        <v>2421</v>
      </c>
      <c r="B1354" s="508" t="s">
        <v>520</v>
      </c>
      <c r="C1354" s="523">
        <v>0</v>
      </c>
      <c r="D1354" s="523">
        <v>0</v>
      </c>
      <c r="E1354" s="355" t="str">
        <f>IF(C1354&gt;0,D1354/C1354-1,IF(C1354&lt;0,-(D1354/C1354-1),""))</f>
        <v/>
      </c>
      <c r="F1354" s="318" t="str">
        <f t="shared" si="100"/>
        <v>否</v>
      </c>
      <c r="G1354" s="175" t="str">
        <f t="shared" si="101"/>
        <v>项</v>
      </c>
    </row>
    <row r="1355" ht="31" customHeight="1" spans="1:6">
      <c r="A1355" s="524"/>
      <c r="B1355" s="525"/>
      <c r="C1355" s="523"/>
      <c r="D1355" s="523"/>
      <c r="E1355" s="355"/>
      <c r="F1355" s="318" t="str">
        <f t="shared" si="100"/>
        <v>是</v>
      </c>
    </row>
    <row r="1356" ht="36" customHeight="1" spans="1:6">
      <c r="A1356" s="526"/>
      <c r="B1356" s="527" t="s">
        <v>2422</v>
      </c>
      <c r="C1356" s="343">
        <f>C4+C250+C253+C273+C367+C423+C480+C540+C669+C743+C823+C847+C960+C1025+C1096+C1117+C1145+C1155+C1201+C1223+C1282+C1341+C1342+C1349+C1351</f>
        <v>27001</v>
      </c>
      <c r="D1356" s="343">
        <f>D4+D250+D253+D273+D367+D423+D480+D540+D669+D743+D823+D847+D960+D1025+D1096+D1117+D1145+D1155+D1201+D1223+D1282+D1341+D1342+D1349+D1351</f>
        <v>27000</v>
      </c>
      <c r="E1356" s="528">
        <f>IF(C1356&gt;0,D1356/C1356-1,IF(C1356&lt;0,-(D1356/C1356-1),""))</f>
        <v>0</v>
      </c>
      <c r="F1356" s="318" t="str">
        <f t="shared" si="100"/>
        <v>是</v>
      </c>
    </row>
    <row r="1357" spans="3:3">
      <c r="C1357" s="529"/>
    </row>
    <row r="1358" spans="3:3">
      <c r="C1358" s="530"/>
    </row>
    <row r="1359" spans="3:3">
      <c r="C1359" s="529"/>
    </row>
    <row r="1360" spans="3:3">
      <c r="C1360" s="530"/>
    </row>
    <row r="1361" spans="3:3">
      <c r="C1361" s="529"/>
    </row>
    <row r="1362" spans="3:3">
      <c r="C1362" s="529"/>
    </row>
    <row r="1363" spans="3:3">
      <c r="C1363" s="530"/>
    </row>
    <row r="1364" spans="3:3">
      <c r="C1364" s="529"/>
    </row>
    <row r="1365" spans="3:3">
      <c r="C1365" s="529"/>
    </row>
    <row r="1366" spans="3:3">
      <c r="C1366" s="529"/>
    </row>
    <row r="1367" spans="3:3">
      <c r="C1367" s="529"/>
    </row>
    <row r="1368" spans="3:5">
      <c r="C1368" s="530"/>
      <c r="E1368" s="488">
        <f>IF(C1356&lt;&gt;0,IF((D1356/C1356-1)&lt;-30%,"",IF((D1356/C1356-1)&gt;150%,"",D1356/C1356-1)),"")</f>
        <v>0</v>
      </c>
    </row>
    <row r="1369" spans="3:3">
      <c r="C1369" s="529"/>
    </row>
  </sheetData>
  <autoFilter xmlns:etc="http://www.wps.cn/officeDocument/2017/etCustomData" ref="A3:G1356" etc:filterBottomFollowUsedRange="0">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3">
    <cfRule type="cellIs" dxfId="2" priority="144" stopIfTrue="1" operator="lessThan">
      <formula>0</formula>
    </cfRule>
  </conditionalFormatting>
  <conditionalFormatting sqref="F1214">
    <cfRule type="cellIs" dxfId="2" priority="143" stopIfTrue="1" operator="lessThan">
      <formula>0</formula>
    </cfRule>
  </conditionalFormatting>
  <conditionalFormatting sqref="F1215">
    <cfRule type="cellIs" dxfId="2" priority="142" stopIfTrue="1" operator="lessThan">
      <formula>0</formula>
    </cfRule>
  </conditionalFormatting>
  <conditionalFormatting sqref="F1216">
    <cfRule type="cellIs" dxfId="2" priority="141" stopIfTrue="1" operator="lessThan">
      <formula>0</formula>
    </cfRule>
  </conditionalFormatting>
  <conditionalFormatting sqref="F1217">
    <cfRule type="cellIs" dxfId="2" priority="140" stopIfTrue="1" operator="lessThan">
      <formula>0</formula>
    </cfRule>
  </conditionalFormatting>
  <conditionalFormatting sqref="F1218">
    <cfRule type="cellIs" dxfId="2" priority="139" stopIfTrue="1" operator="lessThan">
      <formula>0</formula>
    </cfRule>
  </conditionalFormatting>
  <conditionalFormatting sqref="F1219">
    <cfRule type="cellIs" dxfId="2" priority="138" stopIfTrue="1" operator="lessThan">
      <formula>0</formula>
    </cfRule>
  </conditionalFormatting>
  <conditionalFormatting sqref="F1220">
    <cfRule type="cellIs" dxfId="2" priority="137" stopIfTrue="1" operator="lessThan">
      <formula>0</formula>
    </cfRule>
  </conditionalFormatting>
  <conditionalFormatting sqref="F1221">
    <cfRule type="cellIs" dxfId="2" priority="136" stopIfTrue="1" operator="lessThan">
      <formula>0</formula>
    </cfRule>
  </conditionalFormatting>
  <conditionalFormatting sqref="F1222">
    <cfRule type="cellIs" dxfId="2" priority="135" stopIfTrue="1" operator="lessThan">
      <formula>0</formula>
    </cfRule>
  </conditionalFormatting>
  <conditionalFormatting sqref="F1223">
    <cfRule type="cellIs" dxfId="2" priority="134" stopIfTrue="1" operator="lessThan">
      <formula>0</formula>
    </cfRule>
  </conditionalFormatting>
  <conditionalFormatting sqref="F1224">
    <cfRule type="cellIs" dxfId="2" priority="133" stopIfTrue="1" operator="lessThan">
      <formula>0</formula>
    </cfRule>
  </conditionalFormatting>
  <conditionalFormatting sqref="F1225">
    <cfRule type="cellIs" dxfId="2" priority="132" stopIfTrue="1" operator="lessThan">
      <formula>0</formula>
    </cfRule>
  </conditionalFormatting>
  <conditionalFormatting sqref="F1226">
    <cfRule type="cellIs" dxfId="2" priority="131" stopIfTrue="1" operator="lessThan">
      <formula>0</formula>
    </cfRule>
  </conditionalFormatting>
  <conditionalFormatting sqref="F1227">
    <cfRule type="cellIs" dxfId="2" priority="130" stopIfTrue="1" operator="lessThan">
      <formula>0</formula>
    </cfRule>
  </conditionalFormatting>
  <conditionalFormatting sqref="F1228">
    <cfRule type="cellIs" dxfId="2" priority="129" stopIfTrue="1" operator="lessThan">
      <formula>0</formula>
    </cfRule>
  </conditionalFormatting>
  <conditionalFormatting sqref="F1229">
    <cfRule type="cellIs" dxfId="2" priority="128" stopIfTrue="1" operator="lessThan">
      <formula>0</formula>
    </cfRule>
  </conditionalFormatting>
  <conditionalFormatting sqref="F1230">
    <cfRule type="cellIs" dxfId="2" priority="127" stopIfTrue="1" operator="lessThan">
      <formula>0</formula>
    </cfRule>
  </conditionalFormatting>
  <conditionalFormatting sqref="F1231">
    <cfRule type="cellIs" dxfId="2" priority="126" stopIfTrue="1" operator="lessThan">
      <formula>0</formula>
    </cfRule>
  </conditionalFormatting>
  <conditionalFormatting sqref="F1232">
    <cfRule type="cellIs" dxfId="2" priority="125" stopIfTrue="1" operator="lessThan">
      <formula>0</formula>
    </cfRule>
  </conditionalFormatting>
  <conditionalFormatting sqref="F1233">
    <cfRule type="cellIs" dxfId="2" priority="124" stopIfTrue="1" operator="lessThan">
      <formula>0</formula>
    </cfRule>
  </conditionalFormatting>
  <conditionalFormatting sqref="F1234">
    <cfRule type="cellIs" dxfId="2" priority="123" stopIfTrue="1" operator="lessThan">
      <formula>0</formula>
    </cfRule>
  </conditionalFormatting>
  <conditionalFormatting sqref="F1235">
    <cfRule type="cellIs" dxfId="2" priority="122" stopIfTrue="1" operator="lessThan">
      <formula>0</formula>
    </cfRule>
  </conditionalFormatting>
  <conditionalFormatting sqref="F1236">
    <cfRule type="cellIs" dxfId="2" priority="121" stopIfTrue="1" operator="lessThan">
      <formula>0</formula>
    </cfRule>
  </conditionalFormatting>
  <conditionalFormatting sqref="F1237">
    <cfRule type="cellIs" dxfId="2" priority="120" stopIfTrue="1" operator="lessThan">
      <formula>0</formula>
    </cfRule>
  </conditionalFormatting>
  <conditionalFormatting sqref="F1238">
    <cfRule type="cellIs" dxfId="2" priority="119" stopIfTrue="1" operator="lessThan">
      <formula>0</formula>
    </cfRule>
  </conditionalFormatting>
  <conditionalFormatting sqref="F1239">
    <cfRule type="cellIs" dxfId="2" priority="118" stopIfTrue="1" operator="lessThan">
      <formula>0</formula>
    </cfRule>
  </conditionalFormatting>
  <conditionalFormatting sqref="F1240">
    <cfRule type="cellIs" dxfId="2" priority="117" stopIfTrue="1" operator="lessThan">
      <formula>0</formula>
    </cfRule>
  </conditionalFormatting>
  <conditionalFormatting sqref="F1241">
    <cfRule type="cellIs" dxfId="2" priority="116" stopIfTrue="1" operator="lessThan">
      <formula>0</formula>
    </cfRule>
  </conditionalFormatting>
  <conditionalFormatting sqref="F1242">
    <cfRule type="cellIs" dxfId="2" priority="115" stopIfTrue="1" operator="lessThan">
      <formula>0</formula>
    </cfRule>
  </conditionalFormatting>
  <conditionalFormatting sqref="F1243">
    <cfRule type="cellIs" dxfId="2" priority="114" stopIfTrue="1" operator="lessThan">
      <formula>0</formula>
    </cfRule>
  </conditionalFormatting>
  <conditionalFormatting sqref="F1244">
    <cfRule type="cellIs" dxfId="2" priority="113" stopIfTrue="1" operator="lessThan">
      <formula>0</formula>
    </cfRule>
  </conditionalFormatting>
  <conditionalFormatting sqref="F1245">
    <cfRule type="cellIs" dxfId="2" priority="112" stopIfTrue="1" operator="lessThan">
      <formula>0</formula>
    </cfRule>
  </conditionalFormatting>
  <conditionalFormatting sqref="F1246">
    <cfRule type="cellIs" dxfId="2" priority="111" stopIfTrue="1" operator="lessThan">
      <formula>0</formula>
    </cfRule>
  </conditionalFormatting>
  <conditionalFormatting sqref="F1247">
    <cfRule type="cellIs" dxfId="2" priority="110" stopIfTrue="1" operator="lessThan">
      <formula>0</formula>
    </cfRule>
  </conditionalFormatting>
  <conditionalFormatting sqref="F1248">
    <cfRule type="cellIs" dxfId="2" priority="109" stopIfTrue="1" operator="lessThan">
      <formula>0</formula>
    </cfRule>
  </conditionalFormatting>
  <conditionalFormatting sqref="F1249">
    <cfRule type="cellIs" dxfId="2" priority="108" stopIfTrue="1" operator="lessThan">
      <formula>0</formula>
    </cfRule>
  </conditionalFormatting>
  <conditionalFormatting sqref="F1250">
    <cfRule type="cellIs" dxfId="2" priority="107" stopIfTrue="1" operator="lessThan">
      <formula>0</formula>
    </cfRule>
  </conditionalFormatting>
  <conditionalFormatting sqref="F1251">
    <cfRule type="cellIs" dxfId="2" priority="106" stopIfTrue="1" operator="lessThan">
      <formula>0</formula>
    </cfRule>
  </conditionalFormatting>
  <conditionalFormatting sqref="F1252">
    <cfRule type="cellIs" dxfId="2" priority="105" stopIfTrue="1" operator="lessThan">
      <formula>0</formula>
    </cfRule>
  </conditionalFormatting>
  <conditionalFormatting sqref="F1253">
    <cfRule type="cellIs" dxfId="2" priority="104" stopIfTrue="1" operator="lessThan">
      <formula>0</formula>
    </cfRule>
  </conditionalFormatting>
  <conditionalFormatting sqref="F1254">
    <cfRule type="cellIs" dxfId="2" priority="103" stopIfTrue="1" operator="lessThan">
      <formula>0</formula>
    </cfRule>
  </conditionalFormatting>
  <conditionalFormatting sqref="F1255">
    <cfRule type="cellIs" dxfId="2" priority="102" stopIfTrue="1" operator="lessThan">
      <formula>0</formula>
    </cfRule>
  </conditionalFormatting>
  <conditionalFormatting sqref="F1256">
    <cfRule type="cellIs" dxfId="2" priority="101" stopIfTrue="1" operator="lessThan">
      <formula>0</formula>
    </cfRule>
  </conditionalFormatting>
  <conditionalFormatting sqref="F1257">
    <cfRule type="cellIs" dxfId="2" priority="100" stopIfTrue="1" operator="lessThan">
      <formula>0</formula>
    </cfRule>
  </conditionalFormatting>
  <conditionalFormatting sqref="F1258">
    <cfRule type="cellIs" dxfId="2" priority="99" stopIfTrue="1" operator="lessThan">
      <formula>0</formula>
    </cfRule>
  </conditionalFormatting>
  <conditionalFormatting sqref="F1259">
    <cfRule type="cellIs" dxfId="2" priority="98" stopIfTrue="1" operator="lessThan">
      <formula>0</formula>
    </cfRule>
  </conditionalFormatting>
  <conditionalFormatting sqref="F1260">
    <cfRule type="cellIs" dxfId="2" priority="97" stopIfTrue="1" operator="lessThan">
      <formula>0</formula>
    </cfRule>
  </conditionalFormatting>
  <conditionalFormatting sqref="F1261">
    <cfRule type="cellIs" dxfId="2" priority="96" stopIfTrue="1" operator="lessThan">
      <formula>0</formula>
    </cfRule>
  </conditionalFormatting>
  <conditionalFormatting sqref="F1262">
    <cfRule type="cellIs" dxfId="2" priority="95" stopIfTrue="1" operator="lessThan">
      <formula>0</formula>
    </cfRule>
  </conditionalFormatting>
  <conditionalFormatting sqref="F1263">
    <cfRule type="cellIs" dxfId="2" priority="94" stopIfTrue="1" operator="lessThan">
      <formula>0</formula>
    </cfRule>
  </conditionalFormatting>
  <conditionalFormatting sqref="F1264">
    <cfRule type="cellIs" dxfId="2" priority="93" stopIfTrue="1" operator="lessThan">
      <formula>0</formula>
    </cfRule>
  </conditionalFormatting>
  <conditionalFormatting sqref="F1265">
    <cfRule type="cellIs" dxfId="2" priority="92" stopIfTrue="1" operator="lessThan">
      <formula>0</formula>
    </cfRule>
  </conditionalFormatting>
  <conditionalFormatting sqref="F1266">
    <cfRule type="cellIs" dxfId="2" priority="91" stopIfTrue="1" operator="lessThan">
      <formula>0</formula>
    </cfRule>
  </conditionalFormatting>
  <conditionalFormatting sqref="F1267">
    <cfRule type="cellIs" dxfId="2" priority="90" stopIfTrue="1" operator="lessThan">
      <formula>0</formula>
    </cfRule>
  </conditionalFormatting>
  <conditionalFormatting sqref="F1268">
    <cfRule type="cellIs" dxfId="2" priority="89" stopIfTrue="1" operator="lessThan">
      <formula>0</formula>
    </cfRule>
  </conditionalFormatting>
  <conditionalFormatting sqref="F1269">
    <cfRule type="cellIs" dxfId="2" priority="88" stopIfTrue="1" operator="lessThan">
      <formula>0</formula>
    </cfRule>
  </conditionalFormatting>
  <conditionalFormatting sqref="F1270">
    <cfRule type="cellIs" dxfId="2" priority="87" stopIfTrue="1" operator="lessThan">
      <formula>0</formula>
    </cfRule>
  </conditionalFormatting>
  <conditionalFormatting sqref="F1271">
    <cfRule type="cellIs" dxfId="2" priority="86" stopIfTrue="1" operator="lessThan">
      <formula>0</formula>
    </cfRule>
  </conditionalFormatting>
  <conditionalFormatting sqref="F1272">
    <cfRule type="cellIs" dxfId="2" priority="85" stopIfTrue="1" operator="lessThan">
      <formula>0</formula>
    </cfRule>
  </conditionalFormatting>
  <conditionalFormatting sqref="F1273">
    <cfRule type="cellIs" dxfId="2" priority="84" stopIfTrue="1" operator="lessThan">
      <formula>0</formula>
    </cfRule>
  </conditionalFormatting>
  <conditionalFormatting sqref="F1274">
    <cfRule type="cellIs" dxfId="2" priority="83" stopIfTrue="1" operator="lessThan">
      <formula>0</formula>
    </cfRule>
  </conditionalFormatting>
  <conditionalFormatting sqref="F1275">
    <cfRule type="cellIs" dxfId="2" priority="82" stopIfTrue="1" operator="lessThan">
      <formula>0</formula>
    </cfRule>
  </conditionalFormatting>
  <conditionalFormatting sqref="F1276">
    <cfRule type="cellIs" dxfId="2" priority="81" stopIfTrue="1" operator="lessThan">
      <formula>0</formula>
    </cfRule>
  </conditionalFormatting>
  <conditionalFormatting sqref="F1277">
    <cfRule type="cellIs" dxfId="2" priority="80" stopIfTrue="1" operator="lessThan">
      <formula>0</formula>
    </cfRule>
  </conditionalFormatting>
  <conditionalFormatting sqref="F1278">
    <cfRule type="cellIs" dxfId="2" priority="79" stopIfTrue="1" operator="lessThan">
      <formula>0</formula>
    </cfRule>
  </conditionalFormatting>
  <conditionalFormatting sqref="F1279">
    <cfRule type="cellIs" dxfId="2" priority="78" stopIfTrue="1" operator="lessThan">
      <formula>0</formula>
    </cfRule>
  </conditionalFormatting>
  <conditionalFormatting sqref="F1280">
    <cfRule type="cellIs" dxfId="2" priority="77" stopIfTrue="1" operator="lessThan">
      <formula>0</formula>
    </cfRule>
  </conditionalFormatting>
  <conditionalFormatting sqref="F1281">
    <cfRule type="cellIs" dxfId="2" priority="76" stopIfTrue="1" operator="lessThan">
      <formula>0</formula>
    </cfRule>
  </conditionalFormatting>
  <conditionalFormatting sqref="F1282">
    <cfRule type="cellIs" dxfId="2" priority="75" stopIfTrue="1" operator="lessThan">
      <formula>0</formula>
    </cfRule>
  </conditionalFormatting>
  <conditionalFormatting sqref="F1283">
    <cfRule type="cellIs" dxfId="2" priority="74" stopIfTrue="1" operator="lessThan">
      <formula>0</formula>
    </cfRule>
  </conditionalFormatting>
  <conditionalFormatting sqref="F1284">
    <cfRule type="cellIs" dxfId="2" priority="73" stopIfTrue="1" operator="lessThan">
      <formula>0</formula>
    </cfRule>
  </conditionalFormatting>
  <conditionalFormatting sqref="F1285">
    <cfRule type="cellIs" dxfId="2" priority="72" stopIfTrue="1" operator="lessThan">
      <formula>0</formula>
    </cfRule>
  </conditionalFormatting>
  <conditionalFormatting sqref="F1286">
    <cfRule type="cellIs" dxfId="2" priority="71" stopIfTrue="1" operator="lessThan">
      <formula>0</formula>
    </cfRule>
  </conditionalFormatting>
  <conditionalFormatting sqref="F1287">
    <cfRule type="cellIs" dxfId="2" priority="70" stopIfTrue="1" operator="lessThan">
      <formula>0</formula>
    </cfRule>
  </conditionalFormatting>
  <conditionalFormatting sqref="F1288">
    <cfRule type="cellIs" dxfId="2" priority="69" stopIfTrue="1" operator="lessThan">
      <formula>0</formula>
    </cfRule>
  </conditionalFormatting>
  <conditionalFormatting sqref="F1289">
    <cfRule type="cellIs" dxfId="2" priority="68" stopIfTrue="1" operator="lessThan">
      <formula>0</formula>
    </cfRule>
  </conditionalFormatting>
  <conditionalFormatting sqref="F1290">
    <cfRule type="cellIs" dxfId="2" priority="67" stopIfTrue="1" operator="lessThan">
      <formula>0</formula>
    </cfRule>
  </conditionalFormatting>
  <conditionalFormatting sqref="F1291">
    <cfRule type="cellIs" dxfId="2" priority="66" stopIfTrue="1" operator="lessThan">
      <formula>0</formula>
    </cfRule>
  </conditionalFormatting>
  <conditionalFormatting sqref="F1292">
    <cfRule type="cellIs" dxfId="2" priority="65" stopIfTrue="1" operator="lessThan">
      <formula>0</formula>
    </cfRule>
  </conditionalFormatting>
  <conditionalFormatting sqref="F1293">
    <cfRule type="cellIs" dxfId="2" priority="64" stopIfTrue="1" operator="lessThan">
      <formula>0</formula>
    </cfRule>
  </conditionalFormatting>
  <conditionalFormatting sqref="F1294">
    <cfRule type="cellIs" dxfId="2" priority="63" stopIfTrue="1" operator="lessThan">
      <formula>0</formula>
    </cfRule>
  </conditionalFormatting>
  <conditionalFormatting sqref="F1295">
    <cfRule type="cellIs" dxfId="2" priority="62" stopIfTrue="1" operator="lessThan">
      <formula>0</formula>
    </cfRule>
  </conditionalFormatting>
  <conditionalFormatting sqref="F1296">
    <cfRule type="cellIs" dxfId="2" priority="61" stopIfTrue="1" operator="lessThan">
      <formula>0</formula>
    </cfRule>
  </conditionalFormatting>
  <conditionalFormatting sqref="F1297">
    <cfRule type="cellIs" dxfId="2" priority="60" stopIfTrue="1" operator="lessThan">
      <formula>0</formula>
    </cfRule>
  </conditionalFormatting>
  <conditionalFormatting sqref="F1298">
    <cfRule type="cellIs" dxfId="2" priority="59" stopIfTrue="1" operator="lessThan">
      <formula>0</formula>
    </cfRule>
  </conditionalFormatting>
  <conditionalFormatting sqref="F1299">
    <cfRule type="cellIs" dxfId="2" priority="58" stopIfTrue="1" operator="lessThan">
      <formula>0</formula>
    </cfRule>
  </conditionalFormatting>
  <conditionalFormatting sqref="F1300">
    <cfRule type="cellIs" dxfId="2" priority="57" stopIfTrue="1" operator="lessThan">
      <formula>0</formula>
    </cfRule>
  </conditionalFormatting>
  <conditionalFormatting sqref="F1301">
    <cfRule type="cellIs" dxfId="2" priority="56" stopIfTrue="1" operator="lessThan">
      <formula>0</formula>
    </cfRule>
  </conditionalFormatting>
  <conditionalFormatting sqref="F1302">
    <cfRule type="cellIs" dxfId="2" priority="55" stopIfTrue="1" operator="lessThan">
      <formula>0</formula>
    </cfRule>
  </conditionalFormatting>
  <conditionalFormatting sqref="F1303">
    <cfRule type="cellIs" dxfId="2" priority="54" stopIfTrue="1" operator="lessThan">
      <formula>0</formula>
    </cfRule>
  </conditionalFormatting>
  <conditionalFormatting sqref="F1304">
    <cfRule type="cellIs" dxfId="2" priority="53" stopIfTrue="1" operator="lessThan">
      <formula>0</formula>
    </cfRule>
  </conditionalFormatting>
  <conditionalFormatting sqref="F1305">
    <cfRule type="cellIs" dxfId="2" priority="52" stopIfTrue="1" operator="lessThan">
      <formula>0</formula>
    </cfRule>
  </conditionalFormatting>
  <conditionalFormatting sqref="F1306">
    <cfRule type="cellIs" dxfId="2" priority="51" stopIfTrue="1" operator="lessThan">
      <formula>0</formula>
    </cfRule>
  </conditionalFormatting>
  <conditionalFormatting sqref="F1307">
    <cfRule type="cellIs" dxfId="2" priority="50" stopIfTrue="1" operator="lessThan">
      <formula>0</formula>
    </cfRule>
  </conditionalFormatting>
  <conditionalFormatting sqref="F1308">
    <cfRule type="cellIs" dxfId="2" priority="49" stopIfTrue="1" operator="lessThan">
      <formula>0</formula>
    </cfRule>
  </conditionalFormatting>
  <conditionalFormatting sqref="F1309">
    <cfRule type="cellIs" dxfId="2" priority="48" stopIfTrue="1" operator="lessThan">
      <formula>0</formula>
    </cfRule>
  </conditionalFormatting>
  <conditionalFormatting sqref="F1310">
    <cfRule type="cellIs" dxfId="2" priority="47" stopIfTrue="1" operator="lessThan">
      <formula>0</formula>
    </cfRule>
  </conditionalFormatting>
  <conditionalFormatting sqref="F1311">
    <cfRule type="cellIs" dxfId="2" priority="46" stopIfTrue="1" operator="lessThan">
      <formula>0</formula>
    </cfRule>
  </conditionalFormatting>
  <conditionalFormatting sqref="F1312">
    <cfRule type="cellIs" dxfId="2" priority="45" stopIfTrue="1" operator="lessThan">
      <formula>0</formula>
    </cfRule>
  </conditionalFormatting>
  <conditionalFormatting sqref="F1313">
    <cfRule type="cellIs" dxfId="2" priority="44" stopIfTrue="1" operator="lessThan">
      <formula>0</formula>
    </cfRule>
  </conditionalFormatting>
  <conditionalFormatting sqref="F1314">
    <cfRule type="cellIs" dxfId="2" priority="43" stopIfTrue="1" operator="lessThan">
      <formula>0</formula>
    </cfRule>
  </conditionalFormatting>
  <conditionalFormatting sqref="F1315">
    <cfRule type="cellIs" dxfId="2" priority="42" stopIfTrue="1" operator="lessThan">
      <formula>0</formula>
    </cfRule>
  </conditionalFormatting>
  <conditionalFormatting sqref="F1316">
    <cfRule type="cellIs" dxfId="2" priority="41" stopIfTrue="1" operator="lessThan">
      <formula>0</formula>
    </cfRule>
  </conditionalFormatting>
  <conditionalFormatting sqref="F1317">
    <cfRule type="cellIs" dxfId="2" priority="40" stopIfTrue="1" operator="lessThan">
      <formula>0</formula>
    </cfRule>
  </conditionalFormatting>
  <conditionalFormatting sqref="F1318">
    <cfRule type="cellIs" dxfId="2" priority="39" stopIfTrue="1" operator="lessThan">
      <formula>0</formula>
    </cfRule>
  </conditionalFormatting>
  <conditionalFormatting sqref="F1319">
    <cfRule type="cellIs" dxfId="2" priority="38" stopIfTrue="1" operator="lessThan">
      <formula>0</formula>
    </cfRule>
  </conditionalFormatting>
  <conditionalFormatting sqref="F1320">
    <cfRule type="cellIs" dxfId="2" priority="37" stopIfTrue="1" operator="lessThan">
      <formula>0</formula>
    </cfRule>
  </conditionalFormatting>
  <conditionalFormatting sqref="F1321">
    <cfRule type="cellIs" dxfId="2" priority="36" stopIfTrue="1" operator="lessThan">
      <formula>0</formula>
    </cfRule>
  </conditionalFormatting>
  <conditionalFormatting sqref="F1322">
    <cfRule type="cellIs" dxfId="2" priority="35" stopIfTrue="1" operator="lessThan">
      <formula>0</formula>
    </cfRule>
  </conditionalFormatting>
  <conditionalFormatting sqref="F1323">
    <cfRule type="cellIs" dxfId="2" priority="34" stopIfTrue="1" operator="lessThan">
      <formula>0</formula>
    </cfRule>
  </conditionalFormatting>
  <conditionalFormatting sqref="F1324">
    <cfRule type="cellIs" dxfId="2" priority="33" stopIfTrue="1" operator="lessThan">
      <formula>0</formula>
    </cfRule>
  </conditionalFormatting>
  <conditionalFormatting sqref="F1325">
    <cfRule type="cellIs" dxfId="2" priority="32" stopIfTrue="1" operator="lessThan">
      <formula>0</formula>
    </cfRule>
  </conditionalFormatting>
  <conditionalFormatting sqref="F1326">
    <cfRule type="cellIs" dxfId="2" priority="31" stopIfTrue="1" operator="lessThan">
      <formula>0</formula>
    </cfRule>
  </conditionalFormatting>
  <conditionalFormatting sqref="F1327">
    <cfRule type="cellIs" dxfId="2" priority="30" stopIfTrue="1" operator="lessThan">
      <formula>0</formula>
    </cfRule>
  </conditionalFormatting>
  <conditionalFormatting sqref="F1328">
    <cfRule type="cellIs" dxfId="2" priority="29" stopIfTrue="1" operator="lessThan">
      <formula>0</formula>
    </cfRule>
  </conditionalFormatting>
  <conditionalFormatting sqref="F1329">
    <cfRule type="cellIs" dxfId="2" priority="28" stopIfTrue="1" operator="lessThan">
      <formula>0</formula>
    </cfRule>
  </conditionalFormatting>
  <conditionalFormatting sqref="F1330">
    <cfRule type="cellIs" dxfId="2" priority="27" stopIfTrue="1" operator="lessThan">
      <formula>0</formula>
    </cfRule>
  </conditionalFormatting>
  <conditionalFormatting sqref="F1331">
    <cfRule type="cellIs" dxfId="2" priority="26" stopIfTrue="1" operator="lessThan">
      <formula>0</formula>
    </cfRule>
  </conditionalFormatting>
  <conditionalFormatting sqref="F1332">
    <cfRule type="cellIs" dxfId="2" priority="25" stopIfTrue="1" operator="lessThan">
      <formula>0</formula>
    </cfRule>
  </conditionalFormatting>
  <conditionalFormatting sqref="F1333">
    <cfRule type="cellIs" dxfId="2" priority="24" stopIfTrue="1" operator="lessThan">
      <formula>0</formula>
    </cfRule>
  </conditionalFormatting>
  <conditionalFormatting sqref="F1334">
    <cfRule type="cellIs" dxfId="2" priority="23" stopIfTrue="1" operator="lessThan">
      <formula>0</formula>
    </cfRule>
  </conditionalFormatting>
  <conditionalFormatting sqref="F1335">
    <cfRule type="cellIs" dxfId="2" priority="22" stopIfTrue="1" operator="lessThan">
      <formula>0</formula>
    </cfRule>
  </conditionalFormatting>
  <conditionalFormatting sqref="F1336">
    <cfRule type="cellIs" dxfId="2" priority="21" stopIfTrue="1" operator="lessThan">
      <formula>0</formula>
    </cfRule>
  </conditionalFormatting>
  <conditionalFormatting sqref="F1337">
    <cfRule type="cellIs" dxfId="2" priority="20" stopIfTrue="1" operator="lessThan">
      <formula>0</formula>
    </cfRule>
  </conditionalFormatting>
  <conditionalFormatting sqref="F1338">
    <cfRule type="cellIs" dxfId="2" priority="19" stopIfTrue="1" operator="lessThan">
      <formula>0</formula>
    </cfRule>
  </conditionalFormatting>
  <conditionalFormatting sqref="F1339">
    <cfRule type="cellIs" dxfId="2" priority="18" stopIfTrue="1" operator="lessThan">
      <formula>0</formula>
    </cfRule>
  </conditionalFormatting>
  <conditionalFormatting sqref="F1340">
    <cfRule type="cellIs" dxfId="2" priority="17" stopIfTrue="1" operator="lessThan">
      <formula>0</formula>
    </cfRule>
  </conditionalFormatting>
  <conditionalFormatting sqref="F1341">
    <cfRule type="cellIs" dxfId="2" priority="16" stopIfTrue="1" operator="lessThan">
      <formula>0</formula>
    </cfRule>
  </conditionalFormatting>
  <conditionalFormatting sqref="F1342">
    <cfRule type="cellIs" dxfId="2" priority="15" stopIfTrue="1" operator="lessThan">
      <formula>0</formula>
    </cfRule>
  </conditionalFormatting>
  <conditionalFormatting sqref="F1343">
    <cfRule type="cellIs" dxfId="2" priority="14" stopIfTrue="1" operator="lessThan">
      <formula>0</formula>
    </cfRule>
  </conditionalFormatting>
  <conditionalFormatting sqref="F1344">
    <cfRule type="cellIs" dxfId="2" priority="13" stopIfTrue="1" operator="lessThan">
      <formula>0</formula>
    </cfRule>
  </conditionalFormatting>
  <conditionalFormatting sqref="F1345">
    <cfRule type="cellIs" dxfId="2" priority="12" stopIfTrue="1" operator="lessThan">
      <formula>0</formula>
    </cfRule>
  </conditionalFormatting>
  <conditionalFormatting sqref="F1346">
    <cfRule type="cellIs" dxfId="2" priority="11" stopIfTrue="1" operator="lessThan">
      <formula>0</formula>
    </cfRule>
  </conditionalFormatting>
  <conditionalFormatting sqref="F1347">
    <cfRule type="cellIs" dxfId="2" priority="10" stopIfTrue="1" operator="lessThan">
      <formula>0</formula>
    </cfRule>
  </conditionalFormatting>
  <conditionalFormatting sqref="F1348">
    <cfRule type="cellIs" dxfId="2" priority="9" stopIfTrue="1" operator="lessThan">
      <formula>0</formula>
    </cfRule>
  </conditionalFormatting>
  <conditionalFormatting sqref="F1349">
    <cfRule type="cellIs" dxfId="2" priority="8" stopIfTrue="1" operator="lessThan">
      <formula>0</formula>
    </cfRule>
  </conditionalFormatting>
  <conditionalFormatting sqref="F1350">
    <cfRule type="cellIs" dxfId="2" priority="7" stopIfTrue="1" operator="lessThan">
      <formula>0</formula>
    </cfRule>
  </conditionalFormatting>
  <conditionalFormatting sqref="F1351">
    <cfRule type="cellIs" dxfId="2" priority="6" stopIfTrue="1" operator="lessThan">
      <formula>0</formula>
    </cfRule>
  </conditionalFormatting>
  <conditionalFormatting sqref="F1352">
    <cfRule type="cellIs" dxfId="2" priority="5" stopIfTrue="1" operator="lessThan">
      <formula>0</formula>
    </cfRule>
  </conditionalFormatting>
  <conditionalFormatting sqref="F1353">
    <cfRule type="cellIs" dxfId="2" priority="4" stopIfTrue="1" operator="lessThan">
      <formula>0</formula>
    </cfRule>
  </conditionalFormatting>
  <conditionalFormatting sqref="F1354">
    <cfRule type="cellIs" dxfId="2" priority="3" stopIfTrue="1" operator="lessThan">
      <formula>0</formula>
    </cfRule>
  </conditionalFormatting>
  <conditionalFormatting sqref="F1355">
    <cfRule type="cellIs" dxfId="2" priority="2" stopIfTrue="1" operator="lessThan">
      <formula>0</formula>
    </cfRule>
  </conditionalFormatting>
  <conditionalFormatting sqref="F1356">
    <cfRule type="cellIs" dxfId="2" priority="1" stopIfTrue="1" operator="lessThan">
      <formula>0</formula>
    </cfRule>
  </conditionalFormatting>
  <conditionalFormatting sqref="F11:F17">
    <cfRule type="cellIs" dxfId="2" priority="1345" stopIfTrue="1" operator="lessThan">
      <formula>0</formula>
    </cfRule>
  </conditionalFormatting>
  <conditionalFormatting sqref="F1211:F1212">
    <cfRule type="cellIs" dxfId="2" priority="145" stopIfTrue="1" operator="lessThan">
      <formula>0</formula>
    </cfRule>
  </conditionalFormatting>
  <printOptions horizontalCentered="1"/>
  <pageMargins left="0.471527777777778" right="0.393055555555556" top="0.707638888888889" bottom="0.511805555555556" header="0.313888888888889" footer="0.313888888888889"/>
  <pageSetup paperSize="9" scale="7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topLeftCell="A15" workbookViewId="0">
      <selection activeCell="A4" sqref="A4"/>
    </sheetView>
  </sheetViews>
  <sheetFormatPr defaultColWidth="9" defaultRowHeight="14.4" outlineLevelCol="1"/>
  <cols>
    <col min="1" max="1" width="79" customWidth="1"/>
    <col min="2" max="2" width="36.5" style="475" customWidth="1"/>
  </cols>
  <sheetData>
    <row r="1" ht="61" customHeight="1" spans="1:2">
      <c r="A1" s="476" t="s">
        <v>2423</v>
      </c>
      <c r="B1" s="477"/>
    </row>
    <row r="2" ht="20.1" customHeight="1" spans="1:2">
      <c r="A2" s="478"/>
      <c r="B2" s="479" t="s">
        <v>2424</v>
      </c>
    </row>
    <row r="3" ht="45" customHeight="1" spans="1:2">
      <c r="A3" s="480" t="s">
        <v>2425</v>
      </c>
      <c r="B3" s="96" t="s">
        <v>5</v>
      </c>
    </row>
    <row r="4" ht="30" customHeight="1" spans="1:2">
      <c r="A4" s="481" t="s">
        <v>2426</v>
      </c>
      <c r="B4" s="482">
        <v>635</v>
      </c>
    </row>
    <row r="5" ht="30" customHeight="1" spans="1:2">
      <c r="A5" s="483" t="s">
        <v>2427</v>
      </c>
      <c r="B5" s="484">
        <v>461</v>
      </c>
    </row>
    <row r="6" ht="30" customHeight="1" spans="1:2">
      <c r="A6" s="483" t="s">
        <v>2428</v>
      </c>
      <c r="B6" s="484">
        <v>136</v>
      </c>
    </row>
    <row r="7" ht="30" customHeight="1" spans="1:2">
      <c r="A7" s="483" t="s">
        <v>2429</v>
      </c>
      <c r="B7" s="484">
        <v>38</v>
      </c>
    </row>
    <row r="8" ht="30" customHeight="1" spans="1:2">
      <c r="A8" s="483" t="s">
        <v>2430</v>
      </c>
      <c r="B8" s="484"/>
    </row>
    <row r="9" ht="30" customHeight="1" spans="1:2">
      <c r="A9" s="481" t="s">
        <v>2431</v>
      </c>
      <c r="B9" s="482">
        <v>62</v>
      </c>
    </row>
    <row r="10" ht="30" customHeight="1" spans="1:2">
      <c r="A10" s="483" t="s">
        <v>2432</v>
      </c>
      <c r="B10" s="484">
        <v>54</v>
      </c>
    </row>
    <row r="11" ht="30" customHeight="1" spans="1:2">
      <c r="A11" s="483" t="s">
        <v>2433</v>
      </c>
      <c r="B11" s="484"/>
    </row>
    <row r="12" ht="30" customHeight="1" spans="1:2">
      <c r="A12" s="483" t="s">
        <v>2434</v>
      </c>
      <c r="B12" s="484">
        <v>1</v>
      </c>
    </row>
    <row r="13" ht="30" customHeight="1" spans="1:2">
      <c r="A13" s="483" t="s">
        <v>2435</v>
      </c>
      <c r="B13" s="484"/>
    </row>
    <row r="14" ht="30" customHeight="1" spans="1:2">
      <c r="A14" s="483" t="s">
        <v>2436</v>
      </c>
      <c r="B14" s="484"/>
    </row>
    <row r="15" ht="30" customHeight="1" spans="1:2">
      <c r="A15" s="483" t="s">
        <v>2437</v>
      </c>
      <c r="B15" s="484">
        <v>3</v>
      </c>
    </row>
    <row r="16" ht="30" customHeight="1" spans="1:2">
      <c r="A16" s="483" t="s">
        <v>2438</v>
      </c>
      <c r="B16" s="484"/>
    </row>
    <row r="17" ht="30" customHeight="1" spans="1:2">
      <c r="A17" s="483" t="s">
        <v>2439</v>
      </c>
      <c r="B17" s="484">
        <v>4</v>
      </c>
    </row>
    <row r="18" ht="30" customHeight="1" spans="1:2">
      <c r="A18" s="483" t="s">
        <v>2440</v>
      </c>
      <c r="B18" s="484"/>
    </row>
    <row r="19" ht="30" customHeight="1" spans="1:2">
      <c r="A19" s="483" t="s">
        <v>2441</v>
      </c>
      <c r="B19" s="484"/>
    </row>
    <row r="20" ht="30" customHeight="1" spans="1:2">
      <c r="A20" s="481" t="s">
        <v>2442</v>
      </c>
      <c r="B20" s="482"/>
    </row>
    <row r="21" ht="30" customHeight="1" spans="1:2">
      <c r="A21" s="483" t="s">
        <v>2443</v>
      </c>
      <c r="B21" s="455"/>
    </row>
    <row r="22" ht="30" customHeight="1" spans="1:2">
      <c r="A22" s="481" t="s">
        <v>2444</v>
      </c>
      <c r="B22" s="482">
        <v>196</v>
      </c>
    </row>
    <row r="23" ht="30" customHeight="1" spans="1:2">
      <c r="A23" s="483" t="s">
        <v>2445</v>
      </c>
      <c r="B23" s="455">
        <v>192</v>
      </c>
    </row>
    <row r="24" ht="30" customHeight="1" spans="1:2">
      <c r="A24" s="483" t="s">
        <v>2446</v>
      </c>
      <c r="B24" s="484">
        <v>4</v>
      </c>
    </row>
    <row r="25" ht="30" customHeight="1" spans="1:2">
      <c r="A25" s="481" t="s">
        <v>2447</v>
      </c>
      <c r="B25" s="482"/>
    </row>
    <row r="26" ht="30" customHeight="1" spans="1:2">
      <c r="A26" s="483" t="s">
        <v>2448</v>
      </c>
      <c r="B26" s="455"/>
    </row>
    <row r="27" ht="30" customHeight="1" spans="1:2">
      <c r="A27" s="481" t="s">
        <v>2449</v>
      </c>
      <c r="B27" s="482">
        <v>9</v>
      </c>
    </row>
    <row r="28" ht="30" customHeight="1" spans="1:2">
      <c r="A28" s="483" t="s">
        <v>2450</v>
      </c>
      <c r="B28" s="484"/>
    </row>
    <row r="29" ht="30" customHeight="1" spans="1:2">
      <c r="A29" s="483" t="s">
        <v>2451</v>
      </c>
      <c r="B29" s="484">
        <v>9</v>
      </c>
    </row>
    <row r="30" ht="30" customHeight="1" spans="1:2">
      <c r="A30" s="483" t="s">
        <v>2452</v>
      </c>
      <c r="B30" s="484"/>
    </row>
    <row r="31" ht="30" customHeight="1" spans="1:2">
      <c r="A31" s="485" t="s">
        <v>2453</v>
      </c>
      <c r="B31" s="482">
        <f>B4+B9+B22+B27+B20+B25</f>
        <v>902</v>
      </c>
    </row>
  </sheetData>
  <autoFilter xmlns:etc="http://www.wps.cn/officeDocument/2017/etCustomData" ref="A3:B31" etc:filterBottomFollowUsedRange="0">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topLeftCell="A37" workbookViewId="0">
      <selection activeCell="A8" sqref="A8"/>
    </sheetView>
  </sheetViews>
  <sheetFormatPr defaultColWidth="9" defaultRowHeight="14.4" outlineLevelCol="4"/>
  <cols>
    <col min="1" max="1" width="69.6296296296296" style="305" customWidth="1"/>
    <col min="2" max="2" width="45.6296296296296" customWidth="1"/>
    <col min="3" max="4" width="16.6296296296296" hidden="1" customWidth="1"/>
    <col min="5" max="5" width="9" hidden="1" customWidth="1"/>
  </cols>
  <sheetData>
    <row r="1" s="304" customFormat="1" ht="45" customHeight="1" spans="1:4">
      <c r="A1" s="460" t="s">
        <v>2454</v>
      </c>
      <c r="B1" s="461"/>
      <c r="C1" s="461"/>
      <c r="D1" s="461"/>
    </row>
    <row r="2" ht="20.1" customHeight="1" spans="1:4">
      <c r="A2" s="462"/>
      <c r="B2" s="463" t="s">
        <v>1</v>
      </c>
      <c r="C2" s="464"/>
      <c r="D2" s="464" t="s">
        <v>1</v>
      </c>
    </row>
    <row r="3" ht="45" customHeight="1" spans="1:5">
      <c r="A3" s="199" t="s">
        <v>2455</v>
      </c>
      <c r="B3" s="96" t="s">
        <v>5</v>
      </c>
      <c r="C3" s="465" t="s">
        <v>2456</v>
      </c>
      <c r="D3" s="466" t="s">
        <v>2457</v>
      </c>
      <c r="E3" s="467" t="s">
        <v>7</v>
      </c>
    </row>
    <row r="4" ht="36" customHeight="1" spans="1:5">
      <c r="A4" s="468" t="s">
        <v>2458</v>
      </c>
      <c r="B4" s="120"/>
      <c r="C4" s="469">
        <f>SUM(C5:C5)</f>
        <v>0</v>
      </c>
      <c r="D4" s="470">
        <f>SUM(D5:D5)</f>
        <v>0</v>
      </c>
      <c r="E4" s="318" t="str">
        <f t="shared" ref="E4:E6" si="0">IF(A4&lt;&gt;"",IF(SUM(B4:D4)&lt;&gt;0,"是","否"),"是")</f>
        <v>否</v>
      </c>
    </row>
    <row r="5" ht="36" customHeight="1" spans="1:5">
      <c r="A5" s="471" t="s">
        <v>2459</v>
      </c>
      <c r="B5" s="138"/>
      <c r="C5" s="472"/>
      <c r="D5" s="473"/>
      <c r="E5" s="318" t="str">
        <f t="shared" si="0"/>
        <v>否</v>
      </c>
    </row>
    <row r="6" ht="36" customHeight="1" spans="1:5">
      <c r="A6" s="468" t="s">
        <v>2460</v>
      </c>
      <c r="B6" s="138"/>
      <c r="C6" s="472">
        <v>64164</v>
      </c>
      <c r="D6" s="473"/>
      <c r="E6" s="318" t="str">
        <f t="shared" si="0"/>
        <v>是</v>
      </c>
    </row>
    <row r="7" ht="36" customHeight="1" spans="1:5">
      <c r="A7" s="471" t="s">
        <v>2459</v>
      </c>
      <c r="B7" s="120"/>
      <c r="C7" s="472"/>
      <c r="D7" s="473"/>
      <c r="E7" s="318"/>
    </row>
    <row r="8" ht="36" customHeight="1" spans="1:5">
      <c r="A8" s="468" t="s">
        <v>2461</v>
      </c>
      <c r="B8" s="138"/>
      <c r="C8" s="472">
        <v>2293</v>
      </c>
      <c r="D8" s="473"/>
      <c r="E8" s="318" t="str">
        <f t="shared" ref="E8:E12" si="1">IF(A8&lt;&gt;"",IF(SUM(B8:D8)&lt;&gt;0,"是","否"),"是")</f>
        <v>是</v>
      </c>
    </row>
    <row r="9" ht="36" customHeight="1" spans="1:5">
      <c r="A9" s="471" t="s">
        <v>2459</v>
      </c>
      <c r="B9" s="138"/>
      <c r="C9" s="472"/>
      <c r="D9" s="473"/>
      <c r="E9" s="318"/>
    </row>
    <row r="10" ht="36" customHeight="1" spans="1:5">
      <c r="A10" s="468" t="s">
        <v>2462</v>
      </c>
      <c r="B10" s="138"/>
      <c r="C10" s="472">
        <v>9600</v>
      </c>
      <c r="D10" s="473"/>
      <c r="E10" s="318" t="str">
        <f t="shared" si="1"/>
        <v>是</v>
      </c>
    </row>
    <row r="11" ht="36" customHeight="1" spans="1:5">
      <c r="A11" s="471" t="s">
        <v>2459</v>
      </c>
      <c r="B11" s="138"/>
      <c r="C11" s="472"/>
      <c r="D11" s="473"/>
      <c r="E11" s="318"/>
    </row>
    <row r="12" ht="36" customHeight="1" spans="1:5">
      <c r="A12" s="468" t="s">
        <v>2463</v>
      </c>
      <c r="B12" s="138"/>
      <c r="C12" s="472">
        <v>280</v>
      </c>
      <c r="D12" s="473"/>
      <c r="E12" s="318" t="str">
        <f t="shared" si="1"/>
        <v>是</v>
      </c>
    </row>
    <row r="13" ht="36" customHeight="1" spans="1:5">
      <c r="A13" s="471" t="s">
        <v>2459</v>
      </c>
      <c r="B13" s="138"/>
      <c r="C13" s="472"/>
      <c r="D13" s="473"/>
      <c r="E13" s="318"/>
    </row>
    <row r="14" ht="36" customHeight="1" spans="1:5">
      <c r="A14" s="468" t="s">
        <v>2464</v>
      </c>
      <c r="B14" s="138"/>
      <c r="C14" s="472">
        <v>83870</v>
      </c>
      <c r="D14" s="473"/>
      <c r="E14" s="318" t="str">
        <f t="shared" ref="E14:E18" si="2">IF(A14&lt;&gt;"",IF(SUM(B14:D14)&lt;&gt;0,"是","否"),"是")</f>
        <v>是</v>
      </c>
    </row>
    <row r="15" ht="36" customHeight="1" spans="1:5">
      <c r="A15" s="471" t="s">
        <v>2459</v>
      </c>
      <c r="B15" s="138"/>
      <c r="C15" s="472"/>
      <c r="D15" s="473"/>
      <c r="E15" s="318"/>
    </row>
    <row r="16" ht="36" customHeight="1" spans="1:5">
      <c r="A16" s="468" t="s">
        <v>2465</v>
      </c>
      <c r="B16" s="138"/>
      <c r="C16" s="472">
        <v>413</v>
      </c>
      <c r="D16" s="473"/>
      <c r="E16" s="318" t="str">
        <f t="shared" si="2"/>
        <v>是</v>
      </c>
    </row>
    <row r="17" ht="36" customHeight="1" spans="1:5">
      <c r="A17" s="471" t="s">
        <v>2459</v>
      </c>
      <c r="B17" s="138"/>
      <c r="C17" s="472"/>
      <c r="D17" s="473"/>
      <c r="E17" s="318"/>
    </row>
    <row r="18" ht="36" customHeight="1" spans="1:5">
      <c r="A18" s="468" t="s">
        <v>2466</v>
      </c>
      <c r="B18" s="138"/>
      <c r="C18" s="472">
        <v>60</v>
      </c>
      <c r="D18" s="473"/>
      <c r="E18" s="318" t="str">
        <f t="shared" si="2"/>
        <v>是</v>
      </c>
    </row>
    <row r="19" ht="36" customHeight="1" spans="1:5">
      <c r="A19" s="471" t="s">
        <v>2459</v>
      </c>
      <c r="B19" s="138"/>
      <c r="C19" s="472"/>
      <c r="D19" s="473"/>
      <c r="E19" s="318"/>
    </row>
    <row r="20" ht="36" customHeight="1" spans="1:5">
      <c r="A20" s="468" t="s">
        <v>2467</v>
      </c>
      <c r="B20" s="138"/>
      <c r="C20" s="472">
        <v>4418</v>
      </c>
      <c r="D20" s="473"/>
      <c r="E20" s="318" t="str">
        <f t="shared" ref="E20:E24" si="3">IF(A20&lt;&gt;"",IF(SUM(B20:D20)&lt;&gt;0,"是","否"),"是")</f>
        <v>是</v>
      </c>
    </row>
    <row r="21" ht="36" customHeight="1" spans="1:5">
      <c r="A21" s="471" t="s">
        <v>2459</v>
      </c>
      <c r="B21" s="138"/>
      <c r="C21" s="469"/>
      <c r="D21" s="470"/>
      <c r="E21" s="318"/>
    </row>
    <row r="22" ht="36" customHeight="1" spans="1:5">
      <c r="A22" s="468" t="s">
        <v>2468</v>
      </c>
      <c r="B22" s="138"/>
      <c r="C22" s="472"/>
      <c r="D22" s="473"/>
      <c r="E22" s="318" t="str">
        <f t="shared" si="3"/>
        <v>否</v>
      </c>
    </row>
    <row r="23" ht="36" customHeight="1" spans="1:5">
      <c r="A23" s="471" t="s">
        <v>2459</v>
      </c>
      <c r="B23" s="138"/>
      <c r="C23" s="472"/>
      <c r="D23" s="473"/>
      <c r="E23" s="318"/>
    </row>
    <row r="24" ht="36" customHeight="1" spans="1:5">
      <c r="A24" s="468" t="s">
        <v>2469</v>
      </c>
      <c r="B24" s="138"/>
      <c r="C24" s="472"/>
      <c r="D24" s="473"/>
      <c r="E24" s="318" t="str">
        <f t="shared" si="3"/>
        <v>否</v>
      </c>
    </row>
    <row r="25" ht="36" customHeight="1" spans="1:5">
      <c r="A25" s="471" t="s">
        <v>2459</v>
      </c>
      <c r="B25" s="138"/>
      <c r="C25" s="472"/>
      <c r="D25" s="473"/>
      <c r="E25" s="318"/>
    </row>
    <row r="26" ht="36" customHeight="1" spans="1:5">
      <c r="A26" s="468" t="s">
        <v>2470</v>
      </c>
      <c r="B26" s="138"/>
      <c r="C26" s="472"/>
      <c r="D26" s="473">
        <v>5000</v>
      </c>
      <c r="E26" s="318" t="str">
        <f t="shared" ref="E26:E30" si="4">IF(A26&lt;&gt;"",IF(SUM(B26:D26)&lt;&gt;0,"是","否"),"是")</f>
        <v>是</v>
      </c>
    </row>
    <row r="27" ht="36" customHeight="1" spans="1:5">
      <c r="A27" s="471" t="s">
        <v>2459</v>
      </c>
      <c r="B27" s="138"/>
      <c r="C27" s="472"/>
      <c r="D27" s="473"/>
      <c r="E27" s="318"/>
    </row>
    <row r="28" ht="36" customHeight="1" spans="1:5">
      <c r="A28" s="468" t="s">
        <v>2471</v>
      </c>
      <c r="B28" s="138"/>
      <c r="C28" s="472">
        <v>3800</v>
      </c>
      <c r="D28" s="473"/>
      <c r="E28" s="318" t="str">
        <f t="shared" si="4"/>
        <v>是</v>
      </c>
    </row>
    <row r="29" ht="36" customHeight="1" spans="1:5">
      <c r="A29" s="471" t="s">
        <v>2459</v>
      </c>
      <c r="B29" s="138"/>
      <c r="C29" s="472"/>
      <c r="D29" s="473"/>
      <c r="E29" s="318"/>
    </row>
    <row r="30" ht="36" customHeight="1" spans="1:5">
      <c r="A30" s="468" t="s">
        <v>2472</v>
      </c>
      <c r="B30" s="138"/>
      <c r="C30" s="472">
        <v>1257</v>
      </c>
      <c r="D30" s="473"/>
      <c r="E30" s="318" t="str">
        <f t="shared" si="4"/>
        <v>是</v>
      </c>
    </row>
    <row r="31" ht="36" customHeight="1" spans="1:5">
      <c r="A31" s="471" t="s">
        <v>2459</v>
      </c>
      <c r="B31" s="138"/>
      <c r="C31" s="472"/>
      <c r="D31" s="473"/>
      <c r="E31" s="318"/>
    </row>
    <row r="32" ht="36" customHeight="1" spans="1:5">
      <c r="A32" s="468" t="s">
        <v>2473</v>
      </c>
      <c r="B32" s="138"/>
      <c r="C32" s="472">
        <v>2163</v>
      </c>
      <c r="D32" s="473"/>
      <c r="E32" s="318" t="str">
        <f t="shared" ref="E32:E36" si="5">IF(A32&lt;&gt;"",IF(SUM(B32:D32)&lt;&gt;0,"是","否"),"是")</f>
        <v>是</v>
      </c>
    </row>
    <row r="33" ht="36" customHeight="1" spans="1:5">
      <c r="A33" s="471" t="s">
        <v>2459</v>
      </c>
      <c r="B33" s="138"/>
      <c r="C33" s="472"/>
      <c r="D33" s="473"/>
      <c r="E33" s="318"/>
    </row>
    <row r="34" ht="36" customHeight="1" spans="1:5">
      <c r="A34" s="468" t="s">
        <v>2474</v>
      </c>
      <c r="B34" s="138"/>
      <c r="E34" s="318" t="str">
        <f t="shared" si="5"/>
        <v>否</v>
      </c>
    </row>
    <row r="35" ht="36" customHeight="1" spans="1:5">
      <c r="A35" s="471" t="s">
        <v>2459</v>
      </c>
      <c r="B35" s="138"/>
      <c r="E35" s="318"/>
    </row>
    <row r="36" ht="36" customHeight="1" spans="1:5">
      <c r="A36" s="468" t="s">
        <v>2475</v>
      </c>
      <c r="B36" s="138"/>
      <c r="E36" s="318" t="str">
        <f t="shared" si="5"/>
        <v>否</v>
      </c>
    </row>
    <row r="37" ht="36" customHeight="1" spans="1:5">
      <c r="A37" s="471" t="s">
        <v>2459</v>
      </c>
      <c r="B37" s="138"/>
      <c r="E37" s="318"/>
    </row>
    <row r="38" ht="36" customHeight="1" spans="1:5">
      <c r="A38" s="468" t="s">
        <v>2476</v>
      </c>
      <c r="B38" s="138"/>
      <c r="E38" s="318" t="str">
        <f t="shared" ref="E38:E42" si="6">IF(A38&lt;&gt;"",IF(SUM(B38:D38)&lt;&gt;0,"是","否"),"是")</f>
        <v>否</v>
      </c>
    </row>
    <row r="39" ht="36" customHeight="1" spans="1:5">
      <c r="A39" s="471" t="s">
        <v>2459</v>
      </c>
      <c r="B39" s="138"/>
      <c r="E39" s="318"/>
    </row>
    <row r="40" ht="36" customHeight="1" spans="1:5">
      <c r="A40" s="468" t="s">
        <v>2477</v>
      </c>
      <c r="B40" s="138"/>
      <c r="E40" s="318" t="str">
        <f t="shared" si="6"/>
        <v>否</v>
      </c>
    </row>
    <row r="41" ht="36" customHeight="1" spans="1:5">
      <c r="A41" s="471" t="s">
        <v>2459</v>
      </c>
      <c r="B41" s="138"/>
      <c r="E41" s="318"/>
    </row>
    <row r="42" ht="36" customHeight="1" spans="1:5">
      <c r="A42" s="474" t="s">
        <v>2478</v>
      </c>
      <c r="B42" s="138"/>
      <c r="E42" s="318" t="str">
        <f t="shared" si="6"/>
        <v>否</v>
      </c>
    </row>
  </sheetData>
  <autoFilter xmlns:etc="http://www.wps.cn/officeDocument/2017/etCustomData" ref="A3:E42" etc:filterBottomFollowUsedRange="0">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18"/>
  <sheetViews>
    <sheetView showGridLines="0" showZeros="0" view="pageBreakPreview" zoomScaleNormal="85" workbookViewId="0">
      <selection activeCell="B6" sqref="B6"/>
    </sheetView>
  </sheetViews>
  <sheetFormatPr defaultColWidth="9" defaultRowHeight="15.6" outlineLevelCol="5"/>
  <cols>
    <col min="1" max="1" width="43.6296296296296" style="175" customWidth="1"/>
    <col min="2" max="2" width="20.6296296296296" style="177" customWidth="1"/>
    <col min="3" max="3" width="20.6296296296296" style="175" customWidth="1"/>
    <col min="4" max="4" width="20" style="380" customWidth="1"/>
    <col min="5" max="5" width="12.6296296296296" style="175"/>
    <col min="6" max="16377" width="9" style="175"/>
    <col min="16378" max="16379" width="35.6296296296296" style="175"/>
    <col min="16380" max="16384" width="9" style="175"/>
  </cols>
  <sheetData>
    <row r="1" ht="45" customHeight="1" spans="1:4">
      <c r="A1" s="180" t="s">
        <v>2479</v>
      </c>
      <c r="B1" s="180"/>
      <c r="C1" s="180"/>
      <c r="D1" s="180"/>
    </row>
    <row r="2" ht="20.1" customHeight="1" spans="1:5">
      <c r="A2" s="194"/>
      <c r="B2" s="194"/>
      <c r="C2" s="447"/>
      <c r="D2" s="448" t="s">
        <v>2480</v>
      </c>
      <c r="E2" s="449"/>
    </row>
    <row r="3" s="176" customFormat="1" ht="45" customHeight="1" spans="1:5">
      <c r="A3" s="196" t="s">
        <v>2481</v>
      </c>
      <c r="B3" s="196" t="s">
        <v>2482</v>
      </c>
      <c r="C3" s="450" t="s">
        <v>2483</v>
      </c>
      <c r="D3" s="450" t="s">
        <v>2484</v>
      </c>
      <c r="E3" s="451"/>
    </row>
    <row r="4" ht="36" customHeight="1" spans="1:5">
      <c r="A4" s="452" t="s">
        <v>2485</v>
      </c>
      <c r="B4" s="453"/>
      <c r="C4" s="453"/>
      <c r="D4" s="453"/>
      <c r="E4" s="449"/>
    </row>
    <row r="5" ht="36" customHeight="1" spans="1:6">
      <c r="A5" s="454" t="s">
        <v>2486</v>
      </c>
      <c r="B5" s="198"/>
      <c r="C5" s="198"/>
      <c r="D5" s="455"/>
      <c r="E5" s="449"/>
      <c r="F5" s="175" t="s">
        <v>2487</v>
      </c>
    </row>
    <row r="6" ht="36" customHeight="1" spans="1:5">
      <c r="A6" s="454" t="s">
        <v>2486</v>
      </c>
      <c r="B6" s="198"/>
      <c r="C6" s="198"/>
      <c r="D6" s="455"/>
      <c r="E6" s="449"/>
    </row>
    <row r="7" ht="36" customHeight="1" spans="1:5">
      <c r="A7" s="454" t="s">
        <v>2486</v>
      </c>
      <c r="B7" s="198"/>
      <c r="C7" s="198"/>
      <c r="D7" s="455"/>
      <c r="E7" s="449"/>
    </row>
    <row r="8" ht="36" customHeight="1" spans="1:5">
      <c r="A8" s="454" t="s">
        <v>2486</v>
      </c>
      <c r="B8" s="198"/>
      <c r="C8" s="198"/>
      <c r="D8" s="455"/>
      <c r="E8" s="449"/>
    </row>
    <row r="9" ht="36" customHeight="1" spans="1:5">
      <c r="A9" s="454" t="s">
        <v>2486</v>
      </c>
      <c r="B9" s="198"/>
      <c r="C9" s="198"/>
      <c r="D9" s="455"/>
      <c r="E9" s="449"/>
    </row>
    <row r="10" ht="36" customHeight="1" spans="1:5">
      <c r="A10" s="454" t="s">
        <v>2486</v>
      </c>
      <c r="B10" s="198"/>
      <c r="C10" s="198"/>
      <c r="D10" s="455"/>
      <c r="E10" s="449"/>
    </row>
    <row r="11" ht="36" customHeight="1" spans="1:5">
      <c r="A11" s="454" t="s">
        <v>2486</v>
      </c>
      <c r="B11" s="198"/>
      <c r="C11" s="198"/>
      <c r="D11" s="455"/>
      <c r="E11" s="449"/>
    </row>
    <row r="12" ht="36" customHeight="1" spans="1:5">
      <c r="A12" s="454" t="s">
        <v>2486</v>
      </c>
      <c r="B12" s="198"/>
      <c r="C12" s="198"/>
      <c r="D12" s="455"/>
      <c r="E12" s="449"/>
    </row>
    <row r="13" ht="36" customHeight="1" spans="1:5">
      <c r="A13" s="454" t="s">
        <v>2486</v>
      </c>
      <c r="B13" s="198"/>
      <c r="C13" s="198"/>
      <c r="D13" s="455"/>
      <c r="E13" s="449"/>
    </row>
    <row r="14" ht="36" customHeight="1" spans="1:5">
      <c r="A14" s="452" t="s">
        <v>2488</v>
      </c>
      <c r="B14" s="453"/>
      <c r="C14" s="453"/>
      <c r="D14" s="453"/>
      <c r="E14" s="449"/>
    </row>
    <row r="15" spans="2:4">
      <c r="B15" s="456"/>
      <c r="C15" s="457"/>
      <c r="D15" s="458"/>
    </row>
    <row r="16" spans="3:3">
      <c r="C16" s="459"/>
    </row>
    <row r="17" spans="3:3">
      <c r="C17" s="459"/>
    </row>
    <row r="18" spans="3:3">
      <c r="C18" s="459"/>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13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A10" sqref="A10"/>
    </sheetView>
  </sheetViews>
  <sheetFormatPr defaultColWidth="9" defaultRowHeight="14.4" outlineLevelCol="4"/>
  <cols>
    <col min="1" max="1" width="37.75" style="406" customWidth="1"/>
    <col min="2" max="2" width="22" style="406" customWidth="1"/>
    <col min="3" max="4" width="23.8796296296296" style="406" customWidth="1"/>
    <col min="5" max="5" width="24.5" style="406" customWidth="1"/>
    <col min="6" max="248" width="9" style="406"/>
    <col min="249" max="16384" width="9" style="7"/>
  </cols>
  <sheetData>
    <row r="1" s="406" customFormat="1" ht="40.5" customHeight="1" spans="1:5">
      <c r="A1" s="423" t="s">
        <v>2489</v>
      </c>
      <c r="B1" s="423"/>
      <c r="C1" s="423"/>
      <c r="D1" s="423"/>
      <c r="E1" s="423"/>
    </row>
    <row r="2" s="406" customFormat="1" ht="17" customHeight="1" spans="1:5">
      <c r="A2" s="432"/>
      <c r="B2" s="432"/>
      <c r="C2" s="432"/>
      <c r="D2" s="433"/>
      <c r="E2" s="434" t="s">
        <v>2480</v>
      </c>
    </row>
    <row r="3" s="7" customFormat="1" ht="24.95" customHeight="1" spans="1:5">
      <c r="A3" s="435" t="s">
        <v>135</v>
      </c>
      <c r="B3" s="435" t="s">
        <v>2490</v>
      </c>
      <c r="C3" s="435" t="s">
        <v>5</v>
      </c>
      <c r="D3" s="436" t="s">
        <v>2491</v>
      </c>
      <c r="E3" s="437"/>
    </row>
    <row r="4" s="7" customFormat="1" ht="24.95" customHeight="1" spans="1:5">
      <c r="A4" s="438"/>
      <c r="B4" s="438"/>
      <c r="C4" s="438"/>
      <c r="D4" s="196" t="s">
        <v>2492</v>
      </c>
      <c r="E4" s="196" t="s">
        <v>2493</v>
      </c>
    </row>
    <row r="5" s="406" customFormat="1" ht="35" customHeight="1" spans="1:5">
      <c r="A5" s="439" t="s">
        <v>2482</v>
      </c>
      <c r="B5" s="440">
        <f>B6+B7+B8</f>
        <v>15.22</v>
      </c>
      <c r="C5" s="440">
        <f>C6+C7+C8</f>
        <v>11.74</v>
      </c>
      <c r="D5" s="441">
        <f>C5-B5</f>
        <v>-3.48</v>
      </c>
      <c r="E5" s="442">
        <f>D5/B5</f>
        <v>-0.2286</v>
      </c>
    </row>
    <row r="6" s="406" customFormat="1" ht="35" customHeight="1" spans="1:5">
      <c r="A6" s="165" t="s">
        <v>2494</v>
      </c>
      <c r="B6" s="441"/>
      <c r="C6" s="443"/>
      <c r="D6" s="441"/>
      <c r="E6" s="442"/>
    </row>
    <row r="7" s="406" customFormat="1" ht="35" customHeight="1" spans="1:5">
      <c r="A7" s="165" t="s">
        <v>2495</v>
      </c>
      <c r="B7" s="441">
        <v>8.43</v>
      </c>
      <c r="C7" s="441">
        <v>8.35</v>
      </c>
      <c r="D7" s="441">
        <f>C7-B7</f>
        <v>-0.0800000000000001</v>
      </c>
      <c r="E7" s="442">
        <f>D7/B7</f>
        <v>-0.0095</v>
      </c>
    </row>
    <row r="8" s="406" customFormat="1" ht="35" customHeight="1" spans="1:5">
      <c r="A8" s="165" t="s">
        <v>2496</v>
      </c>
      <c r="B8" s="441">
        <f>B9+B10</f>
        <v>6.79</v>
      </c>
      <c r="C8" s="441">
        <f>C9+C10</f>
        <v>3.39</v>
      </c>
      <c r="D8" s="444">
        <f>C8-B8</f>
        <v>-3.4</v>
      </c>
      <c r="E8" s="442">
        <f>D8/B8</f>
        <v>-0.5007</v>
      </c>
    </row>
    <row r="9" s="406" customFormat="1" ht="35" customHeight="1" spans="1:5">
      <c r="A9" s="169" t="s">
        <v>2497</v>
      </c>
      <c r="B9" s="443"/>
      <c r="C9" s="443"/>
      <c r="D9" s="445"/>
      <c r="E9" s="442"/>
    </row>
    <row r="10" s="406" customFormat="1" ht="35" customHeight="1" spans="1:5">
      <c r="A10" s="169" t="s">
        <v>2498</v>
      </c>
      <c r="B10" s="443">
        <v>6.79</v>
      </c>
      <c r="C10" s="443">
        <v>3.39</v>
      </c>
      <c r="D10" s="445">
        <f>C10-B10</f>
        <v>-3.4</v>
      </c>
      <c r="E10" s="446">
        <f>D10/B10</f>
        <v>-0.5007</v>
      </c>
    </row>
    <row r="11" s="406" customFormat="1" ht="151" customHeight="1" spans="1:5">
      <c r="A11" s="74" t="s">
        <v>2499</v>
      </c>
      <c r="B11" s="54"/>
      <c r="C11" s="54"/>
      <c r="D11" s="54"/>
      <c r="E11" s="54"/>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topLeftCell="B27" workbookViewId="0">
      <selection activeCell="B30" sqref="B30"/>
    </sheetView>
  </sheetViews>
  <sheetFormatPr defaultColWidth="9" defaultRowHeight="15.6" outlineLevelCol="5"/>
  <cols>
    <col min="1" max="1" width="20.6296296296296" style="175" hidden="1" customWidth="1"/>
    <col min="2" max="2" width="50.75" style="175" customWidth="1"/>
    <col min="3" max="4" width="20.6296296296296" style="175" customWidth="1"/>
    <col min="5" max="5" width="20.6296296296296" style="380" customWidth="1"/>
    <col min="6" max="7" width="8.12962962962963" style="175" customWidth="1"/>
    <col min="8" max="16357" width="9" style="175"/>
    <col min="16358" max="16358" width="45.6296296296296" style="175"/>
    <col min="16359" max="16384" width="9" style="175"/>
  </cols>
  <sheetData>
    <row r="1" s="406" customFormat="1" ht="40.5" customHeight="1" spans="1:5">
      <c r="A1" s="423" t="s">
        <v>2500</v>
      </c>
      <c r="B1" s="423"/>
      <c r="C1" s="423"/>
      <c r="D1" s="423"/>
      <c r="E1" s="423"/>
    </row>
    <row r="2" s="378" customFormat="1" ht="20.1" customHeight="1" spans="1:6">
      <c r="A2" s="381"/>
      <c r="B2" s="424"/>
      <c r="C2" s="425"/>
      <c r="D2" s="424"/>
      <c r="E2" s="426" t="s">
        <v>1</v>
      </c>
      <c r="F2" s="381"/>
    </row>
    <row r="3" s="379" customFormat="1" ht="45" customHeight="1" spans="1:6">
      <c r="A3" s="385" t="s">
        <v>2</v>
      </c>
      <c r="B3" s="386" t="s">
        <v>135</v>
      </c>
      <c r="C3" s="205" t="s">
        <v>4</v>
      </c>
      <c r="D3" s="205" t="s">
        <v>5</v>
      </c>
      <c r="E3" s="205" t="s">
        <v>2501</v>
      </c>
      <c r="F3" s="387" t="s">
        <v>7</v>
      </c>
    </row>
    <row r="4" s="379" customFormat="1" ht="36" customHeight="1" spans="1:6">
      <c r="A4" s="347" t="s">
        <v>2502</v>
      </c>
      <c r="B4" s="342" t="s">
        <v>2503</v>
      </c>
      <c r="C4" s="388"/>
      <c r="D4" s="388"/>
      <c r="E4" s="355"/>
      <c r="F4" s="389" t="str">
        <f t="shared" ref="F4:F37" si="0">IF(LEN(A4)=7,"是",IF(B4&lt;&gt;"",IF(SUM(C4:D4)&lt;&gt;0,"是","否"),"是"))</f>
        <v>是</v>
      </c>
    </row>
    <row r="5" ht="36" customHeight="1" spans="1:6">
      <c r="A5" s="347" t="s">
        <v>2504</v>
      </c>
      <c r="B5" s="342" t="s">
        <v>2505</v>
      </c>
      <c r="C5" s="388"/>
      <c r="D5" s="388"/>
      <c r="E5" s="390"/>
      <c r="F5" s="389" t="str">
        <f t="shared" si="0"/>
        <v>是</v>
      </c>
    </row>
    <row r="6" ht="36" customHeight="1" spans="1:6">
      <c r="A6" s="347" t="s">
        <v>2506</v>
      </c>
      <c r="B6" s="342" t="s">
        <v>2507</v>
      </c>
      <c r="C6" s="388"/>
      <c r="D6" s="388"/>
      <c r="E6" s="390"/>
      <c r="F6" s="389" t="str">
        <f t="shared" si="0"/>
        <v>是</v>
      </c>
    </row>
    <row r="7" ht="36" customHeight="1" spans="1:6">
      <c r="A7" s="347" t="s">
        <v>2508</v>
      </c>
      <c r="B7" s="342" t="s">
        <v>2509</v>
      </c>
      <c r="C7" s="388"/>
      <c r="D7" s="388"/>
      <c r="E7" s="390"/>
      <c r="F7" s="389" t="str">
        <f t="shared" si="0"/>
        <v>是</v>
      </c>
    </row>
    <row r="8" ht="36" customHeight="1" spans="1:6">
      <c r="A8" s="347" t="s">
        <v>2510</v>
      </c>
      <c r="B8" s="342" t="s">
        <v>2511</v>
      </c>
      <c r="C8" s="388"/>
      <c r="D8" s="388"/>
      <c r="E8" s="390"/>
      <c r="F8" s="389" t="str">
        <f t="shared" si="0"/>
        <v>是</v>
      </c>
    </row>
    <row r="9" ht="36" customHeight="1" spans="1:6">
      <c r="A9" s="347" t="s">
        <v>2512</v>
      </c>
      <c r="B9" s="342" t="s">
        <v>2513</v>
      </c>
      <c r="C9" s="388"/>
      <c r="D9" s="388"/>
      <c r="E9" s="390"/>
      <c r="F9" s="389" t="str">
        <f t="shared" si="0"/>
        <v>是</v>
      </c>
    </row>
    <row r="10" ht="36" customHeight="1" spans="1:6">
      <c r="A10" s="347" t="s">
        <v>2514</v>
      </c>
      <c r="B10" s="342" t="s">
        <v>2515</v>
      </c>
      <c r="C10" s="388">
        <f>SUM(C11:C15)</f>
        <v>4309</v>
      </c>
      <c r="D10" s="388">
        <f>SUM(D11:D15)</f>
        <v>16000</v>
      </c>
      <c r="E10" s="390">
        <f>IF(C10&gt;0,D10/C10-1,IF(C10&lt;0,-(D10/C10-1),""))</f>
        <v>2.713</v>
      </c>
      <c r="F10" s="389" t="str">
        <f t="shared" si="0"/>
        <v>是</v>
      </c>
    </row>
    <row r="11" ht="36" customHeight="1" spans="1:6">
      <c r="A11" s="347" t="s">
        <v>2516</v>
      </c>
      <c r="B11" s="346" t="s">
        <v>2517</v>
      </c>
      <c r="C11" s="392">
        <v>4665</v>
      </c>
      <c r="D11" s="392">
        <v>17107</v>
      </c>
      <c r="E11" s="391">
        <f>IF(C11&gt;0,D11/C11-1,IF(C11&lt;0,-(D11/C11-1),""))</f>
        <v>2.667</v>
      </c>
      <c r="F11" s="389" t="str">
        <f t="shared" si="0"/>
        <v>是</v>
      </c>
    </row>
    <row r="12" ht="36" customHeight="1" spans="1:6">
      <c r="A12" s="347" t="s">
        <v>2518</v>
      </c>
      <c r="B12" s="346" t="s">
        <v>2519</v>
      </c>
      <c r="C12" s="392"/>
      <c r="D12" s="392"/>
      <c r="E12" s="391" t="str">
        <f>IF(C12&gt;0,D12/C12-1,IF(C12&lt;0,-(D12/C12-1),""))</f>
        <v/>
      </c>
      <c r="F12" s="389" t="str">
        <f t="shared" si="0"/>
        <v>否</v>
      </c>
    </row>
    <row r="13" ht="36" customHeight="1" spans="1:6">
      <c r="A13" s="347" t="s">
        <v>2520</v>
      </c>
      <c r="B13" s="346" t="s">
        <v>2521</v>
      </c>
      <c r="C13" s="392"/>
      <c r="D13" s="392"/>
      <c r="E13" s="391" t="str">
        <f>IF(C13&gt;0,D13/C13-1,IF(C13&lt;0,-(D13/C13-1),""))</f>
        <v/>
      </c>
      <c r="F13" s="389" t="str">
        <f t="shared" si="0"/>
        <v>否</v>
      </c>
    </row>
    <row r="14" ht="36" customHeight="1" spans="1:6">
      <c r="A14" s="347" t="s">
        <v>2522</v>
      </c>
      <c r="B14" s="346" t="s">
        <v>2523</v>
      </c>
      <c r="C14" s="392">
        <v>-356</v>
      </c>
      <c r="D14" s="392">
        <v>-1107</v>
      </c>
      <c r="E14" s="391">
        <f>IF(C14&gt;0,D14/C14-1,IF(C14&lt;0,-(D14/C14-1),""))</f>
        <v>-2.11</v>
      </c>
      <c r="F14" s="389" t="str">
        <f t="shared" si="0"/>
        <v>是</v>
      </c>
    </row>
    <row r="15" ht="36" customHeight="1" spans="1:6">
      <c r="A15" s="347" t="s">
        <v>2524</v>
      </c>
      <c r="B15" s="346" t="s">
        <v>2525</v>
      </c>
      <c r="C15" s="392"/>
      <c r="D15" s="392"/>
      <c r="E15" s="391" t="str">
        <f t="shared" ref="E15:E20" si="1">IF(C15&gt;0,D15/C15-1,IF(C15&lt;0,-(D15/C15-1),""))</f>
        <v/>
      </c>
      <c r="F15" s="389" t="str">
        <f t="shared" si="0"/>
        <v>否</v>
      </c>
    </row>
    <row r="16" ht="36" customHeight="1" spans="1:6">
      <c r="A16" s="393" t="s">
        <v>2526</v>
      </c>
      <c r="B16" s="207" t="s">
        <v>2527</v>
      </c>
      <c r="C16" s="388"/>
      <c r="D16" s="388"/>
      <c r="E16" s="391" t="str">
        <f t="shared" si="1"/>
        <v/>
      </c>
      <c r="F16" s="389" t="str">
        <f t="shared" si="0"/>
        <v>是</v>
      </c>
    </row>
    <row r="17" ht="36" customHeight="1" spans="1:6">
      <c r="A17" s="393" t="s">
        <v>2528</v>
      </c>
      <c r="B17" s="207" t="s">
        <v>2529</v>
      </c>
      <c r="C17" s="388"/>
      <c r="D17" s="388"/>
      <c r="E17" s="391" t="str">
        <f t="shared" si="1"/>
        <v/>
      </c>
      <c r="F17" s="389" t="str">
        <f t="shared" si="0"/>
        <v>是</v>
      </c>
    </row>
    <row r="18" ht="36" customHeight="1" spans="1:6">
      <c r="A18" s="393" t="s">
        <v>2530</v>
      </c>
      <c r="B18" s="215" t="s">
        <v>2531</v>
      </c>
      <c r="C18" s="392"/>
      <c r="D18" s="392"/>
      <c r="E18" s="391" t="str">
        <f t="shared" si="1"/>
        <v/>
      </c>
      <c r="F18" s="389" t="str">
        <f t="shared" si="0"/>
        <v>否</v>
      </c>
    </row>
    <row r="19" ht="36" customHeight="1" spans="1:6">
      <c r="A19" s="393" t="s">
        <v>2532</v>
      </c>
      <c r="B19" s="215" t="s">
        <v>2533</v>
      </c>
      <c r="C19" s="392"/>
      <c r="D19" s="392"/>
      <c r="E19" s="391" t="str">
        <f t="shared" si="1"/>
        <v/>
      </c>
      <c r="F19" s="389" t="str">
        <f t="shared" si="0"/>
        <v>否</v>
      </c>
    </row>
    <row r="20" ht="36" customHeight="1" spans="1:6">
      <c r="A20" s="393" t="s">
        <v>2534</v>
      </c>
      <c r="B20" s="207" t="s">
        <v>2535</v>
      </c>
      <c r="C20" s="388">
        <v>76</v>
      </c>
      <c r="D20" s="388">
        <v>1076</v>
      </c>
      <c r="E20" s="390">
        <f t="shared" si="1"/>
        <v>13.158</v>
      </c>
      <c r="F20" s="389" t="str">
        <f t="shared" si="0"/>
        <v>是</v>
      </c>
    </row>
    <row r="21" ht="36" customHeight="1" spans="1:6">
      <c r="A21" s="393" t="s">
        <v>2536</v>
      </c>
      <c r="B21" s="207" t="s">
        <v>2537</v>
      </c>
      <c r="C21" s="388"/>
      <c r="D21" s="388"/>
      <c r="E21" s="390" t="str">
        <f t="shared" ref="E21:E29" si="2">IF(C21&gt;0,D21/C21-1,IF(C21&lt;0,-(D21/C21-1),""))</f>
        <v/>
      </c>
      <c r="F21" s="389" t="str">
        <f t="shared" si="0"/>
        <v>是</v>
      </c>
    </row>
    <row r="22" ht="36" customHeight="1" spans="1:6">
      <c r="A22" s="393" t="s">
        <v>2538</v>
      </c>
      <c r="B22" s="207" t="s">
        <v>2539</v>
      </c>
      <c r="C22" s="388"/>
      <c r="D22" s="388"/>
      <c r="E22" s="390" t="str">
        <f t="shared" si="2"/>
        <v/>
      </c>
      <c r="F22" s="389" t="str">
        <f t="shared" si="0"/>
        <v>是</v>
      </c>
    </row>
    <row r="23" ht="36" customHeight="1" spans="1:6">
      <c r="A23" s="347" t="s">
        <v>2540</v>
      </c>
      <c r="B23" s="342" t="s">
        <v>2541</v>
      </c>
      <c r="C23" s="388"/>
      <c r="D23" s="388"/>
      <c r="E23" s="390" t="str">
        <f t="shared" si="2"/>
        <v/>
      </c>
      <c r="F23" s="389" t="str">
        <f t="shared" si="0"/>
        <v>是</v>
      </c>
    </row>
    <row r="24" ht="36" customHeight="1" spans="1:6">
      <c r="A24" s="347" t="s">
        <v>2542</v>
      </c>
      <c r="B24" s="342" t="s">
        <v>2543</v>
      </c>
      <c r="C24" s="388"/>
      <c r="D24" s="388"/>
      <c r="E24" s="390" t="str">
        <f t="shared" si="2"/>
        <v/>
      </c>
      <c r="F24" s="389" t="str">
        <f t="shared" si="0"/>
        <v>是</v>
      </c>
    </row>
    <row r="25" ht="36" customHeight="1" spans="1:6">
      <c r="A25" s="347" t="s">
        <v>2544</v>
      </c>
      <c r="B25" s="342" t="s">
        <v>2545</v>
      </c>
      <c r="C25" s="388"/>
      <c r="D25" s="388"/>
      <c r="E25" s="390" t="str">
        <f t="shared" si="2"/>
        <v/>
      </c>
      <c r="F25" s="389" t="str">
        <f t="shared" si="0"/>
        <v>是</v>
      </c>
    </row>
    <row r="26" ht="36" customHeight="1" spans="1:6">
      <c r="A26" s="347" t="s">
        <v>2546</v>
      </c>
      <c r="B26" s="342" t="s">
        <v>2547</v>
      </c>
      <c r="C26" s="388"/>
      <c r="D26" s="388"/>
      <c r="E26" s="390" t="str">
        <f t="shared" si="2"/>
        <v/>
      </c>
      <c r="F26" s="389" t="str">
        <f t="shared" si="0"/>
        <v>是</v>
      </c>
    </row>
    <row r="27" ht="36" customHeight="1" spans="1:6">
      <c r="A27" s="347" t="s">
        <v>2548</v>
      </c>
      <c r="B27" s="342" t="s">
        <v>2549</v>
      </c>
      <c r="C27" s="388">
        <v>19152</v>
      </c>
      <c r="D27" s="388">
        <v>1507</v>
      </c>
      <c r="E27" s="390">
        <f t="shared" si="2"/>
        <v>-0.921</v>
      </c>
      <c r="F27" s="389" t="str">
        <f t="shared" si="0"/>
        <v>是</v>
      </c>
    </row>
    <row r="28" ht="36" customHeight="1" spans="1:6">
      <c r="A28" s="347"/>
      <c r="B28" s="346"/>
      <c r="C28" s="392"/>
      <c r="D28" s="392"/>
      <c r="E28" s="390" t="str">
        <f t="shared" si="2"/>
        <v/>
      </c>
      <c r="F28" s="389" t="str">
        <f t="shared" si="0"/>
        <v>是</v>
      </c>
    </row>
    <row r="29" ht="36" customHeight="1" spans="1:6">
      <c r="A29" s="362"/>
      <c r="B29" s="363" t="s">
        <v>2550</v>
      </c>
      <c r="C29" s="388">
        <f>C4+C5+C6+C7+C8+C9+C10+C16+C17+C20+C21+C22+C23+C24+C25+C26+C27</f>
        <v>23537</v>
      </c>
      <c r="D29" s="388">
        <f>D4+D5+D6+D7+D8+D9+D10+D16+D17+D20+D21+D22+D23+D24+D25+D26+D27</f>
        <v>18583</v>
      </c>
      <c r="E29" s="390">
        <f t="shared" si="2"/>
        <v>-0.21</v>
      </c>
      <c r="F29" s="389" t="str">
        <f t="shared" si="0"/>
        <v>是</v>
      </c>
    </row>
    <row r="30" ht="36" customHeight="1" spans="1:6">
      <c r="A30" s="396">
        <v>105</v>
      </c>
      <c r="B30" s="397" t="s">
        <v>2551</v>
      </c>
      <c r="C30" s="412"/>
      <c r="D30" s="420"/>
      <c r="E30" s="390" t="str">
        <f t="shared" ref="E30:E37" si="3">IF(C30&gt;0,D30/C30-1,IF(C30&lt;0,-(D30/C30-1),""))</f>
        <v/>
      </c>
      <c r="F30" s="389" t="str">
        <f t="shared" si="0"/>
        <v>否</v>
      </c>
    </row>
    <row r="31" ht="36" customHeight="1" spans="1:6">
      <c r="A31" s="427">
        <v>110</v>
      </c>
      <c r="B31" s="428" t="s">
        <v>2552</v>
      </c>
      <c r="C31" s="412">
        <v>3827</v>
      </c>
      <c r="D31" s="412">
        <v>167</v>
      </c>
      <c r="E31" s="390">
        <f t="shared" si="3"/>
        <v>-0.956</v>
      </c>
      <c r="F31" s="389" t="str">
        <f t="shared" si="0"/>
        <v>是</v>
      </c>
    </row>
    <row r="32" ht="36" customHeight="1" spans="1:6">
      <c r="A32" s="427">
        <v>11004</v>
      </c>
      <c r="B32" s="428" t="s">
        <v>2553</v>
      </c>
      <c r="C32" s="412"/>
      <c r="D32" s="412"/>
      <c r="E32" s="390" t="str">
        <f t="shared" si="3"/>
        <v/>
      </c>
      <c r="F32" s="389" t="str">
        <f t="shared" si="0"/>
        <v>否</v>
      </c>
    </row>
    <row r="33" ht="36" customHeight="1" spans="1:6">
      <c r="A33" s="429">
        <v>1100402</v>
      </c>
      <c r="B33" s="430" t="s">
        <v>2554</v>
      </c>
      <c r="C33" s="418"/>
      <c r="D33" s="419"/>
      <c r="E33" s="390" t="str">
        <f t="shared" si="3"/>
        <v/>
      </c>
      <c r="F33" s="389" t="str">
        <f t="shared" si="0"/>
        <v>是</v>
      </c>
    </row>
    <row r="34" ht="36" customHeight="1" spans="1:6">
      <c r="A34" s="429">
        <v>1100403</v>
      </c>
      <c r="B34" s="430" t="s">
        <v>2555</v>
      </c>
      <c r="C34" s="418"/>
      <c r="D34" s="419"/>
      <c r="E34" s="390" t="str">
        <f t="shared" si="3"/>
        <v/>
      </c>
      <c r="F34" s="389" t="str">
        <f t="shared" si="0"/>
        <v>是</v>
      </c>
    </row>
    <row r="35" ht="36" customHeight="1" spans="1:6">
      <c r="A35" s="429">
        <v>11008</v>
      </c>
      <c r="B35" s="430" t="s">
        <v>2556</v>
      </c>
      <c r="C35" s="418">
        <v>3827</v>
      </c>
      <c r="D35" s="419">
        <v>167</v>
      </c>
      <c r="E35" s="391">
        <f t="shared" si="3"/>
        <v>-0.956</v>
      </c>
      <c r="F35" s="389" t="str">
        <f t="shared" si="0"/>
        <v>是</v>
      </c>
    </row>
    <row r="36" ht="36" customHeight="1" spans="1:6">
      <c r="A36" s="429">
        <v>11009</v>
      </c>
      <c r="B36" s="430" t="s">
        <v>2557</v>
      </c>
      <c r="C36" s="418">
        <v>0</v>
      </c>
      <c r="D36" s="419"/>
      <c r="E36" s="390" t="str">
        <f t="shared" si="3"/>
        <v/>
      </c>
      <c r="F36" s="389" t="str">
        <f t="shared" si="0"/>
        <v>否</v>
      </c>
    </row>
    <row r="37" ht="36" customHeight="1" spans="1:6">
      <c r="A37" s="404"/>
      <c r="B37" s="405" t="s">
        <v>2558</v>
      </c>
      <c r="C37" s="412">
        <f>C29+C31</f>
        <v>27364</v>
      </c>
      <c r="D37" s="412">
        <f>D29+D31</f>
        <v>18750</v>
      </c>
      <c r="E37" s="390">
        <f t="shared" si="3"/>
        <v>-0.315</v>
      </c>
      <c r="F37" s="389" t="str">
        <f t="shared" si="0"/>
        <v>是</v>
      </c>
    </row>
    <row r="38" spans="3:4">
      <c r="C38" s="431"/>
      <c r="D38" s="431"/>
    </row>
    <row r="40" spans="3:4">
      <c r="C40" s="431"/>
      <c r="D40" s="431"/>
    </row>
    <row r="42" spans="3:4">
      <c r="C42" s="431"/>
      <c r="D42" s="431"/>
    </row>
    <row r="43" spans="3:4">
      <c r="C43" s="431"/>
      <c r="D43" s="431"/>
    </row>
    <row r="45" spans="3:4">
      <c r="C45" s="431"/>
      <c r="D45" s="431"/>
    </row>
    <row r="46" spans="3:4">
      <c r="C46" s="431"/>
      <c r="D46" s="431"/>
    </row>
    <row r="47" spans="3:4">
      <c r="C47" s="431"/>
      <c r="D47" s="431"/>
    </row>
    <row r="48" spans="3:4">
      <c r="C48" s="431"/>
      <c r="D48" s="431"/>
    </row>
    <row r="50" spans="3:4">
      <c r="C50" s="431"/>
      <c r="D50" s="431"/>
    </row>
  </sheetData>
  <autoFilter xmlns:etc="http://www.wps.cn/officeDocument/2017/etCustomData" ref="A3:F37" etc:filterBottomFollowUsedRange="0">
    <extLst/>
  </autoFilter>
  <mergeCells count="1">
    <mergeCell ref="A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1-1临沧高新区一般公共预算收入情况表</vt:lpstr>
      <vt:lpstr>1-2临沧高新区一般公共预算支出情况表</vt:lpstr>
      <vt:lpstr>1-3临沧高新区本级一般公共预算收入情况表</vt:lpstr>
      <vt:lpstr>1-4临沧高新区本级一般公共预算支出情况表（公开到项级）</vt:lpstr>
      <vt:lpstr>1-5临沧高新区本级一般公共预算基本支出情况表（公开到款级）</vt:lpstr>
      <vt:lpstr>1-6临沧高新区本级一般公共预算支出表(市对下转移支付项目)</vt:lpstr>
      <vt:lpstr>1-7临沧高新区分地区税收返还和转移支付预算表</vt:lpstr>
      <vt:lpstr>1-8临沧高新区本级“三公”经费预算财政拨款情况统计表</vt:lpstr>
      <vt:lpstr>2-1临沧高新区政府性基金预算收入情况表</vt:lpstr>
      <vt:lpstr>2-2临沧高新区政府性基金预算支出情况表</vt:lpstr>
      <vt:lpstr>2-3临沧高新区本级政府性基金预算收入情况表</vt:lpstr>
      <vt:lpstr>2-4临沧高新区本级政府性基金预算支出情况表（公开到项级）</vt:lpstr>
      <vt:lpstr>2-5临沧高新区本级政府性基金支出表(高新区对下转移支付)</vt:lpstr>
      <vt:lpstr>3-1临沧高新区国有资本经营收入预算情况表</vt:lpstr>
      <vt:lpstr>3-2临沧高新区国有资本经营支出预算情况表</vt:lpstr>
      <vt:lpstr>3-3临沧高新区本级国有资本经营收入预算情况表</vt:lpstr>
      <vt:lpstr>3-4临沧高新区本级国有资本经营支出预算情况表（公开到项级）</vt:lpstr>
      <vt:lpstr>3-5临沧高新区国有资本经营预算转移支付表 （分地区）</vt:lpstr>
      <vt:lpstr>3-6临沧高新区国有资本经营预算转移支付表（分项目）</vt:lpstr>
      <vt:lpstr>4-1临沧高新区社会保险基金收入预算情况表</vt:lpstr>
      <vt:lpstr>4-2临沧高新区社会保险基金支出预算情况表</vt:lpstr>
      <vt:lpstr>4-3临沧高新区本级社会保险基金收入预算情况表</vt:lpstr>
      <vt:lpstr>4-4临沧高新区本级社会保险基金支出预算情况表</vt:lpstr>
      <vt:lpstr>5-1临沧高新区2023年地方政府债务限额及余额预算情况表</vt:lpstr>
      <vt:lpstr>5-2临沧高新区2023年地方政府一般债务余额情况表</vt:lpstr>
      <vt:lpstr>5-3 临沧高新区本级2023年地方政府一般债务余额情况表</vt:lpstr>
      <vt:lpstr>5-4临沧高新区2023年地方政府专项债务余额情况表</vt:lpstr>
      <vt:lpstr>5-5临沧高新区本级2023年地方政府专项债务余额情况表</vt:lpstr>
      <vt:lpstr>5-6 临沧高新区地方政府债券发行及还本付息情况表</vt:lpstr>
      <vt:lpstr>5-7临沧高新区2024年政府专项债务限额和余额情况表</vt:lpstr>
      <vt:lpstr>5-8临沧高新区2024年年初新增地方政府债券资金安排表</vt:lpstr>
      <vt:lpstr>6-1临沧高新区重大政策和重点项目绩效目标表</vt:lpstr>
      <vt:lpstr>6-2临沧高新区重点工作情况解释说明汇总表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La Fe</cp:lastModifiedBy>
  <dcterms:created xsi:type="dcterms:W3CDTF">2006-09-16T08:00:00Z</dcterms:created>
  <cp:lastPrinted>2020-05-07T18:46:00Z</cp:lastPrinted>
  <dcterms:modified xsi:type="dcterms:W3CDTF">2024-10-14T02:42:22Z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0E1F226A53D63866DD21E9657040BCDD</vt:lpwstr>
  </property>
</Properties>
</file>