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695" windowHeight="13065"/>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市对下转移支付预算表09-1" sheetId="13" r:id="rId13"/>
    <sheet name="市对下转移支付绩效目标表09-2" sheetId="14" r:id="rId14"/>
    <sheet name="新增资产配置表10" sheetId="15" r:id="rId15"/>
    <sheet name="转移支付补助项目支出预算表11" sheetId="16" r:id="rId16"/>
    <sheet name="部门项目中期规划预算表12" sheetId="17" r:id="rId17"/>
  </sheets>
  <definedNames>
    <definedName name="_xlnm.Print_Titles" localSheetId="6">部门基本支出预算表04!$2:$7</definedName>
    <definedName name="_xlnm.Print_Titles" localSheetId="7">'部门项目支出预算表05-1'!$2:$7</definedName>
    <definedName name="_xlnm.Print_Titles" localSheetId="8">'部门项目支出绩效目标表05-2'!$2:$4</definedName>
  </definedNames>
  <calcPr calcId="144525"/>
</workbook>
</file>

<file path=xl/sharedStrings.xml><?xml version="1.0" encoding="utf-8"?>
<sst xmlns="http://schemas.openxmlformats.org/spreadsheetml/2006/main" count="462">
  <si>
    <t>预算01-1表</t>
  </si>
  <si>
    <t>单位:元</t>
  </si>
  <si>
    <t>收        入</t>
  </si>
  <si>
    <t>支        出</t>
  </si>
  <si>
    <t>项      目</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</si>
  <si>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</si>
  <si>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</si>
  <si>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</si>
  <si>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</si>
  <si>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</si>
  <si>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</si>
  <si>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</si>
  <si>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</si>
  <si>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</si>
  <si>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五、单位资金收入</t>
  </si>
  <si>
    <t>五、教育支出</t>
  </si>
  <si>
    <t xml:space="preserve"> 1、事业收入</t>
  </si>
  <si>
    <t>六、科学技术支出</t>
  </si>
  <si>
    <t xml:space="preserve"> 2、事业单位经营收入</t>
  </si>
  <si>
    <t>七、文化旅游体育与传媒支出</t>
  </si>
  <si>
    <t xml:space="preserve"> 3、上级补助收入</t>
  </si>
  <si>
    <t>八、社会保障和就业支出</t>
  </si>
  <si>
    <t xml:space="preserve"> 4、附属单位上缴收入</t>
  </si>
  <si>
    <t>九、卫生健康支出</t>
  </si>
  <si>
    <t xml:space="preserve"> 5、其他收入</t>
  </si>
  <si>
    <t>十、节能环保支出</t>
  </si>
  <si>
    <t>　</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</si>
  <si>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</si>
  <si>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</si>
  <si>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</si>
  <si>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</si>
  <si>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</si>
  <si>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</si>
  <si>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</si>
  <si>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</si>
  <si>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</si>
  <si>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</si>
  <si>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</si>
  <si>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</si>
  <si>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</si>
  <si>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</si>
  <si>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</si>
  <si>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</si>
  <si>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</si>
  <si>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</si>
  <si>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</si>
  <si>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</si>
  <si>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</si>
  <si>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</si>
  <si>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</si>
  <si>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</si>
  <si>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</si>
  <si>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</si>
  <si>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</si>
  <si>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</si>
  <si>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</si>
  <si>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</si>
  <si>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</si>
  <si>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</si>
  <si>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</si>
  <si>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</si>
  <si>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</si>
  <si>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单位资金收入</t>
  </si>
  <si>
    <t>使用非财政拨款结余</t>
  </si>
  <si>
    <t>事业收入</t>
  </si>
  <si>
    <t>事业单位经营收入</t>
  </si>
  <si>
    <t>上级补助收入</t>
  </si>
  <si>
    <t>附属单位上缴收入</t>
  </si>
  <si>
    <t>其他收入</t>
  </si>
  <si>
    <t>190001</t>
  </si>
  <si>
    <t>中国共产党临沧市委员会统战部</t>
  </si>
  <si>
    <t>预算01-3表</t>
  </si>
  <si>
    <t>科目编码</t>
  </si>
  <si>
    <t>科目名称</t>
  </si>
  <si>
    <t>基本支出</t>
  </si>
  <si>
    <t>项目支出</t>
  </si>
  <si>
    <t>财政专户管理的支出</t>
  </si>
  <si>
    <t>单位资金</t>
  </si>
  <si>
    <t>事业支出</t>
  </si>
  <si>
    <t>事业单位
经营支出</t>
  </si>
  <si>
    <t>上级补助支出</t>
  </si>
  <si>
    <t>附属单位补助支出</t>
  </si>
  <si>
    <t>其他支出</t>
  </si>
  <si>
    <t>201</t>
  </si>
  <si>
    <t>一般公共服务支出</t>
  </si>
  <si>
    <t>20134</t>
  </si>
  <si>
    <t>统战事务</t>
  </si>
  <si>
    <t>2013401</t>
  </si>
  <si>
    <t>行政运行</t>
  </si>
  <si>
    <t>2013402</t>
  </si>
  <si>
    <t>一般行政管理事务</t>
  </si>
  <si>
    <t>2013404</t>
  </si>
  <si>
    <t>宗教事务</t>
  </si>
  <si>
    <t>2013405</t>
  </si>
  <si>
    <t>华侨事务</t>
  </si>
  <si>
    <t>208</t>
  </si>
  <si>
    <t>社会保障和就业支出</t>
  </si>
  <si>
    <t>20805</t>
  </si>
  <si>
    <t>行政事业单位养老支出</t>
  </si>
  <si>
    <t>2080501</t>
  </si>
  <si>
    <t>行政单位离退休</t>
  </si>
  <si>
    <t>2080505</t>
  </si>
  <si>
    <t>机关事业单位基本养老保险缴费支出</t>
  </si>
  <si>
    <t>2080506</t>
  </si>
  <si>
    <t>机关事业单位职业年金缴费支出</t>
  </si>
  <si>
    <t>20808</t>
  </si>
  <si>
    <t>抚恤</t>
  </si>
  <si>
    <t>2080801</t>
  </si>
  <si>
    <t>死亡抚恤</t>
  </si>
  <si>
    <t>210</t>
  </si>
  <si>
    <t>卫生健康支出</t>
  </si>
  <si>
    <t>21011</t>
  </si>
  <si>
    <t>行政事业单位医疗</t>
  </si>
  <si>
    <t>2101101</t>
  </si>
  <si>
    <t>行政单位医疗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</si>
  <si>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</si>
  <si>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</si>
  <si>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</si>
  <si>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</si>
  <si>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</si>
  <si>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</si>
  <si>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</si>
  <si>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</si>
  <si>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</si>
  <si>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</si>
  <si>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</si>
  <si>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</si>
  <si>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合  计</t>
  </si>
  <si>
    <t>预算02-1表</t>
  </si>
  <si>
    <t>支出功能分类科目</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</si>
  <si>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</si>
  <si>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</si>
  <si>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</si>
  <si>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</si>
  <si>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</si>
  <si>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</si>
  <si>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</si>
  <si>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</si>
  <si>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</si>
  <si>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</si>
  <si>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</si>
  <si>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</si>
  <si>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</si>
  <si>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</si>
  <si>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</si>
  <si>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</si>
  <si>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</si>
  <si>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</si>
  <si>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</si>
  <si>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</si>
  <si>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</si>
  <si>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</si>
  <si>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</si>
  <si>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</si>
  <si>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</si>
  <si>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</si>
  <si>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</si>
  <si>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</si>
  <si>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</si>
  <si>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</si>
  <si>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</si>
  <si>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</si>
  <si>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二、年终结转结余</t>
  </si>
  <si>
    <t>收 入 总 计</t>
  </si>
  <si>
    <t>预算02-2表</t>
  </si>
  <si>
    <t>部门预算支出功能分类科目</t>
  </si>
  <si>
    <t>人员经费</t>
  </si>
  <si>
    <t>公用经费</t>
  </si>
  <si>
    <t>1</t>
  </si>
  <si>
    <t>2</t>
  </si>
  <si>
    <t>3</t>
  </si>
  <si>
    <t>5</t>
  </si>
  <si>
    <t>6</t>
  </si>
  <si>
    <t>7</t>
  </si>
  <si>
    <t>预算03表</t>
  </si>
  <si>
    <t>单位：元</t>
  </si>
  <si>
    <t>资金性质</t>
  </si>
  <si>
    <t>“三公”经费合计</t>
  </si>
  <si>
    <t>因公出国（境）费</t>
  </si>
  <si>
    <t>公务用车购置及运行费</t>
  </si>
  <si>
    <t>公务接待费</t>
  </si>
  <si>
    <t>公务用车购置费</t>
  </si>
  <si>
    <t>公务用车运行费</t>
  </si>
  <si>
    <t>上级资金</t>
  </si>
  <si>
    <t>本级财力安排</t>
  </si>
  <si>
    <t>自有资金</t>
  </si>
  <si>
    <t>非财政拨款</t>
  </si>
  <si>
    <t>预算04表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</si>
  <si>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</si>
  <si>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</si>
  <si>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</si>
  <si>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</si>
  <si>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</si>
  <si>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</si>
  <si>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</si>
  <si>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</si>
  <si>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</si>
  <si>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</si>
  <si>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</si>
  <si>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</si>
  <si>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</si>
  <si>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</si>
  <si>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</si>
  <si>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已预拨</t>
  </si>
  <si>
    <t>事业单位
经营收入</t>
  </si>
  <si>
    <t>530900210000000004620</t>
  </si>
  <si>
    <t>事业人员支出工资</t>
  </si>
  <si>
    <t>30101</t>
  </si>
  <si>
    <t>基本工资</t>
  </si>
  <si>
    <t>530900210000000004619</t>
  </si>
  <si>
    <t>行政人员支出工资</t>
  </si>
  <si>
    <t>30102</t>
  </si>
  <si>
    <t>津贴补贴</t>
  </si>
  <si>
    <t>30103</t>
  </si>
  <si>
    <t>奖金</t>
  </si>
  <si>
    <t>530900231100001474329</t>
  </si>
  <si>
    <t>行政人员绩效考核奖</t>
  </si>
  <si>
    <t>30107</t>
  </si>
  <si>
    <t>绩效工资</t>
  </si>
  <si>
    <t>530900231100001474348</t>
  </si>
  <si>
    <t>绩效工资（2017年提高标准部分）</t>
  </si>
  <si>
    <t>530900210000000004621</t>
  </si>
  <si>
    <t>社会保障缴费</t>
  </si>
  <si>
    <t>30108</t>
  </si>
  <si>
    <t>机关事业单位基本养老保险缴费</t>
  </si>
  <si>
    <t>30109</t>
  </si>
  <si>
    <t>职业年金缴费</t>
  </si>
  <si>
    <t>30110</t>
  </si>
  <si>
    <t>职工基本医疗保险缴费</t>
  </si>
  <si>
    <t>30111</t>
  </si>
  <si>
    <t>公务员医疗补助缴费</t>
  </si>
  <si>
    <t>30112</t>
  </si>
  <si>
    <t>其他社会保障缴费</t>
  </si>
  <si>
    <t>530900210000000004622</t>
  </si>
  <si>
    <t>30113</t>
  </si>
  <si>
    <t>530900210000000004632</t>
  </si>
  <si>
    <t>一般公用经费</t>
  </si>
  <si>
    <t>30201</t>
  </si>
  <si>
    <t>办公费</t>
  </si>
  <si>
    <t>30211</t>
  </si>
  <si>
    <t>差旅费</t>
  </si>
  <si>
    <t>530900251100003687172</t>
  </si>
  <si>
    <t>30217</t>
  </si>
  <si>
    <t>530900210000000004631</t>
  </si>
  <si>
    <t>离退休公用经费</t>
  </si>
  <si>
    <t>530900210000000004633</t>
  </si>
  <si>
    <t>职工教育经费</t>
  </si>
  <si>
    <t>30216</t>
  </si>
  <si>
    <t>培训费</t>
  </si>
  <si>
    <t>530900210000000004629</t>
  </si>
  <si>
    <t>工会经费</t>
  </si>
  <si>
    <t>30228</t>
  </si>
  <si>
    <t>530900210000000004630</t>
  </si>
  <si>
    <t>福利费</t>
  </si>
  <si>
    <t>30229</t>
  </si>
  <si>
    <t>530900210000000004625</t>
  </si>
  <si>
    <t>公务用车运行维护费</t>
  </si>
  <si>
    <t>30231</t>
  </si>
  <si>
    <t>530900210000000004627</t>
  </si>
  <si>
    <t>行政人员公务交通补贴</t>
  </si>
  <si>
    <t>30239</t>
  </si>
  <si>
    <t>其他交通费用</t>
  </si>
  <si>
    <t>530900210000000004623</t>
  </si>
  <si>
    <t>离退休费</t>
  </si>
  <si>
    <t>30302</t>
  </si>
  <si>
    <t>退休费</t>
  </si>
  <si>
    <t>530900231100001164084</t>
  </si>
  <si>
    <t>遗属补助经费</t>
  </si>
  <si>
    <t>30305</t>
  </si>
  <si>
    <t>生活补助</t>
  </si>
  <si>
    <t>预算05-1表</t>
  </si>
  <si>
    <t>项目分类</t>
  </si>
  <si>
    <t>项目单位</t>
  </si>
  <si>
    <t>经济科目编码</t>
  </si>
  <si>
    <t>经济科目名称</t>
  </si>
  <si>
    <t>本年拨款</t>
  </si>
  <si>
    <t>其中：本次下达</t>
  </si>
  <si>
    <t>春节慰问经费</t>
  </si>
  <si>
    <t>专项业务类</t>
  </si>
  <si>
    <t>530900200000000000453</t>
  </si>
  <si>
    <t>党外知识分子工作经费</t>
  </si>
  <si>
    <t>530900200000000000451</t>
  </si>
  <si>
    <t>30215</t>
  </si>
  <si>
    <t>会议费</t>
  </si>
  <si>
    <t>对缅工作经费</t>
  </si>
  <si>
    <t>530900200000000000774</t>
  </si>
  <si>
    <t>华文教育工作经费</t>
  </si>
  <si>
    <t>530900200000000000775</t>
  </si>
  <si>
    <t>开展九三学社临沧市委工作经费</t>
  </si>
  <si>
    <t>530900200000000000293</t>
  </si>
  <si>
    <t>临沧市人才招引一次性安家补助经费</t>
  </si>
  <si>
    <t>民生类</t>
  </si>
  <si>
    <t>530900251100003682612</t>
  </si>
  <si>
    <t>缅籍华裔大学生培养经费</t>
  </si>
  <si>
    <t>530900241100002753329</t>
  </si>
  <si>
    <t>民主党派工作经费</t>
  </si>
  <si>
    <t>530900200000000000448</t>
  </si>
  <si>
    <t>散居归侨侨眷帮扶救助工作经费</t>
  </si>
  <si>
    <t>530900200000000000776</t>
  </si>
  <si>
    <t>新的社会阶层人士联络经费</t>
  </si>
  <si>
    <t>530900200000000000452</t>
  </si>
  <si>
    <t>宗教工作经费</t>
  </si>
  <si>
    <t>530900200000000000454</t>
  </si>
  <si>
    <t>预算05-2表</t>
  </si>
  <si>
    <t>单位名称、项目名称</t>
  </si>
  <si>
    <t>项目年度绩效目标</t>
  </si>
  <si>
    <t>一级指标</t>
  </si>
  <si>
    <t>二级指标</t>
  </si>
  <si>
    <t>三级指标</t>
  </si>
  <si>
    <t>指标性质</t>
  </si>
  <si>
    <t>指标值</t>
  </si>
  <si>
    <t>度量单位</t>
  </si>
  <si>
    <t>指标属性</t>
  </si>
  <si>
    <t>指标内容</t>
  </si>
  <si>
    <t>协助九三成员做好社会活动及调研工作。组织九三学社社员开展社会服务活动和课题调研活动。用于开展九三学社工作管理经费。</t>
  </si>
  <si>
    <t>产出指标</t>
  </si>
  <si>
    <t>数量指标</t>
  </si>
  <si>
    <t>协助做社会活动及调研工作</t>
  </si>
  <si>
    <t>=</t>
  </si>
  <si>
    <t>10</t>
  </si>
  <si>
    <t>次</t>
  </si>
  <si>
    <t>定性指标</t>
  </si>
  <si>
    <t>依照文件执行</t>
  </si>
  <si>
    <t>组织九三学社社员开展社会服务活动和课题调研活动。</t>
  </si>
  <si>
    <t>定量指标</t>
  </si>
  <si>
    <t>协助九三学社培训业务</t>
  </si>
  <si>
    <t>效益指标</t>
  </si>
  <si>
    <t>生态效益</t>
  </si>
  <si>
    <t>协助九三成员做好社会活动及调研工作。组织九三学社社员开展社会服务活动和课题调研活动。</t>
  </si>
  <si>
    <t>协助九三成员做好社会活动及调研工作。组织九三学社社员开展社会</t>
  </si>
  <si>
    <t>满意度指标</t>
  </si>
  <si>
    <t>服务对象满意度</t>
  </si>
  <si>
    <t>群众满意度</t>
  </si>
  <si>
    <t>&gt;=</t>
  </si>
  <si>
    <t>90</t>
  </si>
  <si>
    <t>%</t>
  </si>
  <si>
    <t>做好党外知识分子联谊工作，组织全市新的社会阶层代表人士爱国主义活动，引导党外人士为经济社会持续健康发展凝心聚力，</t>
  </si>
  <si>
    <t>做好联谊工作、用于培训次数</t>
  </si>
  <si>
    <t>组织培训人次</t>
  </si>
  <si>
    <t>100</t>
  </si>
  <si>
    <t>人次</t>
  </si>
  <si>
    <t>党外知识分子及新阶层人士</t>
  </si>
  <si>
    <t>&gt;</t>
  </si>
  <si>
    <t>人</t>
  </si>
  <si>
    <t>社会效益</t>
  </si>
  <si>
    <t>党外知识分子及新阶层人士 培训</t>
  </si>
  <si>
    <t>临沧市人才招引一次性安家补助经费发放</t>
  </si>
  <si>
    <t>10000</t>
  </si>
  <si>
    <t>元</t>
  </si>
  <si>
    <t>临沧市人才招引一次性安家补助经费标准</t>
  </si>
  <si>
    <t>1.00</t>
  </si>
  <si>
    <t>临沧市人才招引一次性安家补助经费次数</t>
  </si>
  <si>
    <t>时效指标</t>
  </si>
  <si>
    <t>临沧市人才招引一次性安家补助经费发放完成率</t>
  </si>
  <si>
    <t>临沧市人才招引效益</t>
  </si>
  <si>
    <t>95</t>
  </si>
  <si>
    <t>满意度</t>
  </si>
  <si>
    <t>围绕“一带一路”建设和沿边开发开放战略，充分发挥我市毗邻东南亚的区位优势，深化“人脉工程”，以民间交往促进官方交流、以经济合作促进各领域合作、以中华文化交流促进民族文化认同，构建全方位、多层次、宽领域的侨联国外工作新格局，为深化睦邻友好和区域经济文化交流合作服务。</t>
  </si>
  <si>
    <t>搭建平台、对缅工作、与东南亚国家交流</t>
  </si>
  <si>
    <t>4</t>
  </si>
  <si>
    <t>为促进各民族交流开展工作</t>
  </si>
  <si>
    <t>加强与缅甸智库机构、工商联合会、民族团结联络，争取建立友好交往机制，实现以民间交往促官方交往互访，在共建“一带一路”上达成共识，助推临沧对外开放。</t>
  </si>
  <si>
    <t>加强与缅甸智库机构、工商联合会、民族团结联络，争取建立友好交</t>
  </si>
  <si>
    <t>加强与缅甸智库机构、工商联合会、民族团结联络，争取建立友好交往机制，实现以民间交往促官方交往互</t>
  </si>
  <si>
    <t>加强新的社会阶层人士的思想引导，提高综合素质、维护合法权益，做好新的社会阶层人士联谊交友工作。</t>
  </si>
  <si>
    <t>加强新的社会阶层人士的思想引导</t>
  </si>
  <si>
    <t>对新阶层人士的培训</t>
  </si>
  <si>
    <t>做新阶层人士调研工作</t>
  </si>
  <si>
    <t>做好新社会阶层人士联络调研工作。</t>
  </si>
  <si>
    <t>用于培训全市779名网格员、开发制作宗教工作网格化管理软件、配备宗教工作网格化管理设备。</t>
  </si>
  <si>
    <t>宗教网格培训</t>
  </si>
  <si>
    <t>网格人员培训</t>
  </si>
  <si>
    <t>779</t>
  </si>
  <si>
    <t>邀请第三方对人员进行培训</t>
  </si>
  <si>
    <t>&lt;=</t>
  </si>
  <si>
    <t>宗教网格人员培训</t>
  </si>
  <si>
    <t>对网格内宗教场所、宗教培训中心、宗教教职人员实行全方位、精细</t>
  </si>
  <si>
    <t>群众满意度＞90%</t>
  </si>
  <si>
    <t>支持民主党派履行参政议政职能，协助民主党派做好调研工作，协助九三学社做好换届工作。加强民主政治建设管理支出。</t>
  </si>
  <si>
    <t>协助民主党派做好调研工作</t>
  </si>
  <si>
    <t>加强民主党派自身建设、到各县区进行调研、日常办公费用</t>
  </si>
  <si>
    <t>协助民主党派做好调研工作及日常活动费用</t>
  </si>
  <si>
    <t>200元</t>
  </si>
  <si>
    <t>支持民主党派履行参政议政职能，协助民主党派做好调研工作，协助</t>
  </si>
  <si>
    <t>华文教育是服务海外侨胞、凝聚海外力量、增强软实力的重要载体和途径。每年帮助培训周边国家华文教师不少于200人次，每年组织不少于200人次华裔青少年到我市参加夏（冬）令营，分别在临沧师范高等专科学校、镇康县一中、耿马自治县民族中学、沧源自治县民族中学等免费招收侨生班学生，做好华文教材发送和公派外派教师工作，对海外侨胞华文教育事业给予积极的帮助和扶持。</t>
  </si>
  <si>
    <t>夏令营</t>
  </si>
  <si>
    <t>教师培训</t>
  </si>
  <si>
    <t>促进国家安定和谐，让中华文化在海外得以更好的传承和发扬</t>
  </si>
  <si>
    <t>对海外侨胞华文教育事业给予积极的帮助和扶持</t>
  </si>
  <si>
    <t>开展对全市统一战线代表人士春节慰问及联谊活动。春节期间走访慰问统一战线代表人士100多名，召开全市统一战线人士新春联谊会。</t>
  </si>
  <si>
    <t>慰问统一战线代表人士</t>
  </si>
  <si>
    <t>150</t>
  </si>
  <si>
    <t>慰问统一战线代表人士、慰问金额</t>
  </si>
  <si>
    <t>500</t>
  </si>
  <si>
    <t>元/人</t>
  </si>
  <si>
    <t>做好统战各界人士工作，为全市经济社会发展凝聚人心，汇聚力量</t>
  </si>
  <si>
    <t>做好统战各界人士工作，为全市经济社会发展凝聚人心，汇聚力量。</t>
  </si>
  <si>
    <t>按照“一视同仁、不得歧视，根据特点，适当照顾”的原则，把归侨侨眷扶贫帮困和发展工作纳入全市经济社会发展规划统筹考虑、统一安排，促进归侨侨眷与全市各族群众同步发展。</t>
  </si>
  <si>
    <t>归侨侨眷技能培训</t>
  </si>
  <si>
    <t>切实走访帮助散居归侨侨眷解决和改善生成、生活中的困难。</t>
  </si>
  <si>
    <t>慰问散居侨眷</t>
  </si>
  <si>
    <t>200</t>
  </si>
  <si>
    <t>切实帮助散居归侨侨眷解决和改善生成、生活中的困难。</t>
  </si>
  <si>
    <t>全市加快融入中缅印度洋新通道建设，主动谋划对缅华文教育教学工作，着力培养更多中缅友谊人才，为丰富完善对当面缅北民地武地区的塑造引导、规制掌控，对冲果敢及更多区域“去中国化”现状，不断提升对缅影响力提供了强有力的人人才支撑。</t>
  </si>
  <si>
    <t>加强华裔大学生思想引导</t>
  </si>
  <si>
    <t>对华裔大学生进行培训</t>
  </si>
  <si>
    <t>加强华裔大学生技能培训</t>
  </si>
  <si>
    <t>做华裔大学生调研工作</t>
  </si>
  <si>
    <t>做好华裔大学生对接联络工作</t>
  </si>
  <si>
    <t>及时回访了解华裔大学生满意度</t>
  </si>
  <si>
    <t>预算06表</t>
  </si>
  <si>
    <t>政府性基金预算支出预算表</t>
  </si>
  <si>
    <t>单位名称：全部</t>
  </si>
  <si>
    <t>本年政府性基金预算支出</t>
  </si>
  <si>
    <t>预算07表</t>
  </si>
  <si>
    <t>预算项目</t>
  </si>
  <si>
    <t>采购项目</t>
  </si>
  <si>
    <t>采购目录</t>
  </si>
  <si>
    <t>计量
单位</t>
  </si>
  <si>
    <t>数量</t>
  </si>
  <si>
    <t>面向中小企业预留资金</t>
  </si>
  <si>
    <t>政府性
基金</t>
  </si>
  <si>
    <t>国有资本经营收益</t>
  </si>
  <si>
    <t>财政专户管理的收入</t>
  </si>
  <si>
    <t>复印机</t>
  </si>
  <si>
    <t>台</t>
  </si>
  <si>
    <t>复印纸</t>
  </si>
  <si>
    <t>汽油</t>
  </si>
  <si>
    <t>台式计算机</t>
  </si>
  <si>
    <t>预算08表</t>
  </si>
  <si>
    <t>政府购买服务项目</t>
  </si>
  <si>
    <t>政府购买服务目录</t>
  </si>
  <si>
    <t>政府性基金</t>
  </si>
  <si>
    <t>预算09-1表</t>
  </si>
  <si>
    <t>单位名称（项目）</t>
  </si>
  <si>
    <t>地区</t>
  </si>
  <si>
    <t>凤庆县</t>
  </si>
  <si>
    <t>云县</t>
  </si>
  <si>
    <t>临翔区</t>
  </si>
  <si>
    <t>永德县</t>
  </si>
  <si>
    <t>镇康县</t>
  </si>
  <si>
    <t>双江县</t>
  </si>
  <si>
    <t>耿马县</t>
  </si>
  <si>
    <t>沧源县</t>
  </si>
  <si>
    <t>高新区</t>
  </si>
  <si>
    <t>边境合作区</t>
  </si>
  <si>
    <t>预算09-2表</t>
  </si>
  <si>
    <t>预算10表</t>
  </si>
  <si>
    <t>资产类别</t>
  </si>
  <si>
    <t>资产分类代码.名称</t>
  </si>
  <si>
    <t>资产名称</t>
  </si>
  <si>
    <t>计量单位</t>
  </si>
  <si>
    <t>财政部门批复数（元）</t>
  </si>
  <si>
    <t>单价</t>
  </si>
  <si>
    <t>金额</t>
  </si>
  <si>
    <t>预算11表</t>
  </si>
  <si>
    <t>上级补助</t>
  </si>
  <si>
    <t>预算12表</t>
  </si>
  <si>
    <t>项目级次</t>
  </si>
  <si>
    <t>311 专项业务类</t>
  </si>
  <si>
    <t>本级</t>
  </si>
  <si>
    <t>312 民生类</t>
  </si>
</sst>
</file>

<file path=xl/styles.xml><?xml version="1.0" encoding="utf-8"?>
<styleSheet xmlns="http://schemas.openxmlformats.org/spreadsheetml/2006/main">
  <numFmts count="9">
    <numFmt numFmtId="176" formatCode="yyyy/mm/dd"/>
    <numFmt numFmtId="177" formatCode="#,##0;\-#,##0;;@"/>
    <numFmt numFmtId="43" formatCode="_ * #,##0.00_ ;_ * \-#,##0.00_ ;_ * &quot;-&quot;??_ ;_ @_ "/>
    <numFmt numFmtId="41" formatCode="_ * #,##0_ ;_ * \-#,##0_ ;_ * &quot;-&quot;_ ;_ @_ "/>
    <numFmt numFmtId="178" formatCode="yyyy/mm/dd\ hh:mm:ss"/>
    <numFmt numFmtId="179" formatCode="#,##0.00;\-#,##0.00;;@"/>
    <numFmt numFmtId="42" formatCode="_ &quot;￥&quot;* #,##0_ ;_ &quot;￥&quot;* \-#,##0_ ;_ &quot;￥&quot;* &quot;-&quot;_ ;_ @_ "/>
    <numFmt numFmtId="44" formatCode="_ &quot;￥&quot;* #,##0.00_ ;_ &quot;￥&quot;* \-#,##0.00_ ;_ &quot;￥&quot;* &quot;-&quot;??_ ;_ @_ "/>
    <numFmt numFmtId="180" formatCode="hh:mm:ss"/>
  </numFmts>
  <fonts count="51">
    <font>
      <sz val="9"/>
      <color theme="1"/>
      <name val="Microsoft YaHei UI"/>
      <charset val="134"/>
    </font>
    <font>
      <sz val="10"/>
      <color rgb="FF000000"/>
      <name val="宋体"/>
      <charset val="134"/>
    </font>
    <font>
      <sz val="22"/>
      <color rgb="FF000000"/>
      <name val="方正小标宋简体"/>
      <charset val="134"/>
    </font>
    <font>
      <b/>
      <sz val="23"/>
      <color rgb="FF000000"/>
      <name val="宋体"/>
      <charset val="134"/>
    </font>
    <font>
      <sz val="9"/>
      <color rgb="FF000000"/>
      <name val="宋体"/>
      <charset val="134"/>
    </font>
    <font>
      <sz val="11"/>
      <color rgb="FF000000"/>
      <name val="宋体"/>
      <charset val="134"/>
    </font>
    <font>
      <sz val="11.25"/>
      <name val="宋体"/>
      <charset val="134"/>
    </font>
    <font>
      <sz val="9"/>
      <name val="宋体"/>
      <charset val="134"/>
    </font>
    <font>
      <sz val="10"/>
      <name val="宋体"/>
      <charset val="134"/>
    </font>
    <font>
      <sz val="9"/>
      <name val="Microsoft YaHei UI"/>
      <charset val="134"/>
    </font>
    <font>
      <b/>
      <sz val="23"/>
      <name val="宋体"/>
      <charset val="134"/>
    </font>
    <font>
      <sz val="11.25"/>
      <color rgb="FF000000"/>
      <name val="宋体"/>
      <charset val="134"/>
    </font>
    <font>
      <b/>
      <sz val="22"/>
      <color rgb="FF000000"/>
      <name val="宋体"/>
      <charset val="134"/>
    </font>
    <font>
      <sz val="11"/>
      <name val="宋体"/>
      <charset val="134"/>
    </font>
    <font>
      <sz val="10"/>
      <color rgb="FFFFFFFF"/>
      <name val="宋体"/>
      <charset val="134"/>
    </font>
    <font>
      <b/>
      <sz val="21"/>
      <color rgb="FF000000"/>
      <name val="宋体"/>
      <charset val="134"/>
    </font>
    <font>
      <sz val="9"/>
      <color rgb="FF000000"/>
      <name val="Microsoft YaHei UI"/>
      <charset val="134"/>
    </font>
    <font>
      <sz val="10"/>
      <color theme="1"/>
      <name val="宋体"/>
      <charset val="134"/>
    </font>
    <font>
      <sz val="9"/>
      <color theme="1"/>
      <name val="宋体"/>
      <charset val="134"/>
    </font>
    <font>
      <sz val="11"/>
      <color theme="1"/>
      <name val="宋体"/>
      <charset val="134"/>
    </font>
    <font>
      <sz val="12"/>
      <color theme="1"/>
      <name val="宋体"/>
      <charset val="134"/>
    </font>
    <font>
      <sz val="20"/>
      <color rgb="FF000000"/>
      <name val="宋体"/>
      <charset val="134"/>
    </font>
    <font>
      <b/>
      <sz val="10"/>
      <color rgb="FF000000"/>
      <name val="宋体"/>
      <charset val="134"/>
    </font>
    <font>
      <b/>
      <sz val="9"/>
      <color rgb="FF000000"/>
      <name val="宋体"/>
      <charset val="134"/>
    </font>
    <font>
      <b/>
      <sz val="9"/>
      <name val="宋体"/>
      <charset val="134"/>
    </font>
    <font>
      <sz val="10"/>
      <name val="Arial"/>
      <charset val="134"/>
    </font>
    <font>
      <sz val="28"/>
      <color rgb="FF000000"/>
      <name val="宋体"/>
      <charset val="134"/>
    </font>
    <font>
      <sz val="10"/>
      <name val="Microsoft YaHei UI"/>
      <charset val="134"/>
    </font>
    <font>
      <sz val="30"/>
      <color rgb="FF000000"/>
      <name val="宋体"/>
      <charset val="134"/>
    </font>
    <font>
      <sz val="19"/>
      <color rgb="FF000000"/>
      <name val="宋体"/>
      <charset val="134"/>
    </font>
    <font>
      <b/>
      <sz val="11"/>
      <color rgb="FF000000"/>
      <name val="宋体"/>
      <charset val="134"/>
    </font>
    <font>
      <i/>
      <sz val="11"/>
      <color rgb="FF7F7F7F"/>
      <name val="宋体"/>
      <charset val="0"/>
      <scheme val="minor"/>
    </font>
    <font>
      <b/>
      <sz val="11"/>
      <color theme="3"/>
      <name val="宋体"/>
      <charset val="134"/>
      <scheme val="minor"/>
    </font>
    <font>
      <sz val="11"/>
      <color theme="1"/>
      <name val="宋体"/>
      <charset val="134"/>
      <scheme val="minor"/>
    </font>
    <font>
      <sz val="11"/>
      <color rgb="FF9C0006"/>
      <name val="宋体"/>
      <charset val="0"/>
      <scheme val="minor"/>
    </font>
    <font>
      <sz val="11"/>
      <color rgb="FF9C6500"/>
      <name val="宋体"/>
      <charset val="0"/>
      <scheme val="minor"/>
    </font>
    <font>
      <b/>
      <sz val="15"/>
      <color theme="3"/>
      <name val="宋体"/>
      <charset val="134"/>
      <scheme val="minor"/>
    </font>
    <font>
      <sz val="11"/>
      <color rgb="FF3F3F76"/>
      <name val="宋体"/>
      <charset val="0"/>
      <scheme val="minor"/>
    </font>
    <font>
      <sz val="11"/>
      <color rgb="FF006100"/>
      <name val="宋体"/>
      <charset val="0"/>
      <scheme val="minor"/>
    </font>
    <font>
      <b/>
      <sz val="18"/>
      <color theme="3"/>
      <name val="宋体"/>
      <charset val="134"/>
      <scheme val="minor"/>
    </font>
    <font>
      <b/>
      <sz val="11"/>
      <color rgb="FF3F3F3F"/>
      <name val="宋体"/>
      <charset val="0"/>
      <scheme val="minor"/>
    </font>
    <font>
      <sz val="11"/>
      <color rgb="FFFA7D00"/>
      <name val="宋体"/>
      <charset val="0"/>
      <scheme val="minor"/>
    </font>
    <font>
      <sz val="11"/>
      <color theme="1"/>
      <name val="宋体"/>
      <charset val="0"/>
      <scheme val="minor"/>
    </font>
    <font>
      <b/>
      <sz val="11"/>
      <color theme="1"/>
      <name val="宋体"/>
      <charset val="0"/>
      <scheme val="minor"/>
    </font>
    <font>
      <b/>
      <sz val="13"/>
      <color theme="3"/>
      <name val="宋体"/>
      <charset val="134"/>
      <scheme val="minor"/>
    </font>
    <font>
      <sz val="11"/>
      <color rgb="FFFF0000"/>
      <name val="宋体"/>
      <charset val="0"/>
      <scheme val="minor"/>
    </font>
    <font>
      <sz val="11"/>
      <color theme="0"/>
      <name val="宋体"/>
      <charset val="0"/>
      <scheme val="minor"/>
    </font>
    <font>
      <b/>
      <sz val="11"/>
      <color rgb="FFFA7D00"/>
      <name val="宋体"/>
      <charset val="0"/>
      <scheme val="minor"/>
    </font>
    <font>
      <u/>
      <sz val="11"/>
      <color rgb="FF0000FF"/>
      <name val="宋体"/>
      <charset val="0"/>
      <scheme val="minor"/>
    </font>
    <font>
      <b/>
      <sz val="11"/>
      <color rgb="FFFFFFFF"/>
      <name val="宋体"/>
      <charset val="0"/>
      <scheme val="minor"/>
    </font>
    <font>
      <u/>
      <sz val="11"/>
      <color rgb="FF800080"/>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rgb="FFFFC7CE"/>
        <bgColor indexed="64"/>
      </patternFill>
    </fill>
    <fill>
      <patternFill patternType="solid">
        <fgColor rgb="FFFFEB9C"/>
        <bgColor indexed="64"/>
      </patternFill>
    </fill>
    <fill>
      <patternFill patternType="solid">
        <fgColor rgb="FFFFCC99"/>
        <bgColor indexed="64"/>
      </patternFill>
    </fill>
    <fill>
      <patternFill patternType="solid">
        <fgColor rgb="FFC6EFCE"/>
        <bgColor indexed="64"/>
      </patternFill>
    </fill>
    <fill>
      <patternFill patternType="solid">
        <fgColor rgb="FFF2F2F2"/>
        <bgColor indexed="64"/>
      </patternFill>
    </fill>
    <fill>
      <patternFill patternType="solid">
        <fgColor rgb="FFFFFFCC"/>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theme="6" tint="0.799981688894314"/>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A5A5A5"/>
        <bgColor indexed="64"/>
      </patternFill>
    </fill>
    <fill>
      <patternFill patternType="solid">
        <fgColor theme="5" tint="0.399975585192419"/>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9" tint="0.799981688894314"/>
        <bgColor indexed="64"/>
      </patternFill>
    </fill>
    <fill>
      <patternFill patternType="solid">
        <fgColor theme="5"/>
        <bgColor indexed="64"/>
      </patternFill>
    </fill>
    <fill>
      <patternFill patternType="solid">
        <fgColor theme="8" tint="0.799981688894314"/>
        <bgColor indexed="64"/>
      </patternFill>
    </fill>
    <fill>
      <patternFill patternType="solid">
        <fgColor theme="7"/>
        <bgColor indexed="64"/>
      </patternFill>
    </fill>
    <fill>
      <patternFill patternType="solid">
        <fgColor theme="6"/>
        <bgColor indexed="64"/>
      </patternFill>
    </fill>
    <fill>
      <patternFill patternType="solid">
        <fgColor theme="4"/>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s>
  <borders count="25">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right/>
      <top/>
      <bottom style="thin">
        <color rgb="FF000000"/>
      </bottom>
      <diagonal/>
    </border>
    <border>
      <left style="thin">
        <color rgb="FF000000"/>
      </left>
      <right/>
      <top/>
      <bottom style="thin">
        <color rgb="FF000000"/>
      </bottom>
      <diagonal/>
    </border>
    <border>
      <left style="thin">
        <color rgb="FF000000"/>
      </left>
      <right style="thin">
        <color auto="1"/>
      </right>
      <top style="thin">
        <color auto="1"/>
      </top>
      <bottom style="thin">
        <color rgb="FF000000"/>
      </bottom>
      <diagonal/>
    </border>
    <border>
      <left style="thin">
        <color auto="1"/>
      </left>
      <right style="thin">
        <color auto="1"/>
      </right>
      <top style="thin">
        <color auto="1"/>
      </top>
      <bottom style="thin">
        <color rgb="FF000000"/>
      </bottom>
      <diagonal/>
    </border>
    <border>
      <left style="thin">
        <color auto="1"/>
      </left>
      <right style="thin">
        <color rgb="FF000000"/>
      </right>
      <top style="thin">
        <color auto="1"/>
      </top>
      <bottom style="thin">
        <color rgb="FF000000"/>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s>
  <cellStyleXfs count="57">
    <xf numFmtId="0" fontId="0" fillId="0" borderId="0">
      <alignment vertical="top"/>
      <protection locked="0"/>
    </xf>
    <xf numFmtId="42" fontId="33" fillId="0" borderId="0" applyFont="0" applyFill="0" applyBorder="0" applyAlignment="0" applyProtection="0">
      <alignment vertical="center"/>
    </xf>
    <xf numFmtId="0" fontId="42" fillId="14" borderId="0" applyNumberFormat="0" applyBorder="0" applyAlignment="0" applyProtection="0">
      <alignment vertical="center"/>
    </xf>
    <xf numFmtId="0" fontId="37" fillId="5" borderId="18" applyNumberFormat="0" applyAlignment="0" applyProtection="0">
      <alignment vertical="center"/>
    </xf>
    <xf numFmtId="44" fontId="33" fillId="0" borderId="0" applyFont="0" applyFill="0" applyBorder="0" applyAlignment="0" applyProtection="0">
      <alignment vertical="center"/>
    </xf>
    <xf numFmtId="41" fontId="33" fillId="0" borderId="0" applyFont="0" applyFill="0" applyBorder="0" applyAlignment="0" applyProtection="0">
      <alignment vertical="center"/>
    </xf>
    <xf numFmtId="178" fontId="7" fillId="0" borderId="7">
      <alignment horizontal="right" vertical="center"/>
    </xf>
    <xf numFmtId="0" fontId="42" fillId="11" borderId="0" applyNumberFormat="0" applyBorder="0" applyAlignment="0" applyProtection="0">
      <alignment vertical="center"/>
    </xf>
    <xf numFmtId="0" fontId="34" fillId="3" borderId="0" applyNumberFormat="0" applyBorder="0" applyAlignment="0" applyProtection="0">
      <alignment vertical="center"/>
    </xf>
    <xf numFmtId="43" fontId="33" fillId="0" borderId="0" applyFont="0" applyFill="0" applyBorder="0" applyAlignment="0" applyProtection="0">
      <alignment vertical="center"/>
    </xf>
    <xf numFmtId="0" fontId="46" fillId="16" borderId="0" applyNumberFormat="0" applyBorder="0" applyAlignment="0" applyProtection="0">
      <alignment vertical="center"/>
    </xf>
    <xf numFmtId="0" fontId="48" fillId="0" borderId="0" applyNumberFormat="0" applyFill="0" applyBorder="0" applyAlignment="0" applyProtection="0">
      <alignment vertical="center"/>
    </xf>
    <xf numFmtId="9" fontId="33" fillId="0" borderId="0" applyFont="0" applyFill="0" applyBorder="0" applyAlignment="0" applyProtection="0">
      <alignment vertical="center"/>
    </xf>
    <xf numFmtId="176" fontId="7" fillId="0" borderId="7">
      <alignment horizontal="right" vertical="center"/>
    </xf>
    <xf numFmtId="0" fontId="50" fillId="0" borderId="0" applyNumberFormat="0" applyFill="0" applyBorder="0" applyAlignment="0" applyProtection="0">
      <alignment vertical="center"/>
    </xf>
    <xf numFmtId="0" fontId="33" fillId="8" borderId="22" applyNumberFormat="0" applyFont="0" applyAlignment="0" applyProtection="0">
      <alignment vertical="center"/>
    </xf>
    <xf numFmtId="0" fontId="46" fillId="18" borderId="0" applyNumberFormat="0" applyBorder="0" applyAlignment="0" applyProtection="0">
      <alignment vertical="center"/>
    </xf>
    <xf numFmtId="0" fontId="32"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6" fillId="0" borderId="17" applyNumberFormat="0" applyFill="0" applyAlignment="0" applyProtection="0">
      <alignment vertical="center"/>
    </xf>
    <xf numFmtId="0" fontId="44" fillId="0" borderId="17" applyNumberFormat="0" applyFill="0" applyAlignment="0" applyProtection="0">
      <alignment vertical="center"/>
    </xf>
    <xf numFmtId="0" fontId="46" fillId="15" borderId="0" applyNumberFormat="0" applyBorder="0" applyAlignment="0" applyProtection="0">
      <alignment vertical="center"/>
    </xf>
    <xf numFmtId="0" fontId="32" fillId="0" borderId="19" applyNumberFormat="0" applyFill="0" applyAlignment="0" applyProtection="0">
      <alignment vertical="center"/>
    </xf>
    <xf numFmtId="0" fontId="46" fillId="20" borderId="0" applyNumberFormat="0" applyBorder="0" applyAlignment="0" applyProtection="0">
      <alignment vertical="center"/>
    </xf>
    <xf numFmtId="0" fontId="40" fillId="7" borderId="20" applyNumberFormat="0" applyAlignment="0" applyProtection="0">
      <alignment vertical="center"/>
    </xf>
    <xf numFmtId="0" fontId="47" fillId="7" borderId="18" applyNumberFormat="0" applyAlignment="0" applyProtection="0">
      <alignment vertical="center"/>
    </xf>
    <xf numFmtId="0" fontId="49" fillId="17" borderId="24" applyNumberFormat="0" applyAlignment="0" applyProtection="0">
      <alignment vertical="center"/>
    </xf>
    <xf numFmtId="0" fontId="42" fillId="21" borderId="0" applyNumberFormat="0" applyBorder="0" applyAlignment="0" applyProtection="0">
      <alignment vertical="center"/>
    </xf>
    <xf numFmtId="0" fontId="46" fillId="22" borderId="0" applyNumberFormat="0" applyBorder="0" applyAlignment="0" applyProtection="0">
      <alignment vertical="center"/>
    </xf>
    <xf numFmtId="0" fontId="41" fillId="0" borderId="21" applyNumberFormat="0" applyFill="0" applyAlignment="0" applyProtection="0">
      <alignment vertical="center"/>
    </xf>
    <xf numFmtId="0" fontId="43" fillId="0" borderId="23" applyNumberFormat="0" applyFill="0" applyAlignment="0" applyProtection="0">
      <alignment vertical="center"/>
    </xf>
    <xf numFmtId="0" fontId="38" fillId="6" borderId="0" applyNumberFormat="0" applyBorder="0" applyAlignment="0" applyProtection="0">
      <alignment vertical="center"/>
    </xf>
    <xf numFmtId="0" fontId="35" fillId="4" borderId="0" applyNumberFormat="0" applyBorder="0" applyAlignment="0" applyProtection="0">
      <alignment vertical="center"/>
    </xf>
    <xf numFmtId="10" fontId="7" fillId="0" borderId="7">
      <alignment horizontal="right" vertical="center"/>
    </xf>
    <xf numFmtId="0" fontId="42" fillId="23" borderId="0" applyNumberFormat="0" applyBorder="0" applyAlignment="0" applyProtection="0">
      <alignment vertical="center"/>
    </xf>
    <xf numFmtId="0" fontId="46" fillId="26" borderId="0" applyNumberFormat="0" applyBorder="0" applyAlignment="0" applyProtection="0">
      <alignment vertical="center"/>
    </xf>
    <xf numFmtId="0" fontId="42" fillId="13" borderId="0" applyNumberFormat="0" applyBorder="0" applyAlignment="0" applyProtection="0">
      <alignment vertical="center"/>
    </xf>
    <xf numFmtId="0" fontId="42" fillId="10" borderId="0" applyNumberFormat="0" applyBorder="0" applyAlignment="0" applyProtection="0">
      <alignment vertical="center"/>
    </xf>
    <xf numFmtId="0" fontId="42" fillId="27" borderId="0" applyNumberFormat="0" applyBorder="0" applyAlignment="0" applyProtection="0">
      <alignment vertical="center"/>
    </xf>
    <xf numFmtId="0" fontId="42" fillId="28" borderId="0" applyNumberFormat="0" applyBorder="0" applyAlignment="0" applyProtection="0">
      <alignment vertical="center"/>
    </xf>
    <xf numFmtId="0" fontId="46" fillId="25" borderId="0" applyNumberFormat="0" applyBorder="0" applyAlignment="0" applyProtection="0">
      <alignment vertical="center"/>
    </xf>
    <xf numFmtId="0" fontId="46" fillId="24" borderId="0" applyNumberFormat="0" applyBorder="0" applyAlignment="0" applyProtection="0">
      <alignment vertical="center"/>
    </xf>
    <xf numFmtId="0" fontId="42" fillId="12" borderId="0" applyNumberFormat="0" applyBorder="0" applyAlignment="0" applyProtection="0">
      <alignment vertical="center"/>
    </xf>
    <xf numFmtId="0" fontId="42" fillId="9" borderId="0" applyNumberFormat="0" applyBorder="0" applyAlignment="0" applyProtection="0">
      <alignment vertical="center"/>
    </xf>
    <xf numFmtId="0" fontId="46" fillId="29" borderId="0" applyNumberFormat="0" applyBorder="0" applyAlignment="0" applyProtection="0">
      <alignment vertical="center"/>
    </xf>
    <xf numFmtId="0" fontId="42" fillId="30" borderId="0" applyNumberFormat="0" applyBorder="0" applyAlignment="0" applyProtection="0">
      <alignment vertical="center"/>
    </xf>
    <xf numFmtId="0" fontId="46" fillId="31" borderId="0" applyNumberFormat="0" applyBorder="0" applyAlignment="0" applyProtection="0">
      <alignment vertical="center"/>
    </xf>
    <xf numFmtId="0" fontId="46" fillId="32" borderId="0" applyNumberFormat="0" applyBorder="0" applyAlignment="0" applyProtection="0">
      <alignment vertical="center"/>
    </xf>
    <xf numFmtId="0" fontId="42" fillId="33" borderId="0" applyNumberFormat="0" applyBorder="0" applyAlignment="0" applyProtection="0">
      <alignment vertical="center"/>
    </xf>
    <xf numFmtId="0" fontId="46" fillId="19" borderId="0" applyNumberFormat="0" applyBorder="0" applyAlignment="0" applyProtection="0">
      <alignment vertical="center"/>
    </xf>
    <xf numFmtId="179" fontId="7" fillId="0" borderId="7">
      <alignment horizontal="right" vertical="center"/>
    </xf>
    <xf numFmtId="49" fontId="7" fillId="0" borderId="7">
      <alignment horizontal="left" vertical="center" wrapText="1"/>
    </xf>
    <xf numFmtId="179" fontId="7" fillId="0" borderId="7">
      <alignment horizontal="right" vertical="center"/>
    </xf>
    <xf numFmtId="180" fontId="7" fillId="0" borderId="7">
      <alignment horizontal="right" vertical="center"/>
    </xf>
    <xf numFmtId="177" fontId="7" fillId="0" borderId="7">
      <alignment horizontal="right" vertical="center"/>
    </xf>
  </cellStyleXfs>
  <cellXfs count="226">
    <xf numFmtId="0" fontId="0" fillId="0" borderId="0" xfId="0" applyBorder="1">
      <alignment vertical="top"/>
      <protection locked="0"/>
    </xf>
    <xf numFmtId="49" fontId="1" fillId="0" borderId="0" xfId="0" applyNumberFormat="1" applyFont="1" applyAlignment="1" applyProtection="1"/>
    <xf numFmtId="0" fontId="1" fillId="0" borderId="0" xfId="0" applyFont="1" applyAlignment="1" applyProtection="1"/>
    <xf numFmtId="0" fontId="1" fillId="0" borderId="0" xfId="0" applyFont="1" applyAlignment="1">
      <alignment horizontal="right" vertical="center"/>
      <protection locked="0"/>
    </xf>
    <xf numFmtId="0" fontId="2" fillId="0" borderId="0" xfId="0" applyFont="1" applyAlignment="1" applyProtection="1">
      <alignment horizontal="center" vertical="center"/>
    </xf>
    <xf numFmtId="0" fontId="3" fillId="0" borderId="0" xfId="0" applyFont="1" applyAlignment="1" applyProtection="1">
      <alignment horizontal="center" vertical="center"/>
    </xf>
    <xf numFmtId="0" fontId="4" fillId="0" borderId="0" xfId="0" applyFont="1" applyAlignment="1">
      <alignment horizontal="left" vertical="center"/>
      <protection locked="0"/>
    </xf>
    <xf numFmtId="0" fontId="5" fillId="0" borderId="0" xfId="0" applyFont="1" applyAlignment="1" applyProtection="1">
      <alignment horizontal="left" vertical="center"/>
    </xf>
    <xf numFmtId="0" fontId="5" fillId="0" borderId="0" xfId="0" applyFont="1" applyAlignment="1" applyProtection="1"/>
    <xf numFmtId="0" fontId="5" fillId="0" borderId="1" xfId="0" applyFont="1" applyBorder="1" applyAlignment="1">
      <alignment horizontal="center" vertical="center" wrapText="1"/>
      <protection locked="0"/>
    </xf>
    <xf numFmtId="0" fontId="5" fillId="0" borderId="1" xfId="0" applyFont="1" applyBorder="1" applyAlignment="1" applyProtection="1">
      <alignment horizontal="center" vertical="center" wrapText="1"/>
    </xf>
    <xf numFmtId="0" fontId="5" fillId="0" borderId="2" xfId="0" applyFont="1" applyBorder="1" applyAlignment="1" applyProtection="1">
      <alignment horizontal="center" vertical="center"/>
    </xf>
    <xf numFmtId="0" fontId="5" fillId="0" borderId="3" xfId="0" applyFont="1" applyBorder="1" applyAlignment="1" applyProtection="1">
      <alignment horizontal="center" vertical="center"/>
    </xf>
    <xf numFmtId="0" fontId="5" fillId="0" borderId="4" xfId="0" applyFont="1" applyBorder="1" applyAlignment="1" applyProtection="1">
      <alignment horizontal="center" vertical="center"/>
    </xf>
    <xf numFmtId="0" fontId="5" fillId="0" borderId="5" xfId="0" applyFont="1" applyBorder="1" applyAlignment="1">
      <alignment horizontal="center" vertical="center" wrapText="1"/>
      <protection locked="0"/>
    </xf>
    <xf numFmtId="0" fontId="5" fillId="0" borderId="5" xfId="0" applyFont="1" applyBorder="1" applyAlignment="1" applyProtection="1">
      <alignment horizontal="center" vertical="center" wrapText="1"/>
    </xf>
    <xf numFmtId="0" fontId="5" fillId="0" borderId="6" xfId="0" applyFont="1" applyBorder="1" applyAlignment="1">
      <alignment horizontal="center" vertical="center" wrapText="1"/>
      <protection locked="0"/>
    </xf>
    <xf numFmtId="0" fontId="5" fillId="0" borderId="6" xfId="0" applyFont="1" applyBorder="1" applyAlignment="1" applyProtection="1">
      <alignment horizontal="center" vertical="center" wrapText="1"/>
    </xf>
    <xf numFmtId="0" fontId="6" fillId="0" borderId="7" xfId="0" applyFont="1" applyBorder="1" applyAlignment="1" applyProtection="1">
      <alignment horizontal="center" vertical="center"/>
    </xf>
    <xf numFmtId="0" fontId="6" fillId="0" borderId="7" xfId="0" applyFont="1" applyBorder="1" applyAlignment="1">
      <alignment horizontal="center" vertical="center"/>
      <protection locked="0"/>
    </xf>
    <xf numFmtId="0" fontId="7" fillId="0" borderId="7" xfId="0" applyFont="1" applyBorder="1" applyAlignment="1">
      <alignment horizontal="left" vertical="center" wrapText="1"/>
      <protection locked="0"/>
    </xf>
    <xf numFmtId="0" fontId="7" fillId="0" borderId="7" xfId="0" applyFont="1" applyBorder="1" applyAlignment="1">
      <alignment horizontal="left" vertical="center"/>
      <protection locked="0"/>
    </xf>
    <xf numFmtId="0" fontId="7" fillId="0" borderId="7" xfId="0" applyFont="1" applyBorder="1" applyAlignment="1">
      <alignment horizontal="center" vertical="center" wrapText="1"/>
      <protection locked="0"/>
    </xf>
    <xf numFmtId="179" fontId="7" fillId="0" borderId="7" xfId="54" applyProtection="1">
      <alignment horizontal="right" vertical="center"/>
      <protection locked="0"/>
    </xf>
    <xf numFmtId="49" fontId="7" fillId="0" borderId="7" xfId="53" applyProtection="1">
      <alignment horizontal="left" vertical="center" wrapText="1"/>
      <protection locked="0"/>
    </xf>
    <xf numFmtId="0" fontId="8" fillId="0" borderId="7" xfId="0" applyFont="1" applyBorder="1" applyAlignment="1" applyProtection="1">
      <alignment horizontal="center"/>
    </xf>
    <xf numFmtId="0" fontId="5" fillId="0" borderId="1" xfId="0" applyFont="1" applyBorder="1" applyAlignment="1" applyProtection="1">
      <alignment horizontal="center" vertical="center"/>
    </xf>
    <xf numFmtId="0" fontId="5" fillId="0" borderId="5" xfId="0" applyFont="1" applyBorder="1" applyAlignment="1" applyProtection="1">
      <alignment horizontal="center" vertical="center"/>
    </xf>
    <xf numFmtId="0" fontId="5" fillId="0" borderId="6" xfId="0" applyFont="1" applyBorder="1" applyAlignment="1" applyProtection="1">
      <alignment horizontal="center" vertical="center"/>
    </xf>
    <xf numFmtId="0" fontId="7" fillId="0" borderId="7" xfId="0" applyFont="1" applyBorder="1" applyAlignment="1" applyProtection="1">
      <alignment horizontal="left" vertical="center" wrapText="1"/>
    </xf>
    <xf numFmtId="0" fontId="7" fillId="0" borderId="7" xfId="0" applyFont="1" applyBorder="1" applyAlignment="1">
      <alignment horizontal="center" vertical="center"/>
      <protection locked="0"/>
    </xf>
    <xf numFmtId="0" fontId="4" fillId="0" borderId="0" xfId="0" applyFont="1" applyAlignment="1">
      <alignment horizontal="right" vertical="center"/>
      <protection locked="0"/>
    </xf>
    <xf numFmtId="0" fontId="4" fillId="0" borderId="0" xfId="0" applyFont="1" applyAlignment="1" applyProtection="1">
      <alignment horizontal="right" vertical="center"/>
    </xf>
    <xf numFmtId="0" fontId="2" fillId="0" borderId="0" xfId="0" applyFont="1" applyAlignment="1" applyProtection="1">
      <alignment horizontal="center" vertical="center" wrapText="1"/>
    </xf>
    <xf numFmtId="0" fontId="4" fillId="0" borderId="0" xfId="0" applyFont="1" applyAlignment="1" applyProtection="1">
      <alignment horizontal="left" vertical="center"/>
    </xf>
    <xf numFmtId="0" fontId="1" fillId="0" borderId="0" xfId="0" applyFont="1" applyAlignment="1" applyProtection="1">
      <alignment vertical="center"/>
    </xf>
    <xf numFmtId="0" fontId="8" fillId="0" borderId="0" xfId="0" applyFont="1" applyAlignment="1" applyProtection="1">
      <alignment horizontal="right" vertical="center" wrapText="1"/>
    </xf>
    <xf numFmtId="0" fontId="5" fillId="0" borderId="2" xfId="0" applyFont="1" applyBorder="1" applyAlignment="1" applyProtection="1">
      <alignment horizontal="center" vertical="center" wrapText="1"/>
    </xf>
    <xf numFmtId="0" fontId="5" fillId="0" borderId="3" xfId="0" applyFont="1" applyBorder="1" applyAlignment="1" applyProtection="1">
      <alignment horizontal="center" vertical="center" wrapText="1"/>
    </xf>
    <xf numFmtId="0" fontId="5" fillId="0" borderId="4" xfId="0" applyFont="1" applyBorder="1" applyAlignment="1" applyProtection="1">
      <alignment horizontal="center" vertical="center" wrapText="1"/>
    </xf>
    <xf numFmtId="0" fontId="5" fillId="0" borderId="7" xfId="0" applyFont="1" applyBorder="1" applyAlignment="1" applyProtection="1">
      <alignment horizontal="center" vertical="center" wrapText="1"/>
    </xf>
    <xf numFmtId="0" fontId="9" fillId="0" borderId="0" xfId="0" applyFont="1" applyAlignment="1">
      <alignment horizontal="center" vertical="center"/>
      <protection locked="0"/>
    </xf>
    <xf numFmtId="0" fontId="4" fillId="0" borderId="7" xfId="0" applyFont="1" applyBorder="1" applyAlignment="1" applyProtection="1">
      <alignment vertical="center" wrapText="1"/>
    </xf>
    <xf numFmtId="0" fontId="4" fillId="0" borderId="7" xfId="0" applyFont="1" applyBorder="1" applyAlignment="1" applyProtection="1">
      <alignment horizontal="right" vertical="center" wrapText="1"/>
    </xf>
    <xf numFmtId="0" fontId="4" fillId="0" borderId="7" xfId="0" applyFont="1" applyBorder="1" applyAlignment="1" applyProtection="1">
      <alignment horizontal="center" vertical="center" wrapText="1"/>
    </xf>
    <xf numFmtId="0" fontId="8" fillId="0" borderId="7" xfId="0" applyFont="1" applyBorder="1" applyAlignment="1" applyProtection="1">
      <alignment horizontal="center" vertical="center"/>
    </xf>
    <xf numFmtId="0" fontId="10" fillId="0" borderId="0" xfId="0" applyFont="1" applyAlignment="1">
      <alignment horizontal="center" vertical="center"/>
      <protection locked="0"/>
    </xf>
    <xf numFmtId="0" fontId="7" fillId="0" borderId="0" xfId="0" applyFont="1" applyAlignment="1">
      <alignment horizontal="left" vertical="center"/>
      <protection locked="0"/>
    </xf>
    <xf numFmtId="0" fontId="8" fillId="0" borderId="0" xfId="0" applyFont="1" applyAlignment="1" applyProtection="1">
      <alignment vertical="center"/>
    </xf>
    <xf numFmtId="0" fontId="7" fillId="0" borderId="0" xfId="0" applyFont="1">
      <alignment vertical="top"/>
      <protection locked="0"/>
    </xf>
    <xf numFmtId="0" fontId="5" fillId="0" borderId="7" xfId="0" applyFont="1" applyBorder="1" applyAlignment="1">
      <alignment horizontal="center" vertical="center"/>
      <protection locked="0"/>
    </xf>
    <xf numFmtId="0" fontId="11" fillId="0" borderId="7" xfId="0" applyFont="1" applyBorder="1" applyAlignment="1" applyProtection="1">
      <alignment horizontal="center" vertical="center" wrapText="1"/>
    </xf>
    <xf numFmtId="0" fontId="11" fillId="0" borderId="7" xfId="0" applyFont="1" applyBorder="1" applyAlignment="1">
      <alignment horizontal="center" vertical="center"/>
      <protection locked="0"/>
    </xf>
    <xf numFmtId="0" fontId="4" fillId="0" borderId="7" xfId="0" applyFont="1" applyBorder="1" applyAlignment="1">
      <alignment horizontal="left" vertical="center" wrapText="1"/>
      <protection locked="0"/>
    </xf>
    <xf numFmtId="0" fontId="4" fillId="0" borderId="7" xfId="0" applyFont="1" applyBorder="1" applyAlignment="1">
      <alignment horizontal="center" vertical="center"/>
      <protection locked="0"/>
    </xf>
    <xf numFmtId="0" fontId="4" fillId="0" borderId="7" xfId="0" applyFont="1" applyBorder="1" applyAlignment="1">
      <alignment horizontal="center" vertical="center" wrapText="1"/>
      <protection locked="0"/>
    </xf>
    <xf numFmtId="0" fontId="0" fillId="0" borderId="0" xfId="0" applyBorder="1" applyAlignment="1">
      <alignment vertical="top" wrapText="1"/>
      <protection locked="0"/>
    </xf>
    <xf numFmtId="0" fontId="1" fillId="0" borderId="0" xfId="0" applyFont="1" applyAlignment="1" applyProtection="1">
      <alignment wrapText="1"/>
    </xf>
    <xf numFmtId="0" fontId="1" fillId="0" borderId="0" xfId="0" applyFont="1" applyAlignment="1" applyProtection="1">
      <alignment horizontal="right" vertical="center" wrapText="1"/>
    </xf>
    <xf numFmtId="0" fontId="12" fillId="0" borderId="0" xfId="0" applyFont="1" applyAlignment="1" applyProtection="1">
      <alignment horizontal="center" vertical="center" wrapText="1"/>
    </xf>
    <xf numFmtId="0" fontId="3" fillId="0" borderId="0" xfId="0" applyFont="1" applyAlignment="1" applyProtection="1">
      <alignment horizontal="center" vertical="center" wrapText="1"/>
    </xf>
    <xf numFmtId="0" fontId="4" fillId="0" borderId="0" xfId="0" applyFont="1" applyAlignment="1" applyProtection="1">
      <alignment horizontal="left" vertical="center" wrapText="1"/>
    </xf>
    <xf numFmtId="0" fontId="5" fillId="0" borderId="0" xfId="0" applyFont="1" applyAlignment="1" applyProtection="1">
      <alignment wrapText="1"/>
    </xf>
    <xf numFmtId="0" fontId="1" fillId="0" borderId="0" xfId="0" applyFont="1" applyAlignment="1" applyProtection="1">
      <alignment horizontal="right" wrapText="1"/>
    </xf>
    <xf numFmtId="0" fontId="8" fillId="0" borderId="0" xfId="0" applyFont="1" applyAlignment="1" applyProtection="1">
      <alignment wrapText="1"/>
    </xf>
    <xf numFmtId="0" fontId="5" fillId="0" borderId="8" xfId="0" applyFont="1" applyBorder="1" applyAlignment="1" applyProtection="1">
      <alignment horizontal="center" vertical="center" wrapText="1"/>
    </xf>
    <xf numFmtId="0" fontId="13" fillId="0" borderId="7" xfId="0" applyFont="1" applyBorder="1" applyAlignment="1" applyProtection="1">
      <alignment horizontal="center" vertical="center" wrapText="1"/>
    </xf>
    <xf numFmtId="0" fontId="6" fillId="0" borderId="7" xfId="0" applyFont="1" applyBorder="1" applyAlignment="1" applyProtection="1">
      <alignment horizontal="center" vertical="center" wrapText="1"/>
    </xf>
    <xf numFmtId="0" fontId="6" fillId="0" borderId="2" xfId="0" applyFont="1" applyBorder="1" applyAlignment="1" applyProtection="1">
      <alignment horizontal="center" vertical="center" wrapText="1"/>
    </xf>
    <xf numFmtId="179" fontId="7" fillId="0" borderId="7" xfId="54" applyAlignment="1" applyProtection="1">
      <alignment horizontal="right" vertical="center" wrapText="1"/>
      <protection locked="0"/>
    </xf>
    <xf numFmtId="0" fontId="4" fillId="0" borderId="0" xfId="0" applyFont="1" applyAlignment="1">
      <alignment horizontal="right" vertical="center" wrapText="1"/>
      <protection locked="0"/>
    </xf>
    <xf numFmtId="0" fontId="3" fillId="0" borderId="0" xfId="0" applyFont="1" applyAlignment="1">
      <alignment horizontal="center" vertical="center" wrapText="1"/>
      <protection locked="0"/>
    </xf>
    <xf numFmtId="0" fontId="4" fillId="0" borderId="0" xfId="0" applyFont="1" applyAlignment="1">
      <alignment horizontal="right" wrapText="1"/>
      <protection locked="0"/>
    </xf>
    <xf numFmtId="0" fontId="5" fillId="0" borderId="3" xfId="0" applyFont="1" applyBorder="1" applyAlignment="1">
      <alignment horizontal="center" vertical="center" wrapText="1"/>
      <protection locked="0"/>
    </xf>
    <xf numFmtId="0" fontId="13" fillId="0" borderId="7" xfId="0" applyFont="1" applyBorder="1" applyAlignment="1">
      <alignment horizontal="center" vertical="center" wrapText="1"/>
      <protection locked="0"/>
    </xf>
    <xf numFmtId="0" fontId="6" fillId="0" borderId="7" xfId="0" applyFont="1" applyBorder="1" applyAlignment="1">
      <alignment horizontal="center" vertical="center" wrapText="1"/>
      <protection locked="0"/>
    </xf>
    <xf numFmtId="0" fontId="1" fillId="0" borderId="0" xfId="0" applyFont="1" applyAlignment="1">
      <protection locked="0"/>
    </xf>
    <xf numFmtId="0" fontId="7" fillId="0" borderId="0" xfId="0" applyFont="1" applyAlignment="1">
      <alignment vertical="top" wrapText="1"/>
      <protection locked="0"/>
    </xf>
    <xf numFmtId="0" fontId="3" fillId="0" borderId="0" xfId="0" applyFont="1" applyAlignment="1">
      <alignment horizontal="center" vertical="center"/>
      <protection locked="0"/>
    </xf>
    <xf numFmtId="0" fontId="5" fillId="0" borderId="0" xfId="0" applyFont="1" applyAlignment="1">
      <protection locked="0"/>
    </xf>
    <xf numFmtId="0" fontId="5" fillId="0" borderId="9" xfId="0" applyFont="1" applyBorder="1" applyAlignment="1" applyProtection="1">
      <alignment horizontal="center" vertical="center" wrapText="1"/>
    </xf>
    <xf numFmtId="0" fontId="5" fillId="0" borderId="9" xfId="0" applyFont="1" applyBorder="1" applyAlignment="1">
      <alignment horizontal="center" vertical="center" wrapText="1"/>
      <protection locked="0"/>
    </xf>
    <xf numFmtId="0" fontId="5" fillId="0" borderId="10" xfId="0" applyFont="1" applyBorder="1" applyAlignment="1" applyProtection="1">
      <alignment horizontal="center" vertical="center" wrapText="1"/>
    </xf>
    <xf numFmtId="0" fontId="5" fillId="0" borderId="10" xfId="0" applyFont="1" applyBorder="1" applyAlignment="1">
      <alignment horizontal="center" vertical="center" wrapText="1"/>
      <protection locked="0"/>
    </xf>
    <xf numFmtId="0" fontId="5" fillId="0" borderId="11" xfId="0" applyFont="1" applyBorder="1" applyAlignment="1" applyProtection="1">
      <alignment horizontal="center" vertical="center" wrapText="1"/>
    </xf>
    <xf numFmtId="0" fontId="5" fillId="0" borderId="11" xfId="0" applyFont="1" applyBorder="1" applyAlignment="1">
      <alignment horizontal="center" vertical="center" wrapText="1"/>
      <protection locked="0"/>
    </xf>
    <xf numFmtId="3" fontId="11" fillId="0" borderId="6" xfId="0" applyNumberFormat="1" applyFont="1" applyBorder="1" applyAlignment="1" applyProtection="1">
      <alignment horizontal="center" vertical="center"/>
    </xf>
    <xf numFmtId="0" fontId="4" fillId="0" borderId="6" xfId="0" applyFont="1" applyBorder="1" applyAlignment="1" applyProtection="1">
      <alignment horizontal="left" vertical="center" wrapText="1"/>
    </xf>
    <xf numFmtId="0" fontId="4" fillId="0" borderId="11" xfId="0" applyFont="1" applyBorder="1" applyAlignment="1" applyProtection="1">
      <alignment horizontal="left" vertical="center" wrapText="1"/>
    </xf>
    <xf numFmtId="0" fontId="4" fillId="0" borderId="11" xfId="0" applyFont="1" applyBorder="1" applyAlignment="1">
      <alignment horizontal="left" vertical="center" wrapText="1"/>
      <protection locked="0"/>
    </xf>
    <xf numFmtId="0" fontId="4" fillId="0" borderId="6" xfId="0" applyFont="1" applyBorder="1" applyAlignment="1" applyProtection="1">
      <alignment horizontal="center" vertical="center" wrapText="1"/>
    </xf>
    <xf numFmtId="0" fontId="7" fillId="0" borderId="7" xfId="0" applyFont="1" applyBorder="1" applyAlignment="1">
      <alignment horizontal="center" vertical="top"/>
      <protection locked="0"/>
    </xf>
    <xf numFmtId="0" fontId="4" fillId="0" borderId="0" xfId="0" applyFont="1" applyAlignment="1" applyProtection="1">
      <alignment horizontal="right" vertical="center" wrapText="1"/>
    </xf>
    <xf numFmtId="0" fontId="4" fillId="0" borderId="0" xfId="0" applyFont="1" applyAlignment="1">
      <alignment horizontal="right"/>
      <protection locked="0"/>
    </xf>
    <xf numFmtId="0" fontId="5" fillId="0" borderId="3" xfId="0" applyFont="1" applyBorder="1" applyAlignment="1">
      <alignment horizontal="center" vertical="center"/>
      <protection locked="0"/>
    </xf>
    <xf numFmtId="0" fontId="5" fillId="0" borderId="12" xfId="0" applyFont="1" applyBorder="1" applyAlignment="1" applyProtection="1">
      <alignment horizontal="center" vertical="center" wrapText="1"/>
    </xf>
    <xf numFmtId="0" fontId="5" fillId="0" borderId="12" xfId="0" applyFont="1" applyBorder="1" applyAlignment="1">
      <alignment horizontal="center" vertical="center"/>
      <protection locked="0"/>
    </xf>
    <xf numFmtId="0" fontId="5" fillId="0" borderId="12" xfId="0" applyFont="1" applyBorder="1" applyAlignment="1">
      <alignment horizontal="center" vertical="center" wrapText="1"/>
      <protection locked="0"/>
    </xf>
    <xf numFmtId="0" fontId="5" fillId="0" borderId="7" xfId="0" applyFont="1" applyBorder="1" applyAlignment="1">
      <alignment horizontal="center" vertical="center" wrapText="1"/>
      <protection locked="0"/>
    </xf>
    <xf numFmtId="0" fontId="11" fillId="0" borderId="6" xfId="0" applyFont="1" applyBorder="1" applyAlignment="1" applyProtection="1">
      <alignment horizontal="center" vertical="center"/>
    </xf>
    <xf numFmtId="0" fontId="11" fillId="0" borderId="11" xfId="0" applyFont="1" applyBorder="1" applyAlignment="1" applyProtection="1">
      <alignment horizontal="center" vertical="center"/>
    </xf>
    <xf numFmtId="0" fontId="4" fillId="0" borderId="11" xfId="0" applyFont="1" applyBorder="1" applyAlignment="1" applyProtection="1">
      <alignment horizontal="right" vertical="center"/>
    </xf>
    <xf numFmtId="0" fontId="4" fillId="0" borderId="6" xfId="0" applyFont="1" applyBorder="1" applyAlignment="1" applyProtection="1">
      <alignment horizontal="left" vertical="center" wrapText="1" indent="3"/>
    </xf>
    <xf numFmtId="0" fontId="13" fillId="0" borderId="10" xfId="0" applyFont="1" applyBorder="1" applyAlignment="1">
      <alignment horizontal="center" vertical="center" wrapText="1"/>
      <protection locked="0"/>
    </xf>
    <xf numFmtId="0" fontId="13" fillId="0" borderId="12" xfId="0" applyFont="1" applyBorder="1" applyAlignment="1">
      <alignment horizontal="center" vertical="center"/>
      <protection locked="0"/>
    </xf>
    <xf numFmtId="0" fontId="13" fillId="0" borderId="12" xfId="0" applyFont="1" applyBorder="1" applyAlignment="1">
      <alignment horizontal="center" vertical="center" wrapText="1"/>
      <protection locked="0"/>
    </xf>
    <xf numFmtId="0" fontId="14" fillId="0" borderId="0" xfId="0" applyFont="1" applyAlignment="1">
      <alignment horizontal="right"/>
      <protection locked="0"/>
    </xf>
    <xf numFmtId="49" fontId="14" fillId="0" borderId="0" xfId="0" applyNumberFormat="1" applyFont="1" applyAlignment="1">
      <protection locked="0"/>
    </xf>
    <xf numFmtId="0" fontId="1" fillId="0" borderId="0" xfId="0" applyFont="1" applyAlignment="1" applyProtection="1">
      <alignment horizontal="right"/>
    </xf>
    <xf numFmtId="0" fontId="2" fillId="0" borderId="0" xfId="0" applyFont="1" applyAlignment="1">
      <alignment horizontal="center" vertical="center" wrapText="1"/>
      <protection locked="0"/>
    </xf>
    <xf numFmtId="0" fontId="15" fillId="0" borderId="0" xfId="0" applyFont="1" applyAlignment="1">
      <alignment horizontal="center" vertical="center" wrapText="1"/>
      <protection locked="0"/>
    </xf>
    <xf numFmtId="0" fontId="15" fillId="0" borderId="0" xfId="0" applyFont="1" applyAlignment="1">
      <alignment horizontal="center" vertical="center"/>
      <protection locked="0"/>
    </xf>
    <xf numFmtId="0" fontId="15" fillId="0" borderId="0" xfId="0" applyFont="1" applyAlignment="1" applyProtection="1">
      <alignment horizontal="center" vertical="center"/>
    </xf>
    <xf numFmtId="0" fontId="5" fillId="0" borderId="1" xfId="0" applyFont="1" applyBorder="1" applyAlignment="1">
      <alignment horizontal="center" vertical="center"/>
      <protection locked="0"/>
    </xf>
    <xf numFmtId="49" fontId="5" fillId="0" borderId="9" xfId="0" applyNumberFormat="1" applyFont="1" applyBorder="1" applyAlignment="1">
      <alignment horizontal="center" vertical="center" wrapText="1"/>
      <protection locked="0"/>
    </xf>
    <xf numFmtId="0" fontId="5" fillId="0" borderId="9" xfId="0" applyFont="1" applyBorder="1" applyAlignment="1">
      <alignment horizontal="center" vertical="center"/>
      <protection locked="0"/>
    </xf>
    <xf numFmtId="0" fontId="5" fillId="0" borderId="6" xfId="0" applyFont="1" applyBorder="1" applyAlignment="1">
      <alignment horizontal="center" vertical="center"/>
      <protection locked="0"/>
    </xf>
    <xf numFmtId="49" fontId="5" fillId="0" borderId="11" xfId="0" applyNumberFormat="1" applyFont="1" applyBorder="1" applyAlignment="1">
      <alignment horizontal="center" vertical="center" wrapText="1"/>
      <protection locked="0"/>
    </xf>
    <xf numFmtId="0" fontId="5" fillId="0" borderId="11" xfId="0" applyFont="1" applyBorder="1" applyAlignment="1">
      <alignment horizontal="center" vertical="center"/>
      <protection locked="0"/>
    </xf>
    <xf numFmtId="0" fontId="5" fillId="0" borderId="11" xfId="0" applyFont="1" applyBorder="1" applyAlignment="1" applyProtection="1">
      <alignment horizontal="center" vertical="center"/>
    </xf>
    <xf numFmtId="49" fontId="5" fillId="0" borderId="11" xfId="0" applyNumberFormat="1" applyFont="1" applyBorder="1" applyAlignment="1">
      <alignment horizontal="center" vertical="center"/>
      <protection locked="0"/>
    </xf>
    <xf numFmtId="0" fontId="4" fillId="0" borderId="6" xfId="0" applyFont="1" applyBorder="1" applyAlignment="1">
      <alignment horizontal="left" vertical="center" wrapText="1"/>
      <protection locked="0"/>
    </xf>
    <xf numFmtId="0" fontId="4" fillId="0" borderId="6" xfId="0" applyFont="1" applyBorder="1" applyAlignment="1">
      <alignment horizontal="center" vertical="center" wrapText="1"/>
      <protection locked="0"/>
    </xf>
    <xf numFmtId="49" fontId="8" fillId="0" borderId="7" xfId="0" applyNumberFormat="1" applyFont="1" applyBorder="1" applyAlignment="1" applyProtection="1">
      <alignment horizontal="center"/>
    </xf>
    <xf numFmtId="3" fontId="11" fillId="0" borderId="7" xfId="0" applyNumberFormat="1" applyFont="1" applyBorder="1" applyAlignment="1" applyProtection="1">
      <alignment horizontal="center" vertical="center"/>
    </xf>
    <xf numFmtId="0" fontId="4" fillId="0" borderId="7" xfId="0" applyFont="1" applyBorder="1" applyAlignment="1" applyProtection="1">
      <alignment horizontal="left" vertical="center" wrapText="1"/>
    </xf>
    <xf numFmtId="0" fontId="4" fillId="0" borderId="7" xfId="0" applyFont="1" applyBorder="1" applyAlignment="1" applyProtection="1">
      <alignment horizontal="left" vertical="center" wrapText="1" indent="2"/>
    </xf>
    <xf numFmtId="0" fontId="8" fillId="0" borderId="0" xfId="0" applyFont="1" applyProtection="1">
      <alignment vertical="top"/>
    </xf>
    <xf numFmtId="3" fontId="6" fillId="0" borderId="7" xfId="0" applyNumberFormat="1" applyFont="1" applyBorder="1" applyAlignment="1" applyProtection="1">
      <alignment horizontal="center" vertical="center"/>
    </xf>
    <xf numFmtId="0" fontId="7" fillId="0" borderId="7" xfId="0" applyFont="1" applyBorder="1" applyAlignment="1" applyProtection="1">
      <alignment horizontal="center" vertical="center" wrapText="1"/>
    </xf>
    <xf numFmtId="0" fontId="5" fillId="0" borderId="8" xfId="0" applyFont="1" applyBorder="1" applyAlignment="1" applyProtection="1">
      <alignment horizontal="center" vertical="center"/>
    </xf>
    <xf numFmtId="0" fontId="5" fillId="0" borderId="9" xfId="0" applyFont="1" applyBorder="1" applyAlignment="1" applyProtection="1">
      <alignment horizontal="center" vertical="center"/>
    </xf>
    <xf numFmtId="0" fontId="5" fillId="0" borderId="13" xfId="0" applyFont="1" applyBorder="1" applyAlignment="1">
      <alignment horizontal="center" vertical="center" wrapText="1"/>
      <protection locked="0"/>
    </xf>
    <xf numFmtId="0" fontId="5" fillId="0" borderId="5" xfId="0" applyFont="1" applyBorder="1" applyAlignment="1">
      <alignment horizontal="center" vertical="center"/>
      <protection locked="0"/>
    </xf>
    <xf numFmtId="0" fontId="8" fillId="0" borderId="0" xfId="0" applyFont="1" applyAlignment="1">
      <alignment vertical="top" wrapText="1"/>
      <protection locked="0"/>
    </xf>
    <xf numFmtId="49" fontId="1" fillId="0" borderId="0" xfId="0" applyNumberFormat="1" applyFont="1" applyAlignment="1">
      <alignment wrapText="1"/>
      <protection locked="0"/>
    </xf>
    <xf numFmtId="0" fontId="1" fillId="0" borderId="0" xfId="0" applyFont="1" applyAlignment="1">
      <alignment wrapText="1"/>
      <protection locked="0"/>
    </xf>
    <xf numFmtId="0" fontId="4" fillId="0" borderId="0" xfId="0" applyFont="1" applyAlignment="1">
      <alignment horizontal="left" vertical="center" wrapText="1"/>
      <protection locked="0"/>
    </xf>
    <xf numFmtId="0" fontId="5" fillId="0" borderId="0" xfId="0" applyFont="1" applyAlignment="1">
      <alignment horizontal="left" vertical="center" wrapText="1"/>
      <protection locked="0"/>
    </xf>
    <xf numFmtId="0" fontId="5" fillId="0" borderId="0" xfId="0" applyFont="1" applyAlignment="1">
      <alignment wrapText="1"/>
      <protection locked="0"/>
    </xf>
    <xf numFmtId="0" fontId="5" fillId="0" borderId="14" xfId="0" applyFont="1" applyBorder="1" applyAlignment="1">
      <alignment horizontal="center" vertical="center" wrapText="1"/>
      <protection locked="0"/>
    </xf>
    <xf numFmtId="3" fontId="6" fillId="0" borderId="7" xfId="0" applyNumberFormat="1" applyFont="1" applyBorder="1" applyAlignment="1">
      <alignment horizontal="center" vertical="center" wrapText="1"/>
      <protection locked="0"/>
    </xf>
    <xf numFmtId="49" fontId="7" fillId="0" borderId="7" xfId="53" applyAlignment="1" applyProtection="1">
      <alignment horizontal="left" vertical="center" wrapText="1"/>
      <protection locked="0"/>
    </xf>
    <xf numFmtId="0" fontId="5" fillId="0" borderId="15" xfId="0" applyFont="1" applyBorder="1" applyAlignment="1">
      <alignment horizontal="center" vertical="center" wrapText="1"/>
      <protection locked="0"/>
    </xf>
    <xf numFmtId="0" fontId="5" fillId="0" borderId="15" xfId="0" applyFont="1" applyBorder="1" applyAlignment="1" applyProtection="1">
      <alignment horizontal="center" vertical="center" wrapText="1"/>
    </xf>
    <xf numFmtId="0" fontId="5" fillId="0" borderId="2" xfId="0" applyFont="1" applyBorder="1" applyAlignment="1">
      <alignment horizontal="center" vertical="center" wrapText="1"/>
      <protection locked="0"/>
    </xf>
    <xf numFmtId="0" fontId="5" fillId="0" borderId="4" xfId="0" applyFont="1" applyBorder="1" applyAlignment="1">
      <alignment horizontal="center" vertical="center" wrapText="1"/>
      <protection locked="0"/>
    </xf>
    <xf numFmtId="0" fontId="16" fillId="0" borderId="0" xfId="0" applyFont="1" applyAlignment="1">
      <alignment horizontal="center" vertical="center" wrapText="1"/>
      <protection locked="0"/>
    </xf>
    <xf numFmtId="0" fontId="16" fillId="0" borderId="0" xfId="0" applyFont="1" applyAlignment="1">
      <alignment horizontal="right" vertical="center" wrapText="1"/>
      <protection locked="0"/>
    </xf>
    <xf numFmtId="0" fontId="5" fillId="0" borderId="16" xfId="0" applyFont="1" applyBorder="1" applyAlignment="1">
      <alignment horizontal="center" vertical="center" wrapText="1"/>
      <protection locked="0"/>
    </xf>
    <xf numFmtId="0" fontId="17" fillId="0" borderId="0" xfId="0" applyFont="1" applyAlignment="1" applyProtection="1">
      <alignment horizontal="center"/>
    </xf>
    <xf numFmtId="0" fontId="17" fillId="0" borderId="0" xfId="0" applyFont="1" applyAlignment="1" applyProtection="1">
      <alignment horizontal="center" wrapText="1"/>
    </xf>
    <xf numFmtId="0" fontId="17" fillId="0" borderId="0" xfId="0" applyFont="1" applyAlignment="1" applyProtection="1">
      <alignment wrapText="1"/>
    </xf>
    <xf numFmtId="0" fontId="18" fillId="0" borderId="0" xfId="0" applyAlignment="1" applyProtection="1">
      <alignment horizontal="right" vertical="center" wrapText="1"/>
    </xf>
    <xf numFmtId="0" fontId="2" fillId="0" borderId="0" xfId="0" applyFont="1" applyAlignment="1">
      <alignment horizontal="center" vertical="center"/>
      <protection locked="0"/>
    </xf>
    <xf numFmtId="0" fontId="19" fillId="0" borderId="6" xfId="0" applyFont="1" applyBorder="1" applyAlignment="1">
      <alignment horizontal="center" vertical="center" wrapText="1"/>
      <protection locked="0"/>
    </xf>
    <xf numFmtId="0" fontId="5" fillId="0" borderId="7" xfId="0" applyFont="1" applyBorder="1" applyAlignment="1" applyProtection="1">
      <alignment horizontal="center" vertical="center"/>
    </xf>
    <xf numFmtId="0" fontId="20" fillId="0" borderId="7" xfId="0" applyFont="1" applyBorder="1" applyAlignment="1">
      <alignment horizontal="center" vertical="center"/>
      <protection locked="0"/>
    </xf>
    <xf numFmtId="0" fontId="20" fillId="0" borderId="7" xfId="0" applyFont="1" applyBorder="1" applyAlignment="1" applyProtection="1">
      <alignment horizontal="center" vertical="center"/>
    </xf>
    <xf numFmtId="0" fontId="20" fillId="0" borderId="2" xfId="0" applyFont="1" applyBorder="1" applyAlignment="1" applyProtection="1">
      <alignment horizontal="center" vertical="center"/>
    </xf>
    <xf numFmtId="179" fontId="18" fillId="0" borderId="7" xfId="54" applyFont="1">
      <alignment horizontal="right" vertical="center"/>
    </xf>
    <xf numFmtId="179" fontId="18" fillId="0" borderId="7" xfId="54" applyFont="1" applyAlignment="1">
      <alignment horizontal="center" vertical="center"/>
    </xf>
    <xf numFmtId="0" fontId="7" fillId="0" borderId="0" xfId="0" applyFont="1" applyAlignment="1">
      <alignment vertical="center"/>
      <protection locked="0"/>
    </xf>
    <xf numFmtId="0" fontId="1" fillId="0" borderId="0" xfId="0" applyFont="1" applyAlignment="1" applyProtection="1">
      <alignment horizontal="right" vertical="center"/>
    </xf>
    <xf numFmtId="49" fontId="8" fillId="0" borderId="0" xfId="0" applyNumberFormat="1" applyFont="1" applyAlignment="1" applyProtection="1">
      <alignment vertical="center"/>
    </xf>
    <xf numFmtId="49" fontId="5" fillId="0" borderId="2" xfId="0" applyNumberFormat="1" applyFont="1" applyBorder="1" applyAlignment="1" applyProtection="1">
      <alignment horizontal="center" vertical="center" wrapText="1"/>
    </xf>
    <xf numFmtId="49" fontId="5" fillId="0" borderId="4" xfId="0" applyNumberFormat="1" applyFont="1" applyBorder="1" applyAlignment="1" applyProtection="1">
      <alignment horizontal="center" vertical="center" wrapText="1"/>
    </xf>
    <xf numFmtId="0" fontId="5" fillId="0" borderId="2" xfId="0" applyFont="1" applyBorder="1" applyAlignment="1">
      <alignment horizontal="center" vertical="center"/>
      <protection locked="0"/>
    </xf>
    <xf numFmtId="49" fontId="5" fillId="0" borderId="7" xfId="0" applyNumberFormat="1" applyFont="1" applyBorder="1" applyAlignment="1" applyProtection="1">
      <alignment horizontal="center" vertical="center"/>
    </xf>
    <xf numFmtId="49" fontId="11" fillId="0" borderId="7" xfId="0" applyNumberFormat="1" applyFont="1" applyBorder="1" applyAlignment="1" applyProtection="1">
      <alignment horizontal="center" vertical="center"/>
    </xf>
    <xf numFmtId="0" fontId="11" fillId="0" borderId="7" xfId="0" applyFont="1" applyBorder="1" applyAlignment="1" applyProtection="1">
      <alignment horizontal="center" vertical="center"/>
    </xf>
    <xf numFmtId="49" fontId="11" fillId="0" borderId="7" xfId="0" applyNumberFormat="1" applyFont="1" applyBorder="1" applyAlignment="1">
      <alignment horizontal="center" vertical="center"/>
      <protection locked="0"/>
    </xf>
    <xf numFmtId="0" fontId="4" fillId="0" borderId="7" xfId="0" applyFont="1" applyBorder="1" applyAlignment="1" applyProtection="1">
      <alignment horizontal="left" vertical="center" wrapText="1" indent="1"/>
    </xf>
    <xf numFmtId="0" fontId="21" fillId="0" borderId="0" xfId="0" applyFont="1" applyAlignment="1" applyProtection="1">
      <alignment horizontal="center" vertical="center"/>
    </xf>
    <xf numFmtId="0" fontId="22" fillId="0" borderId="0" xfId="0" applyFont="1" applyAlignment="1" applyProtection="1">
      <alignment horizontal="center" vertical="center"/>
    </xf>
    <xf numFmtId="0" fontId="4" fillId="0" borderId="7" xfId="0" applyFont="1" applyBorder="1" applyAlignment="1" applyProtection="1">
      <alignment vertical="center"/>
    </xf>
    <xf numFmtId="0" fontId="4" fillId="0" borderId="7" xfId="0" applyFont="1" applyBorder="1" applyAlignment="1">
      <alignment horizontal="left" vertical="center"/>
      <protection locked="0"/>
    </xf>
    <xf numFmtId="0" fontId="4" fillId="0" borderId="7" xfId="0" applyFont="1" applyBorder="1" applyAlignment="1">
      <alignment vertical="center"/>
      <protection locked="0"/>
    </xf>
    <xf numFmtId="0" fontId="23" fillId="0" borderId="7" xfId="0" applyFont="1" applyBorder="1" applyAlignment="1" applyProtection="1">
      <alignment horizontal="center" vertical="center"/>
    </xf>
    <xf numFmtId="0" fontId="23" fillId="0" borderId="7" xfId="0" applyFont="1" applyBorder="1" applyAlignment="1">
      <alignment horizontal="center" vertical="center"/>
      <protection locked="0"/>
    </xf>
    <xf numFmtId="0" fontId="7" fillId="0" borderId="7" xfId="0" applyFont="1" applyBorder="1">
      <alignment vertical="top"/>
      <protection locked="0"/>
    </xf>
    <xf numFmtId="0" fontId="4" fillId="0" borderId="7" xfId="0" applyFont="1" applyBorder="1" applyAlignment="1" applyProtection="1">
      <alignment horizontal="left" vertical="center"/>
    </xf>
    <xf numFmtId="179" fontId="24" fillId="0" borderId="7" xfId="54" applyFont="1" applyProtection="1">
      <alignment horizontal="right" vertical="center"/>
      <protection locked="0"/>
    </xf>
    <xf numFmtId="0" fontId="25" fillId="0" borderId="0" xfId="0" applyFont="1" applyProtection="1">
      <alignment vertical="top"/>
    </xf>
    <xf numFmtId="0" fontId="26" fillId="0" borderId="0" xfId="0" applyFont="1" applyAlignment="1" applyProtection="1">
      <alignment horizontal="center" vertical="center"/>
    </xf>
    <xf numFmtId="0" fontId="1" fillId="0" borderId="0" xfId="0" applyFont="1" applyAlignment="1" applyProtection="1">
      <alignment horizontal="left" vertical="center" wrapText="1"/>
    </xf>
    <xf numFmtId="3" fontId="5" fillId="0" borderId="7" xfId="0" applyNumberFormat="1" applyFont="1" applyBorder="1" applyAlignment="1" applyProtection="1">
      <alignment horizontal="center" vertical="center"/>
    </xf>
    <xf numFmtId="0" fontId="4" fillId="0" borderId="7" xfId="0" applyFont="1" applyBorder="1" applyAlignment="1" applyProtection="1">
      <alignment horizontal="left" vertical="center" indent="1"/>
    </xf>
    <xf numFmtId="0" fontId="7" fillId="0" borderId="7" xfId="0" applyFont="1" applyBorder="1" applyAlignment="1">
      <alignment horizontal="left" vertical="center" indent="2"/>
      <protection locked="0"/>
    </xf>
    <xf numFmtId="0" fontId="7" fillId="0" borderId="7" xfId="0" applyFont="1" applyBorder="1" applyAlignment="1" applyProtection="1">
      <alignment horizontal="left" vertical="center" indent="2"/>
    </xf>
    <xf numFmtId="0" fontId="7" fillId="0" borderId="2" xfId="0" applyFont="1" applyBorder="1" applyAlignment="1">
      <alignment horizontal="center" vertical="center" wrapText="1"/>
      <protection locked="0"/>
    </xf>
    <xf numFmtId="0" fontId="7" fillId="0" borderId="4" xfId="0" applyFont="1" applyBorder="1" applyAlignment="1" applyProtection="1">
      <alignment horizontal="center" vertical="center" wrapText="1"/>
    </xf>
    <xf numFmtId="0" fontId="27" fillId="0" borderId="0" xfId="0" applyFont="1" applyAlignment="1" applyProtection="1"/>
    <xf numFmtId="0" fontId="28" fillId="0" borderId="0" xfId="0" applyFont="1" applyAlignment="1" applyProtection="1">
      <alignment horizontal="center" vertical="center"/>
    </xf>
    <xf numFmtId="0" fontId="5" fillId="0" borderId="0" xfId="0" applyFont="1" applyAlignment="1" applyProtection="1">
      <alignment vertical="center"/>
    </xf>
    <xf numFmtId="0" fontId="6" fillId="0" borderId="1" xfId="0" applyFont="1" applyBorder="1" applyAlignment="1">
      <alignment horizontal="center" vertical="center" wrapText="1"/>
      <protection locked="0"/>
    </xf>
    <xf numFmtId="0" fontId="6" fillId="0" borderId="9" xfId="0" applyFont="1" applyBorder="1" applyAlignment="1">
      <alignment horizontal="center" vertical="center" wrapText="1"/>
      <protection locked="0"/>
    </xf>
    <xf numFmtId="0" fontId="6" fillId="0" borderId="3" xfId="0" applyFont="1" applyBorder="1" applyAlignment="1">
      <alignment horizontal="center" vertical="center" wrapText="1"/>
      <protection locked="0"/>
    </xf>
    <xf numFmtId="0" fontId="6" fillId="0" borderId="3" xfId="0" applyFont="1" applyBorder="1" applyAlignment="1" applyProtection="1">
      <alignment horizontal="center" vertical="center" wrapText="1"/>
    </xf>
    <xf numFmtId="0" fontId="6" fillId="0" borderId="5" xfId="0" applyFont="1" applyBorder="1" applyAlignment="1" applyProtection="1">
      <alignment horizontal="center" vertical="center"/>
    </xf>
    <xf numFmtId="0" fontId="6" fillId="0" borderId="10" xfId="0" applyFont="1" applyBorder="1" applyAlignment="1" applyProtection="1">
      <alignment horizontal="center" vertical="center"/>
    </xf>
    <xf numFmtId="0" fontId="6" fillId="0" borderId="10" xfId="0" applyFont="1" applyBorder="1" applyAlignment="1">
      <alignment horizontal="center" vertical="center" wrapText="1"/>
      <protection locked="0"/>
    </xf>
    <xf numFmtId="0" fontId="6" fillId="0" borderId="6" xfId="0" applyFont="1" applyBorder="1" applyAlignment="1" applyProtection="1">
      <alignment horizontal="center" vertical="center" wrapText="1"/>
    </xf>
    <xf numFmtId="0" fontId="6" fillId="0" borderId="11" xfId="0" applyFont="1" applyBorder="1" applyAlignment="1" applyProtection="1">
      <alignment horizontal="center" vertical="center" wrapText="1"/>
    </xf>
    <xf numFmtId="0" fontId="6" fillId="0" borderId="11" xfId="0" applyFont="1" applyBorder="1" applyAlignment="1" applyProtection="1">
      <alignment horizontal="center" vertical="center"/>
    </xf>
    <xf numFmtId="0" fontId="4" fillId="0" borderId="6" xfId="0" applyFont="1" applyBorder="1" applyAlignment="1" applyProtection="1">
      <alignment vertical="center" wrapText="1"/>
    </xf>
    <xf numFmtId="0" fontId="4" fillId="0" borderId="11" xfId="0" applyFont="1" applyBorder="1" applyAlignment="1" applyProtection="1">
      <alignment vertical="center" wrapText="1"/>
    </xf>
    <xf numFmtId="0" fontId="4" fillId="0" borderId="6" xfId="0" applyFont="1" applyBorder="1" applyAlignment="1" applyProtection="1">
      <alignment horizontal="center" vertical="center"/>
    </xf>
    <xf numFmtId="0" fontId="4" fillId="0" borderId="11" xfId="0" applyFont="1" applyBorder="1" applyAlignment="1" applyProtection="1">
      <alignment horizontal="center" vertical="center"/>
    </xf>
    <xf numFmtId="0" fontId="28" fillId="0" borderId="0" xfId="0" applyFont="1" applyAlignment="1">
      <alignment horizontal="center" vertical="center"/>
      <protection locked="0"/>
    </xf>
    <xf numFmtId="0" fontId="5" fillId="0" borderId="0" xfId="0" applyFont="1" applyAlignment="1">
      <alignment vertical="center"/>
      <protection locked="0"/>
    </xf>
    <xf numFmtId="0" fontId="6" fillId="0" borderId="3" xfId="0" applyFont="1" applyBorder="1" applyAlignment="1" applyProtection="1">
      <alignment horizontal="center" vertical="center"/>
    </xf>
    <xf numFmtId="0" fontId="6" fillId="0" borderId="4" xfId="0" applyFont="1" applyBorder="1" applyAlignment="1" applyProtection="1">
      <alignment horizontal="center" vertical="center" wrapText="1"/>
    </xf>
    <xf numFmtId="0" fontId="6" fillId="0" borderId="12" xfId="0" applyFont="1" applyBorder="1" applyAlignment="1" applyProtection="1">
      <alignment horizontal="center" vertical="center"/>
    </xf>
    <xf numFmtId="0" fontId="6" fillId="0" borderId="11" xfId="0" applyFont="1" applyBorder="1" applyAlignment="1">
      <alignment horizontal="center" vertical="center"/>
      <protection locked="0"/>
    </xf>
    <xf numFmtId="0" fontId="6" fillId="2" borderId="4" xfId="0" applyFont="1" applyFill="1" applyBorder="1" applyAlignment="1">
      <alignment horizontal="center" vertical="center" wrapText="1"/>
      <protection locked="0"/>
    </xf>
    <xf numFmtId="0" fontId="29" fillId="0" borderId="0" xfId="0" applyFont="1" applyAlignment="1" applyProtection="1">
      <alignment horizontal="center" vertical="top"/>
    </xf>
    <xf numFmtId="0" fontId="30" fillId="0" borderId="0" xfId="0" applyFont="1" applyAlignment="1" applyProtection="1">
      <alignment horizontal="center" vertical="center"/>
    </xf>
    <xf numFmtId="0" fontId="7" fillId="0" borderId="4" xfId="0" applyFont="1" applyBorder="1" applyAlignment="1">
      <alignment horizontal="left" vertical="center"/>
      <protection locked="0"/>
    </xf>
    <xf numFmtId="0" fontId="7" fillId="0" borderId="6" xfId="0" applyFont="1" applyBorder="1" applyAlignment="1">
      <alignment horizontal="left" vertical="center"/>
      <protection locked="0"/>
    </xf>
    <xf numFmtId="0" fontId="7" fillId="0" borderId="11" xfId="0" applyFont="1" applyBorder="1" applyAlignment="1">
      <alignment horizontal="left" vertical="center"/>
      <protection locked="0"/>
    </xf>
    <xf numFmtId="0" fontId="8" fillId="0" borderId="6" xfId="0" applyFont="1" applyBorder="1" applyAlignment="1">
      <alignment vertical="center"/>
      <protection locked="0"/>
    </xf>
    <xf numFmtId="0" fontId="24" fillId="0" borderId="6" xfId="0" applyFont="1" applyBorder="1" applyAlignment="1">
      <alignment horizontal="center" vertical="center"/>
      <protection locked="0"/>
    </xf>
    <xf numFmtId="0" fontId="23" fillId="0" borderId="6" xfId="0" applyFont="1" applyBorder="1" applyAlignment="1" applyProtection="1">
      <alignment horizontal="center" vertical="center"/>
    </xf>
    <xf numFmtId="0" fontId="4" fillId="0" borderId="6" xfId="0" applyFont="1" applyBorder="1" applyAlignment="1" applyProtection="1">
      <alignment horizontal="left" vertical="center"/>
    </xf>
    <xf numFmtId="0" fontId="23" fillId="0" borderId="6" xfId="0" applyFont="1" applyBorder="1" applyAlignment="1">
      <alignment horizontal="center" vertical="center"/>
      <protection locked="0"/>
    </xf>
    <xf numFmtId="0" fontId="4" fillId="0" borderId="7" xfId="0" applyFont="1" applyBorder="1" applyAlignment="1" applyProtection="1" quotePrefix="1">
      <alignment horizontal="left" vertical="center" indent="1"/>
    </xf>
    <xf numFmtId="0" fontId="7" fillId="0" borderId="7" xfId="0" applyFont="1" applyBorder="1" applyAlignment="1" quotePrefix="1">
      <alignment horizontal="left" vertical="center" indent="2"/>
      <protection locked="0"/>
    </xf>
    <xf numFmtId="0" fontId="7" fillId="0" borderId="7" xfId="0" applyFont="1" applyBorder="1" applyAlignment="1" applyProtection="1" quotePrefix="1">
      <alignment horizontal="left" vertical="center" indent="2"/>
    </xf>
    <xf numFmtId="0" fontId="4" fillId="0" borderId="7" xfId="0" applyFont="1" applyBorder="1" applyAlignment="1" applyProtection="1" quotePrefix="1">
      <alignment horizontal="left" vertical="center" wrapText="1" indent="2"/>
    </xf>
    <xf numFmtId="0" fontId="4" fillId="0" borderId="6" xfId="0" applyFont="1" applyBorder="1" applyAlignment="1" applyProtection="1" quotePrefix="1">
      <alignment horizontal="left" vertical="center" wrapText="1" indent="3"/>
    </xf>
  </cellXfs>
  <cellStyles count="57">
    <cellStyle name="常规" xfId="0" builtinId="0"/>
    <cellStyle name="货币[0]" xfId="1" builtinId="7"/>
    <cellStyle name="20% - 强调文字颜色 3" xfId="2" builtinId="38"/>
    <cellStyle name="输入" xfId="3" builtinId="20"/>
    <cellStyle name="货币" xfId="4" builtinId="4"/>
    <cellStyle name="千位分隔[0]" xfId="5" builtinId="6"/>
    <cellStyle name="DateTimeStyle" xf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DateStyle" xfId="13"/>
    <cellStyle name="已访问的超链接" xfId="14" builtinId="9"/>
    <cellStyle name="注释" xfId="15" builtinId="10"/>
    <cellStyle name="60% - 强调文字颜色 2" xfId="16" builtinId="36"/>
    <cellStyle name="标题 4" xfId="17" builtinId="19"/>
    <cellStyle name="警告文本" xfId="18" builtinId="11"/>
    <cellStyle name="标题" xfId="19" builtinId="15"/>
    <cellStyle name="解释性文本" xfId="20" builtinId="53"/>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PercentStyle" xfId="35"/>
    <cellStyle name="20% - 强调文字颜色 5" xfId="36" builtinId="46"/>
    <cellStyle name="强调文字颜色 1" xfId="37" builtinId="29"/>
    <cellStyle name="20% - 强调文字颜色 1" xfId="38" builtinId="30"/>
    <cellStyle name="40% - 强调文字颜色 1" xfId="39" builtinId="31"/>
    <cellStyle name="20% - 强调文字颜色 2" xfId="40" builtinId="34"/>
    <cellStyle name="40% - 强调文字颜色 2" xfId="41" builtinId="35"/>
    <cellStyle name="强调文字颜色 3" xfId="42" builtinId="37"/>
    <cellStyle name="强调文字颜色 4" xfId="43" builtinId="41"/>
    <cellStyle name="20% - 强调文字颜色 4" xfId="44" builtinId="42"/>
    <cellStyle name="40% - 强调文字颜色 4" xfId="45" builtinId="43"/>
    <cellStyle name="强调文字颜色 5" xfId="46" builtinId="45"/>
    <cellStyle name="40% - 强调文字颜色 5" xfId="47" builtinId="47"/>
    <cellStyle name="60% - 强调文字颜色 5" xfId="48" builtinId="48"/>
    <cellStyle name="强调文字颜色 6" xfId="49" builtinId="49"/>
    <cellStyle name="40% - 强调文字颜色 6" xfId="50" builtinId="51"/>
    <cellStyle name="60% - 强调文字颜色 6" xfId="51" builtinId="52"/>
    <cellStyle name="NumberStyle" xfId="52"/>
    <cellStyle name="TextStyle" xfId="53"/>
    <cellStyle name="MoneyStyle" xfId="54"/>
    <cellStyle name="TimeStyle" xfId="55"/>
    <cellStyle name="IntegralNumberStyle" xfId="5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D37"/>
  <sheetViews>
    <sheetView showZeros="0" tabSelected="1" workbookViewId="0">
      <selection activeCell="A33" sqref="A33"/>
    </sheetView>
  </sheetViews>
  <sheetFormatPr defaultColWidth="9.14285714285714" defaultRowHeight="12" customHeight="1" outlineLevelCol="3"/>
  <cols>
    <col min="1" max="1" width="45" customWidth="1"/>
    <col min="2" max="2" width="47.2857142857143" customWidth="1"/>
    <col min="3" max="3" width="47.8571428571429" customWidth="1"/>
    <col min="4" max="4" width="39.5714285714286" customWidth="1"/>
  </cols>
  <sheetData>
    <row r="1" ht="15" customHeight="1" spans="4:4">
      <c r="D1" s="32" t="s">
        <v>0</v>
      </c>
    </row>
    <row r="2" ht="36" customHeight="1" spans="1:4">
      <c r="A2" s="4" t="str">
        <f>"2025"&amp;"年部门财务收支预算总表"</f>
        <v>2025年部门财务收支预算总表</v>
      </c>
      <c r="B2" s="216"/>
      <c r="C2" s="216"/>
      <c r="D2" s="216"/>
    </row>
    <row r="3" ht="18.75" customHeight="1" spans="1:4">
      <c r="A3" s="34" t="str">
        <f>"单位名称："&amp;"中国共产党临沧市委员会统战部"</f>
        <v>单位名称：中国共产党临沧市委员会统战部</v>
      </c>
      <c r="B3" s="217"/>
      <c r="C3" s="217"/>
      <c r="D3" s="32" t="s">
        <v>1</v>
      </c>
    </row>
    <row r="4" ht="18.75" customHeight="1" spans="1:4">
      <c r="A4" s="11" t="s">
        <v>2</v>
      </c>
      <c r="B4" s="13"/>
      <c r="C4" s="11" t="s">
        <v>3</v>
      </c>
      <c r="D4" s="13"/>
    </row>
    <row r="5" ht="18.75" customHeight="1" spans="1:4">
      <c r="A5" s="26" t="s">
        <v>4</v>
      </c>
      <c r="B5" s="26" t="str">
        <f t="shared" ref="B5:D5" si="0">"2025"&amp;"年预算数"</f>
        <v>2025年预算数</v>
      </c>
      <c r="C5" s="26" t="s">
        <v>5</v>
      </c>
      <c r="D5" s="26" t="str">
        <f t="shared" si="0"/>
        <v>2025年预算数</v>
      </c>
    </row>
    <row r="6" ht="18.75" customHeight="1" spans="1:4">
      <c r="A6" s="28"/>
      <c r="B6" s="28"/>
      <c r="C6" s="28"/>
      <c r="D6" s="28"/>
    </row>
    <row r="7" ht="18.75" customHeight="1" spans="1:4">
      <c r="A7" s="181" t="s">
        <v>6</v>
      </c>
      <c r="B7" s="23">
        <v>4726637.16</v>
      </c>
      <c r="C7" s="181" t="s">
        <v>7</v>
      </c>
      <c r="D7" s="23">
        <v>3603603.64</v>
      </c>
    </row>
    <row r="8" ht="18.75" customHeight="1" spans="1:4">
      <c r="A8" s="181" t="s">
        <v>8</v>
      </c>
      <c r="B8" s="23"/>
      <c r="C8" s="181" t="s">
        <v>9</v>
      </c>
      <c r="D8" s="23"/>
    </row>
    <row r="9" ht="18.75" customHeight="1" spans="1:4">
      <c r="A9" s="181" t="s">
        <v>10</v>
      </c>
      <c r="B9" s="23"/>
      <c r="C9" s="181" t="s">
        <v>11</v>
      </c>
      <c r="D9" s="23"/>
    </row>
    <row r="10" ht="18.75" customHeight="1" spans="1:4">
      <c r="A10" s="181" t="s">
        <v>12</v>
      </c>
      <c r="B10" s="23"/>
      <c r="C10" s="181" t="s">
        <v>13</v>
      </c>
      <c r="D10" s="23"/>
    </row>
    <row r="11" ht="18.75" customHeight="1" spans="1:4">
      <c r="A11" s="21" t="s">
        <v>14</v>
      </c>
      <c r="B11" s="23"/>
      <c r="C11" s="218" t="s">
        <v>15</v>
      </c>
      <c r="D11" s="23"/>
    </row>
    <row r="12" ht="18.75" customHeight="1" spans="1:4">
      <c r="A12" s="219" t="s">
        <v>16</v>
      </c>
      <c r="B12" s="23"/>
      <c r="C12" s="220" t="s">
        <v>17</v>
      </c>
      <c r="D12" s="23"/>
    </row>
    <row r="13" ht="18.75" customHeight="1" spans="1:4">
      <c r="A13" s="219" t="s">
        <v>18</v>
      </c>
      <c r="B13" s="23"/>
      <c r="C13" s="220" t="s">
        <v>19</v>
      </c>
      <c r="D13" s="23"/>
    </row>
    <row r="14" ht="18.75" customHeight="1" spans="1:4">
      <c r="A14" s="219" t="s">
        <v>20</v>
      </c>
      <c r="B14" s="23"/>
      <c r="C14" s="220" t="s">
        <v>21</v>
      </c>
      <c r="D14" s="23">
        <v>572904.4</v>
      </c>
    </row>
    <row r="15" ht="18.75" customHeight="1" spans="1:4">
      <c r="A15" s="219" t="s">
        <v>22</v>
      </c>
      <c r="B15" s="23"/>
      <c r="C15" s="220" t="s">
        <v>23</v>
      </c>
      <c r="D15" s="23">
        <v>250477.12</v>
      </c>
    </row>
    <row r="16" ht="18.75" customHeight="1" spans="1:4">
      <c r="A16" s="219" t="s">
        <v>24</v>
      </c>
      <c r="B16" s="23"/>
      <c r="C16" s="219" t="s">
        <v>25</v>
      </c>
      <c r="D16" s="23"/>
    </row>
    <row r="17" ht="18.75" customHeight="1" spans="1:4">
      <c r="A17" s="219" t="s">
        <v>26</v>
      </c>
      <c r="B17" s="23"/>
      <c r="C17" s="219" t="s">
        <v>27</v>
      </c>
      <c r="D17" s="23"/>
    </row>
    <row r="18" ht="18.75" customHeight="1" spans="1:4">
      <c r="A18" s="221" t="s">
        <v>26</v>
      </c>
      <c r="B18" s="23"/>
      <c r="C18" s="220" t="s">
        <v>28</v>
      </c>
      <c r="D18" s="23"/>
    </row>
    <row r="19" ht="18.75" customHeight="1" spans="1:4">
      <c r="A19" s="221" t="s">
        <v>26</v>
      </c>
      <c r="B19" s="23"/>
      <c r="C19" s="220" t="s">
        <v>29</v>
      </c>
      <c r="D19" s="23"/>
    </row>
    <row r="20" ht="18.75" customHeight="1" spans="1:4">
      <c r="A20" s="221" t="s">
        <v>26</v>
      </c>
      <c r="B20" s="23"/>
      <c r="C20" s="220" t="s">
        <v>30</v>
      </c>
      <c r="D20" s="23"/>
    </row>
    <row r="21" ht="18.75" customHeight="1" spans="1:4">
      <c r="A21" s="221" t="s">
        <v>26</v>
      </c>
      <c r="B21" s="23"/>
      <c r="C21" s="220" t="s">
        <v>31</v>
      </c>
      <c r="D21" s="23"/>
    </row>
    <row r="22" ht="18.75" customHeight="1" spans="1:4">
      <c r="A22" s="221" t="s">
        <v>26</v>
      </c>
      <c r="B22" s="23"/>
      <c r="C22" s="220" t="s">
        <v>32</v>
      </c>
      <c r="D22" s="23"/>
    </row>
    <row r="23" ht="18.75" customHeight="1" spans="1:4">
      <c r="A23" s="221" t="s">
        <v>26</v>
      </c>
      <c r="B23" s="23"/>
      <c r="C23" s="220" t="s">
        <v>33</v>
      </c>
      <c r="D23" s="23"/>
    </row>
    <row r="24" ht="18.75" customHeight="1" spans="1:4">
      <c r="A24" s="221" t="s">
        <v>26</v>
      </c>
      <c r="B24" s="23"/>
      <c r="C24" s="220" t="s">
        <v>34</v>
      </c>
      <c r="D24" s="23"/>
    </row>
    <row r="25" ht="18.75" customHeight="1" spans="1:4">
      <c r="A25" s="221" t="s">
        <v>26</v>
      </c>
      <c r="B25" s="23"/>
      <c r="C25" s="220" t="s">
        <v>35</v>
      </c>
      <c r="D25" s="23">
        <v>299652</v>
      </c>
    </row>
    <row r="26" ht="18.75" customHeight="1" spans="1:4">
      <c r="A26" s="221" t="s">
        <v>26</v>
      </c>
      <c r="B26" s="23"/>
      <c r="C26" s="220" t="s">
        <v>36</v>
      </c>
      <c r="D26" s="23"/>
    </row>
    <row r="27" ht="18.75" customHeight="1" spans="1:4">
      <c r="A27" s="221" t="s">
        <v>26</v>
      </c>
      <c r="B27" s="23"/>
      <c r="C27" s="220" t="s">
        <v>37</v>
      </c>
      <c r="D27" s="23"/>
    </row>
    <row r="28" ht="18.75" customHeight="1" spans="1:4">
      <c r="A28" s="221" t="s">
        <v>26</v>
      </c>
      <c r="B28" s="23"/>
      <c r="C28" s="220" t="s">
        <v>38</v>
      </c>
      <c r="D28" s="23"/>
    </row>
    <row r="29" ht="18.75" customHeight="1" spans="1:4">
      <c r="A29" s="221" t="s">
        <v>26</v>
      </c>
      <c r="B29" s="23"/>
      <c r="C29" s="220" t="s">
        <v>39</v>
      </c>
      <c r="D29" s="23"/>
    </row>
    <row r="30" ht="18.75" customHeight="1" spans="1:4">
      <c r="A30" s="222" t="s">
        <v>26</v>
      </c>
      <c r="B30" s="23"/>
      <c r="C30" s="219" t="s">
        <v>40</v>
      </c>
      <c r="D30" s="23"/>
    </row>
    <row r="31" ht="18.75" customHeight="1" spans="1:4">
      <c r="A31" s="222" t="s">
        <v>26</v>
      </c>
      <c r="B31" s="23"/>
      <c r="C31" s="219" t="s">
        <v>41</v>
      </c>
      <c r="D31" s="23"/>
    </row>
    <row r="32" ht="18.75" customHeight="1" spans="1:4">
      <c r="A32" s="222" t="s">
        <v>26</v>
      </c>
      <c r="B32" s="23"/>
      <c r="C32" s="219" t="s">
        <v>42</v>
      </c>
      <c r="D32" s="23"/>
    </row>
    <row r="33" ht="18.75" customHeight="1" spans="1:4">
      <c r="A33" s="223" t="s">
        <v>43</v>
      </c>
      <c r="B33" s="182">
        <f>SUM(B7:B11)</f>
        <v>4726637.16</v>
      </c>
      <c r="C33" s="178" t="s">
        <v>44</v>
      </c>
      <c r="D33" s="182">
        <v>4726637.16</v>
      </c>
    </row>
    <row r="34" ht="18.75" customHeight="1" spans="1:4">
      <c r="A34" s="224" t="s">
        <v>45</v>
      </c>
      <c r="B34" s="23"/>
      <c r="C34" s="181" t="s">
        <v>46</v>
      </c>
      <c r="D34" s="23"/>
    </row>
    <row r="35" ht="18.75" customHeight="1" spans="1:4">
      <c r="A35" s="224" t="s">
        <v>47</v>
      </c>
      <c r="B35" s="23"/>
      <c r="C35" s="181" t="s">
        <v>47</v>
      </c>
      <c r="D35" s="23"/>
    </row>
    <row r="36" ht="18.75" customHeight="1" spans="1:4">
      <c r="A36" s="224" t="s">
        <v>48</v>
      </c>
      <c r="B36" s="23"/>
      <c r="C36" s="181" t="s">
        <v>49</v>
      </c>
      <c r="D36" s="23"/>
    </row>
    <row r="37" ht="18.75" customHeight="1" spans="1:4">
      <c r="A37" s="225" t="s">
        <v>50</v>
      </c>
      <c r="B37" s="182">
        <f t="shared" ref="B37:D37" si="1">B33+B34</f>
        <v>4726637.16</v>
      </c>
      <c r="C37" s="178" t="s">
        <v>51</v>
      </c>
      <c r="D37" s="182">
        <f t="shared" si="1"/>
        <v>4726637.16</v>
      </c>
    </row>
  </sheetData>
  <mergeCells count="8">
    <mergeCell ref="A2:D2"/>
    <mergeCell ref="A3:B3"/>
    <mergeCell ref="A4:B4"/>
    <mergeCell ref="C4:D4"/>
    <mergeCell ref="A5:A6"/>
    <mergeCell ref="B5:B6"/>
    <mergeCell ref="C5:C6"/>
    <mergeCell ref="D5:D6"/>
  </mergeCells>
  <printOptions horizontalCentered="1"/>
  <pageMargins left="0.357638888888889" right="0.357638888888889" top="0.605555555555556" bottom="0.409027777777778" header="0.5" footer="0.5"/>
  <pageSetup paperSize="9" scale="80"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S9"/>
  <sheetViews>
    <sheetView showZeros="0" workbookViewId="0">
      <selection activeCell="A8" sqref="A8:E8"/>
    </sheetView>
  </sheetViews>
  <sheetFormatPr defaultColWidth="9.14285714285714" defaultRowHeight="14.25" customHeight="1"/>
  <cols>
    <col min="1" max="1" width="12.1428571428571" customWidth="1"/>
    <col min="2" max="2" width="15.5714285714286" customWidth="1"/>
    <col min="3" max="3" width="13.1428571428571" customWidth="1"/>
    <col min="4" max="4" width="12.8571428571429" customWidth="1"/>
    <col min="5" max="5" width="15.1428571428571" customWidth="1"/>
    <col min="6" max="6" width="10" customWidth="1"/>
    <col min="7" max="7" width="11.2857142857143" customWidth="1"/>
    <col min="8" max="8" width="10.8571428571429" customWidth="1"/>
    <col min="9" max="9" width="5.85714285714286" customWidth="1"/>
    <col min="10" max="10" width="6.42857142857143" customWidth="1"/>
    <col min="11" max="11" width="12.8571428571429" customWidth="1"/>
    <col min="12" max="12" width="8.85714285714286" customWidth="1"/>
    <col min="13" max="13" width="12.8571428571429" customWidth="1"/>
    <col min="14" max="14" width="7" customWidth="1"/>
    <col min="15" max="15" width="7.42857142857143" customWidth="1"/>
    <col min="16" max="16" width="8.14285714285714" customWidth="1"/>
    <col min="17" max="19" width="12.8571428571429" customWidth="1"/>
  </cols>
  <sheetData>
    <row r="1" ht="19.5" customHeight="1" spans="10:19">
      <c r="J1" s="183"/>
      <c r="O1" s="76"/>
      <c r="P1" s="76"/>
      <c r="Q1" s="76"/>
      <c r="R1" s="76"/>
      <c r="S1" s="31" t="s">
        <v>52</v>
      </c>
    </row>
    <row r="2" ht="57.75" customHeight="1" spans="1:19">
      <c r="A2" s="154" t="str">
        <f>"2025"&amp;"年部门收入预算表"</f>
        <v>2025年部门收入预算表</v>
      </c>
      <c r="B2" s="193"/>
      <c r="C2" s="193"/>
      <c r="D2" s="193"/>
      <c r="E2" s="193"/>
      <c r="F2" s="193"/>
      <c r="G2" s="193"/>
      <c r="H2" s="193"/>
      <c r="I2" s="193"/>
      <c r="J2" s="193"/>
      <c r="K2" s="193"/>
      <c r="L2" s="193"/>
      <c r="M2" s="193"/>
      <c r="N2" s="193"/>
      <c r="O2" s="209"/>
      <c r="P2" s="209"/>
      <c r="Q2" s="209"/>
      <c r="R2" s="209"/>
      <c r="S2" s="209"/>
    </row>
    <row r="3" ht="18.75" customHeight="1" spans="1:19">
      <c r="A3" s="34" t="str">
        <f>"单位名称："&amp;"中国共产党临沧市委员会统战部"</f>
        <v>单位名称：中国共产党临沧市委员会统战部</v>
      </c>
      <c r="B3" s="194"/>
      <c r="C3" s="194"/>
      <c r="D3" s="194"/>
      <c r="E3" s="194"/>
      <c r="F3" s="194"/>
      <c r="G3" s="194"/>
      <c r="H3" s="194"/>
      <c r="I3" s="194"/>
      <c r="J3" s="210"/>
      <c r="K3" s="194"/>
      <c r="L3" s="194"/>
      <c r="M3" s="194"/>
      <c r="N3" s="194"/>
      <c r="O3" s="210"/>
      <c r="P3" s="210"/>
      <c r="Q3" s="210"/>
      <c r="R3" s="210"/>
      <c r="S3" s="31" t="s">
        <v>1</v>
      </c>
    </row>
    <row r="4" ht="18.75" customHeight="1" spans="1:19">
      <c r="A4" s="195" t="s">
        <v>53</v>
      </c>
      <c r="B4" s="196" t="s">
        <v>54</v>
      </c>
      <c r="C4" s="196" t="s">
        <v>55</v>
      </c>
      <c r="D4" s="197" t="s">
        <v>56</v>
      </c>
      <c r="E4" s="198"/>
      <c r="F4" s="198"/>
      <c r="G4" s="198"/>
      <c r="H4" s="198"/>
      <c r="I4" s="198"/>
      <c r="J4" s="211"/>
      <c r="K4" s="198"/>
      <c r="L4" s="198"/>
      <c r="M4" s="198"/>
      <c r="N4" s="212"/>
      <c r="O4" s="197" t="s">
        <v>45</v>
      </c>
      <c r="P4" s="197"/>
      <c r="Q4" s="197"/>
      <c r="R4" s="197"/>
      <c r="S4" s="215"/>
    </row>
    <row r="5" ht="18.75" customHeight="1" spans="1:19">
      <c r="A5" s="199"/>
      <c r="B5" s="200"/>
      <c r="C5" s="200"/>
      <c r="D5" s="201" t="s">
        <v>57</v>
      </c>
      <c r="E5" s="201" t="s">
        <v>58</v>
      </c>
      <c r="F5" s="201" t="s">
        <v>59</v>
      </c>
      <c r="G5" s="201" t="s">
        <v>60</v>
      </c>
      <c r="H5" s="201" t="s">
        <v>61</v>
      </c>
      <c r="I5" s="213" t="s">
        <v>62</v>
      </c>
      <c r="J5" s="213"/>
      <c r="K5" s="213"/>
      <c r="L5" s="213"/>
      <c r="M5" s="213"/>
      <c r="N5" s="204"/>
      <c r="O5" s="201" t="s">
        <v>57</v>
      </c>
      <c r="P5" s="201" t="s">
        <v>58</v>
      </c>
      <c r="Q5" s="201" t="s">
        <v>59</v>
      </c>
      <c r="R5" s="201" t="s">
        <v>60</v>
      </c>
      <c r="S5" s="201" t="s">
        <v>63</v>
      </c>
    </row>
    <row r="6" ht="44" customHeight="1" spans="1:19">
      <c r="A6" s="202"/>
      <c r="B6" s="203"/>
      <c r="C6" s="203"/>
      <c r="D6" s="204"/>
      <c r="E6" s="204"/>
      <c r="F6" s="204"/>
      <c r="G6" s="204"/>
      <c r="H6" s="204"/>
      <c r="I6" s="203" t="s">
        <v>57</v>
      </c>
      <c r="J6" s="203" t="s">
        <v>64</v>
      </c>
      <c r="K6" s="203" t="s">
        <v>65</v>
      </c>
      <c r="L6" s="203" t="s">
        <v>66</v>
      </c>
      <c r="M6" s="203" t="s">
        <v>67</v>
      </c>
      <c r="N6" s="203" t="s">
        <v>68</v>
      </c>
      <c r="O6" s="214"/>
      <c r="P6" s="214"/>
      <c r="Q6" s="214"/>
      <c r="R6" s="214"/>
      <c r="S6" s="204"/>
    </row>
    <row r="7" ht="38" customHeight="1" spans="1:19">
      <c r="A7" s="170">
        <v>1</v>
      </c>
      <c r="B7" s="170">
        <v>2</v>
      </c>
      <c r="C7" s="170">
        <v>3</v>
      </c>
      <c r="D7" s="170">
        <v>4</v>
      </c>
      <c r="E7" s="170">
        <v>5</v>
      </c>
      <c r="F7" s="170">
        <v>6</v>
      </c>
      <c r="G7" s="170">
        <v>7</v>
      </c>
      <c r="H7" s="170">
        <v>8</v>
      </c>
      <c r="I7" s="170">
        <v>9</v>
      </c>
      <c r="J7" s="170">
        <v>10</v>
      </c>
      <c r="K7" s="170">
        <v>11</v>
      </c>
      <c r="L7" s="170">
        <v>12</v>
      </c>
      <c r="M7" s="170">
        <v>13</v>
      </c>
      <c r="N7" s="170">
        <v>14</v>
      </c>
      <c r="O7" s="170">
        <v>15</v>
      </c>
      <c r="P7" s="170">
        <v>16</v>
      </c>
      <c r="Q7" s="170">
        <v>17</v>
      </c>
      <c r="R7" s="170">
        <v>18</v>
      </c>
      <c r="S7" s="170">
        <v>19</v>
      </c>
    </row>
    <row r="8" ht="63" customHeight="1" spans="1:19">
      <c r="A8" s="205" t="s">
        <v>69</v>
      </c>
      <c r="B8" s="206" t="s">
        <v>70</v>
      </c>
      <c r="C8" s="23">
        <v>4726637.16</v>
      </c>
      <c r="D8" s="23">
        <v>4726637.16</v>
      </c>
      <c r="E8" s="23">
        <v>4726637.16</v>
      </c>
      <c r="F8" s="23"/>
      <c r="G8" s="23"/>
      <c r="H8" s="23"/>
      <c r="I8" s="23"/>
      <c r="J8" s="23"/>
      <c r="K8" s="23"/>
      <c r="L8" s="23"/>
      <c r="M8" s="23"/>
      <c r="N8" s="23"/>
      <c r="O8" s="23"/>
      <c r="P8" s="23"/>
      <c r="Q8" s="23"/>
      <c r="R8" s="23"/>
      <c r="S8" s="23"/>
    </row>
    <row r="9" ht="38" customHeight="1" spans="1:19">
      <c r="A9" s="207" t="s">
        <v>55</v>
      </c>
      <c r="B9" s="208"/>
      <c r="C9" s="23">
        <v>4726637.16</v>
      </c>
      <c r="D9" s="23">
        <v>4726637.16</v>
      </c>
      <c r="E9" s="23">
        <v>4726637.16</v>
      </c>
      <c r="F9" s="23"/>
      <c r="G9" s="23"/>
      <c r="H9" s="23"/>
      <c r="I9" s="23"/>
      <c r="J9" s="23"/>
      <c r="K9" s="23"/>
      <c r="L9" s="23"/>
      <c r="M9" s="23"/>
      <c r="N9" s="23"/>
      <c r="O9" s="23"/>
      <c r="P9" s="23"/>
      <c r="Q9" s="23"/>
      <c r="R9" s="23"/>
      <c r="S9" s="23"/>
    </row>
  </sheetData>
  <mergeCells count="19">
    <mergeCell ref="A2:S2"/>
    <mergeCell ref="A3:D3"/>
    <mergeCell ref="D4:N4"/>
    <mergeCell ref="O4:S4"/>
    <mergeCell ref="I5:N5"/>
    <mergeCell ref="A9:B9"/>
    <mergeCell ref="A4:A6"/>
    <mergeCell ref="B4:B6"/>
    <mergeCell ref="C4:C6"/>
    <mergeCell ref="D5:D6"/>
    <mergeCell ref="E5:E6"/>
    <mergeCell ref="F5:F6"/>
    <mergeCell ref="G5:G6"/>
    <mergeCell ref="H5:H6"/>
    <mergeCell ref="O5:O6"/>
    <mergeCell ref="P5:P6"/>
    <mergeCell ref="Q5:Q6"/>
    <mergeCell ref="R5:R6"/>
    <mergeCell ref="S5:S6"/>
  </mergeCells>
  <printOptions horizontalCentered="1"/>
  <pageMargins left="0.357638888888889" right="0.357638888888889" top="0.605555555555556" bottom="0.409027777777778" header="0.5" footer="0.5"/>
  <pageSetup paperSize="9" scale="70" orientation="landscape"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O29"/>
  <sheetViews>
    <sheetView showZeros="0" topLeftCell="A7" workbookViewId="0">
      <selection activeCell="C29" sqref="C29:F29"/>
    </sheetView>
  </sheetViews>
  <sheetFormatPr defaultColWidth="9.14285714285714" defaultRowHeight="14.25" customHeight="1"/>
  <cols>
    <col min="1" max="1" width="14.2857142857143" customWidth="1"/>
    <col min="2" max="2" width="35.2857142857143" customWidth="1"/>
    <col min="3" max="3" width="15.5714285714286" customWidth="1"/>
    <col min="4" max="4" width="14.7142857142857" customWidth="1"/>
    <col min="5" max="5" width="15.8571428571429" customWidth="1"/>
    <col min="6" max="6" width="15" customWidth="1"/>
    <col min="7" max="8" width="9.57142857142857" customWidth="1"/>
    <col min="9" max="9" width="11" customWidth="1"/>
    <col min="10" max="15" width="9.57142857142857" customWidth="1"/>
  </cols>
  <sheetData>
    <row r="1" ht="19.5" customHeight="1" spans="4:15">
      <c r="D1" s="183"/>
      <c r="H1" s="183"/>
      <c r="J1" s="183"/>
      <c r="O1" s="32" t="s">
        <v>71</v>
      </c>
    </row>
    <row r="2" ht="42" customHeight="1" spans="1:15">
      <c r="A2" s="4" t="str">
        <f>"2025"&amp;"年部门支出预算表"</f>
        <v>2025年部门支出预算表</v>
      </c>
      <c r="B2" s="184"/>
      <c r="C2" s="184"/>
      <c r="D2" s="184"/>
      <c r="E2" s="184"/>
      <c r="F2" s="184"/>
      <c r="G2" s="184"/>
      <c r="H2" s="184"/>
      <c r="I2" s="184"/>
      <c r="J2" s="184"/>
      <c r="K2" s="184"/>
      <c r="L2" s="184"/>
      <c r="M2" s="184"/>
      <c r="N2" s="184"/>
      <c r="O2" s="184"/>
    </row>
    <row r="3" ht="18.75" customHeight="1" spans="1:15">
      <c r="A3" s="137" t="str">
        <f>"单位名称："&amp;"中国共产党临沧市委员会统战部"</f>
        <v>单位名称：中国共产党临沧市委员会统战部</v>
      </c>
      <c r="B3" s="185"/>
      <c r="C3" s="57"/>
      <c r="D3" s="2"/>
      <c r="E3" s="57"/>
      <c r="F3" s="57"/>
      <c r="G3" s="57"/>
      <c r="H3" s="2"/>
      <c r="I3" s="57"/>
      <c r="J3" s="2"/>
      <c r="K3" s="57"/>
      <c r="L3" s="57"/>
      <c r="M3" s="192"/>
      <c r="N3" s="192"/>
      <c r="O3" s="32" t="s">
        <v>1</v>
      </c>
    </row>
    <row r="4" ht="18.75" customHeight="1" spans="1:15">
      <c r="A4" s="9" t="s">
        <v>72</v>
      </c>
      <c r="B4" s="9" t="s">
        <v>73</v>
      </c>
      <c r="C4" s="9" t="s">
        <v>55</v>
      </c>
      <c r="D4" s="11" t="s">
        <v>58</v>
      </c>
      <c r="E4" s="73" t="s">
        <v>74</v>
      </c>
      <c r="F4" s="146" t="s">
        <v>75</v>
      </c>
      <c r="G4" s="9" t="s">
        <v>59</v>
      </c>
      <c r="H4" s="9" t="s">
        <v>60</v>
      </c>
      <c r="I4" s="9" t="s">
        <v>76</v>
      </c>
      <c r="J4" s="11" t="s">
        <v>77</v>
      </c>
      <c r="K4" s="12"/>
      <c r="L4" s="12"/>
      <c r="M4" s="12"/>
      <c r="N4" s="12"/>
      <c r="O4" s="13"/>
    </row>
    <row r="5" ht="48" customHeight="1" spans="1:15">
      <c r="A5" s="17"/>
      <c r="B5" s="17"/>
      <c r="C5" s="17"/>
      <c r="D5" s="156" t="s">
        <v>57</v>
      </c>
      <c r="E5" s="98" t="s">
        <v>74</v>
      </c>
      <c r="F5" s="98" t="s">
        <v>75</v>
      </c>
      <c r="G5" s="17"/>
      <c r="H5" s="17"/>
      <c r="I5" s="17"/>
      <c r="J5" s="156" t="s">
        <v>57</v>
      </c>
      <c r="K5" s="40" t="s">
        <v>78</v>
      </c>
      <c r="L5" s="40" t="s">
        <v>79</v>
      </c>
      <c r="M5" s="40" t="s">
        <v>80</v>
      </c>
      <c r="N5" s="40" t="s">
        <v>81</v>
      </c>
      <c r="O5" s="40" t="s">
        <v>82</v>
      </c>
    </row>
    <row r="6" ht="18.75" customHeight="1" spans="1:15">
      <c r="A6" s="186">
        <v>1</v>
      </c>
      <c r="B6" s="186">
        <v>2</v>
      </c>
      <c r="C6" s="156">
        <v>3</v>
      </c>
      <c r="D6" s="156">
        <v>4</v>
      </c>
      <c r="E6" s="156">
        <v>5</v>
      </c>
      <c r="F6" s="156">
        <v>6</v>
      </c>
      <c r="G6" s="156">
        <v>7</v>
      </c>
      <c r="H6" s="156">
        <v>8</v>
      </c>
      <c r="I6" s="156">
        <v>9</v>
      </c>
      <c r="J6" s="156">
        <v>10</v>
      </c>
      <c r="K6" s="156">
        <v>11</v>
      </c>
      <c r="L6" s="156">
        <v>12</v>
      </c>
      <c r="M6" s="156">
        <v>13</v>
      </c>
      <c r="N6" s="156">
        <v>14</v>
      </c>
      <c r="O6" s="156">
        <v>15</v>
      </c>
    </row>
    <row r="7" ht="18.75" customHeight="1" spans="1:15">
      <c r="A7" s="181" t="s">
        <v>83</v>
      </c>
      <c r="B7" s="181" t="s">
        <v>84</v>
      </c>
      <c r="C7" s="23">
        <v>3603603.64</v>
      </c>
      <c r="D7" s="23">
        <v>3603603.64</v>
      </c>
      <c r="E7" s="23">
        <v>2754403.64</v>
      </c>
      <c r="F7" s="23">
        <v>849200</v>
      </c>
      <c r="G7" s="23"/>
      <c r="H7" s="23"/>
      <c r="I7" s="23"/>
      <c r="J7" s="23"/>
      <c r="K7" s="23"/>
      <c r="L7" s="23"/>
      <c r="M7" s="23"/>
      <c r="N7" s="23"/>
      <c r="O7" s="23"/>
    </row>
    <row r="8" ht="18.75" customHeight="1" spans="1:15">
      <c r="A8" s="226" t="s">
        <v>85</v>
      </c>
      <c r="B8" s="226" t="s">
        <v>86</v>
      </c>
      <c r="C8" s="23">
        <v>3603603.64</v>
      </c>
      <c r="D8" s="23">
        <v>3603603.64</v>
      </c>
      <c r="E8" s="23">
        <v>2754403.64</v>
      </c>
      <c r="F8" s="23">
        <v>849200</v>
      </c>
      <c r="G8" s="23"/>
      <c r="H8" s="23"/>
      <c r="I8" s="23"/>
      <c r="J8" s="23"/>
      <c r="K8" s="23"/>
      <c r="L8" s="23"/>
      <c r="M8" s="23"/>
      <c r="N8" s="23"/>
      <c r="O8" s="23"/>
    </row>
    <row r="9" ht="18.75" customHeight="1" spans="1:15">
      <c r="A9" s="227" t="s">
        <v>87</v>
      </c>
      <c r="B9" s="228" t="s">
        <v>88</v>
      </c>
      <c r="C9" s="23">
        <v>2754403.64</v>
      </c>
      <c r="D9" s="23">
        <v>2754403.64</v>
      </c>
      <c r="E9" s="23">
        <v>2754403.64</v>
      </c>
      <c r="F9" s="23"/>
      <c r="G9" s="23"/>
      <c r="H9" s="23"/>
      <c r="I9" s="23"/>
      <c r="J9" s="23"/>
      <c r="K9" s="23"/>
      <c r="L9" s="23"/>
      <c r="M9" s="23"/>
      <c r="N9" s="23"/>
      <c r="O9" s="23"/>
    </row>
    <row r="10" ht="18.75" customHeight="1" spans="1:15">
      <c r="A10" s="227" t="s">
        <v>89</v>
      </c>
      <c r="B10" s="228" t="s">
        <v>90</v>
      </c>
      <c r="C10" s="23">
        <v>455000</v>
      </c>
      <c r="D10" s="23">
        <v>455000</v>
      </c>
      <c r="E10" s="23"/>
      <c r="F10" s="23">
        <v>455000</v>
      </c>
      <c r="G10" s="23"/>
      <c r="H10" s="23"/>
      <c r="I10" s="23"/>
      <c r="J10" s="23"/>
      <c r="K10" s="23"/>
      <c r="L10" s="23"/>
      <c r="M10" s="23"/>
      <c r="N10" s="23"/>
      <c r="O10" s="23"/>
    </row>
    <row r="11" ht="18.75" customHeight="1" spans="1:15">
      <c r="A11" s="227" t="s">
        <v>91</v>
      </c>
      <c r="B11" s="228" t="s">
        <v>92</v>
      </c>
      <c r="C11" s="23">
        <v>100000</v>
      </c>
      <c r="D11" s="23">
        <v>100000</v>
      </c>
      <c r="E11" s="23"/>
      <c r="F11" s="23">
        <v>100000</v>
      </c>
      <c r="G11" s="23"/>
      <c r="H11" s="23"/>
      <c r="I11" s="23"/>
      <c r="J11" s="23"/>
      <c r="K11" s="23"/>
      <c r="L11" s="23"/>
      <c r="M11" s="23"/>
      <c r="N11" s="23"/>
      <c r="O11" s="23"/>
    </row>
    <row r="12" ht="18.75" customHeight="1" spans="1:15">
      <c r="A12" s="227" t="s">
        <v>93</v>
      </c>
      <c r="B12" s="228" t="s">
        <v>94</v>
      </c>
      <c r="C12" s="23">
        <v>294200</v>
      </c>
      <c r="D12" s="23">
        <v>294200</v>
      </c>
      <c r="E12" s="23"/>
      <c r="F12" s="23">
        <v>294200</v>
      </c>
      <c r="G12" s="23"/>
      <c r="H12" s="23"/>
      <c r="I12" s="23"/>
      <c r="J12" s="23"/>
      <c r="K12" s="23"/>
      <c r="L12" s="23"/>
      <c r="M12" s="23"/>
      <c r="N12" s="23"/>
      <c r="O12" s="23"/>
    </row>
    <row r="13" ht="18.75" customHeight="1" spans="1:15">
      <c r="A13" s="181" t="s">
        <v>95</v>
      </c>
      <c r="B13" s="181" t="s">
        <v>96</v>
      </c>
      <c r="C13" s="23">
        <v>572904.4</v>
      </c>
      <c r="D13" s="23">
        <v>572904.4</v>
      </c>
      <c r="E13" s="23">
        <v>572904.4</v>
      </c>
      <c r="F13" s="23"/>
      <c r="G13" s="23"/>
      <c r="H13" s="23"/>
      <c r="I13" s="23"/>
      <c r="J13" s="23"/>
      <c r="K13" s="23"/>
      <c r="L13" s="23"/>
      <c r="M13" s="23"/>
      <c r="N13" s="23"/>
      <c r="O13" s="23"/>
    </row>
    <row r="14" ht="18.75" customHeight="1" spans="1:15">
      <c r="A14" s="226" t="s">
        <v>97</v>
      </c>
      <c r="B14" s="226" t="s">
        <v>98</v>
      </c>
      <c r="C14" s="23">
        <v>554904.4</v>
      </c>
      <c r="D14" s="23">
        <v>554904.4</v>
      </c>
      <c r="E14" s="23">
        <v>554904.4</v>
      </c>
      <c r="F14" s="23"/>
      <c r="G14" s="23"/>
      <c r="H14" s="23"/>
      <c r="I14" s="23"/>
      <c r="J14" s="23"/>
      <c r="K14" s="23"/>
      <c r="L14" s="23"/>
      <c r="M14" s="23"/>
      <c r="N14" s="23"/>
      <c r="O14" s="23"/>
    </row>
    <row r="15" ht="18.75" customHeight="1" spans="1:15">
      <c r="A15" s="227" t="s">
        <v>99</v>
      </c>
      <c r="B15" s="228" t="s">
        <v>100</v>
      </c>
      <c r="C15" s="23">
        <v>204978</v>
      </c>
      <c r="D15" s="23">
        <v>204978</v>
      </c>
      <c r="E15" s="23">
        <v>204978</v>
      </c>
      <c r="F15" s="23"/>
      <c r="G15" s="23"/>
      <c r="H15" s="23"/>
      <c r="I15" s="23"/>
      <c r="J15" s="23"/>
      <c r="K15" s="23"/>
      <c r="L15" s="23"/>
      <c r="M15" s="23"/>
      <c r="N15" s="23"/>
      <c r="O15" s="23"/>
    </row>
    <row r="16" ht="18.75" customHeight="1" spans="1:15">
      <c r="A16" s="227" t="s">
        <v>101</v>
      </c>
      <c r="B16" s="228" t="s">
        <v>102</v>
      </c>
      <c r="C16" s="23">
        <v>349926.4</v>
      </c>
      <c r="D16" s="23">
        <v>349926.4</v>
      </c>
      <c r="E16" s="23">
        <v>349926.4</v>
      </c>
      <c r="F16" s="23"/>
      <c r="G16" s="23"/>
      <c r="H16" s="23"/>
      <c r="I16" s="23"/>
      <c r="J16" s="23"/>
      <c r="K16" s="23"/>
      <c r="L16" s="23"/>
      <c r="M16" s="23"/>
      <c r="N16" s="23"/>
      <c r="O16" s="23"/>
    </row>
    <row r="17" ht="18.75" customHeight="1" spans="1:15">
      <c r="A17" s="227" t="s">
        <v>103</v>
      </c>
      <c r="B17" s="228" t="s">
        <v>104</v>
      </c>
      <c r="C17" s="23"/>
      <c r="D17" s="23"/>
      <c r="E17" s="23"/>
      <c r="F17" s="23"/>
      <c r="G17" s="23"/>
      <c r="H17" s="23"/>
      <c r="I17" s="23"/>
      <c r="J17" s="23"/>
      <c r="K17" s="23"/>
      <c r="L17" s="23"/>
      <c r="M17" s="23"/>
      <c r="N17" s="23"/>
      <c r="O17" s="23"/>
    </row>
    <row r="18" ht="18.75" customHeight="1" spans="1:15">
      <c r="A18" s="226" t="s">
        <v>105</v>
      </c>
      <c r="B18" s="226" t="s">
        <v>106</v>
      </c>
      <c r="C18" s="23">
        <v>18000</v>
      </c>
      <c r="D18" s="23">
        <v>18000</v>
      </c>
      <c r="E18" s="23">
        <v>18000</v>
      </c>
      <c r="F18" s="23"/>
      <c r="G18" s="23"/>
      <c r="H18" s="23"/>
      <c r="I18" s="23"/>
      <c r="J18" s="23"/>
      <c r="K18" s="23"/>
      <c r="L18" s="23"/>
      <c r="M18" s="23"/>
      <c r="N18" s="23"/>
      <c r="O18" s="23"/>
    </row>
    <row r="19" ht="18.75" customHeight="1" spans="1:15">
      <c r="A19" s="227" t="s">
        <v>107</v>
      </c>
      <c r="B19" s="228" t="s">
        <v>108</v>
      </c>
      <c r="C19" s="23">
        <v>18000</v>
      </c>
      <c r="D19" s="23">
        <v>18000</v>
      </c>
      <c r="E19" s="23">
        <v>18000</v>
      </c>
      <c r="F19" s="23"/>
      <c r="G19" s="23"/>
      <c r="H19" s="23"/>
      <c r="I19" s="23"/>
      <c r="J19" s="23"/>
      <c r="K19" s="23"/>
      <c r="L19" s="23"/>
      <c r="M19" s="23"/>
      <c r="N19" s="23"/>
      <c r="O19" s="23"/>
    </row>
    <row r="20" ht="18.75" customHeight="1" spans="1:15">
      <c r="A20" s="181" t="s">
        <v>109</v>
      </c>
      <c r="B20" s="181" t="s">
        <v>110</v>
      </c>
      <c r="C20" s="23">
        <v>250477.12</v>
      </c>
      <c r="D20" s="23">
        <v>250477.12</v>
      </c>
      <c r="E20" s="23">
        <v>250477.12</v>
      </c>
      <c r="F20" s="23"/>
      <c r="G20" s="23"/>
      <c r="H20" s="23"/>
      <c r="I20" s="23"/>
      <c r="J20" s="23"/>
      <c r="K20" s="23"/>
      <c r="L20" s="23"/>
      <c r="M20" s="23"/>
      <c r="N20" s="23"/>
      <c r="O20" s="23"/>
    </row>
    <row r="21" ht="18.75" customHeight="1" spans="1:15">
      <c r="A21" s="226" t="s">
        <v>111</v>
      </c>
      <c r="B21" s="226" t="s">
        <v>112</v>
      </c>
      <c r="C21" s="23">
        <v>250477.12</v>
      </c>
      <c r="D21" s="23">
        <v>250477.12</v>
      </c>
      <c r="E21" s="23">
        <v>250477.12</v>
      </c>
      <c r="F21" s="23"/>
      <c r="G21" s="23"/>
      <c r="H21" s="23"/>
      <c r="I21" s="23"/>
      <c r="J21" s="23"/>
      <c r="K21" s="23"/>
      <c r="L21" s="23"/>
      <c r="M21" s="23"/>
      <c r="N21" s="23"/>
      <c r="O21" s="23"/>
    </row>
    <row r="22" ht="18.75" customHeight="1" spans="1:15">
      <c r="A22" s="227" t="s">
        <v>113</v>
      </c>
      <c r="B22" s="228" t="s">
        <v>114</v>
      </c>
      <c r="C22" s="23">
        <v>127395.87</v>
      </c>
      <c r="D22" s="23">
        <v>127395.87</v>
      </c>
      <c r="E22" s="23">
        <v>127395.87</v>
      </c>
      <c r="F22" s="23"/>
      <c r="G22" s="23"/>
      <c r="H22" s="23"/>
      <c r="I22" s="23"/>
      <c r="J22" s="23"/>
      <c r="K22" s="23"/>
      <c r="L22" s="23"/>
      <c r="M22" s="23"/>
      <c r="N22" s="23"/>
      <c r="O22" s="23"/>
    </row>
    <row r="23" ht="18.75" customHeight="1" spans="1:15">
      <c r="A23" s="227" t="s">
        <v>115</v>
      </c>
      <c r="B23" s="228" t="s">
        <v>116</v>
      </c>
      <c r="C23" s="23">
        <v>27883.97</v>
      </c>
      <c r="D23" s="23">
        <v>27883.97</v>
      </c>
      <c r="E23" s="23">
        <v>27883.97</v>
      </c>
      <c r="F23" s="23"/>
      <c r="G23" s="23"/>
      <c r="H23" s="23"/>
      <c r="I23" s="23"/>
      <c r="J23" s="23"/>
      <c r="K23" s="23"/>
      <c r="L23" s="23"/>
      <c r="M23" s="23"/>
      <c r="N23" s="23"/>
      <c r="O23" s="23"/>
    </row>
    <row r="24" ht="18.75" customHeight="1" spans="1:15">
      <c r="A24" s="227" t="s">
        <v>117</v>
      </c>
      <c r="B24" s="228" t="s">
        <v>118</v>
      </c>
      <c r="C24" s="23">
        <v>83431.2</v>
      </c>
      <c r="D24" s="23">
        <v>83431.2</v>
      </c>
      <c r="E24" s="23">
        <v>83431.2</v>
      </c>
      <c r="F24" s="23"/>
      <c r="G24" s="23"/>
      <c r="H24" s="23"/>
      <c r="I24" s="23"/>
      <c r="J24" s="23"/>
      <c r="K24" s="23"/>
      <c r="L24" s="23"/>
      <c r="M24" s="23"/>
      <c r="N24" s="23"/>
      <c r="O24" s="23"/>
    </row>
    <row r="25" ht="18.75" customHeight="1" spans="1:15">
      <c r="A25" s="227" t="s">
        <v>119</v>
      </c>
      <c r="B25" s="228" t="s">
        <v>120</v>
      </c>
      <c r="C25" s="23">
        <v>11766.08</v>
      </c>
      <c r="D25" s="23">
        <v>11766.08</v>
      </c>
      <c r="E25" s="23">
        <v>11766.08</v>
      </c>
      <c r="F25" s="23"/>
      <c r="G25" s="23"/>
      <c r="H25" s="23"/>
      <c r="I25" s="23"/>
      <c r="J25" s="23"/>
      <c r="K25" s="23"/>
      <c r="L25" s="23"/>
      <c r="M25" s="23"/>
      <c r="N25" s="23"/>
      <c r="O25" s="23"/>
    </row>
    <row r="26" ht="18.75" customHeight="1" spans="1:15">
      <c r="A26" s="181" t="s">
        <v>121</v>
      </c>
      <c r="B26" s="181" t="s">
        <v>122</v>
      </c>
      <c r="C26" s="23">
        <v>299652</v>
      </c>
      <c r="D26" s="23">
        <v>299652</v>
      </c>
      <c r="E26" s="23">
        <v>299652</v>
      </c>
      <c r="F26" s="23"/>
      <c r="G26" s="23"/>
      <c r="H26" s="23"/>
      <c r="I26" s="23"/>
      <c r="J26" s="23"/>
      <c r="K26" s="23"/>
      <c r="L26" s="23"/>
      <c r="M26" s="23"/>
      <c r="N26" s="23"/>
      <c r="O26" s="23"/>
    </row>
    <row r="27" ht="18.75" customHeight="1" spans="1:15">
      <c r="A27" s="226" t="s">
        <v>123</v>
      </c>
      <c r="B27" s="226" t="s">
        <v>124</v>
      </c>
      <c r="C27" s="23">
        <v>299652</v>
      </c>
      <c r="D27" s="23">
        <v>299652</v>
      </c>
      <c r="E27" s="23">
        <v>299652</v>
      </c>
      <c r="F27" s="23"/>
      <c r="G27" s="23"/>
      <c r="H27" s="23"/>
      <c r="I27" s="23"/>
      <c r="J27" s="23"/>
      <c r="K27" s="23"/>
      <c r="L27" s="23"/>
      <c r="M27" s="23"/>
      <c r="N27" s="23"/>
      <c r="O27" s="23"/>
    </row>
    <row r="28" ht="18.75" customHeight="1" spans="1:15">
      <c r="A28" s="227" t="s">
        <v>125</v>
      </c>
      <c r="B28" s="228" t="s">
        <v>126</v>
      </c>
      <c r="C28" s="23">
        <v>299652</v>
      </c>
      <c r="D28" s="23">
        <v>299652</v>
      </c>
      <c r="E28" s="23">
        <v>299652</v>
      </c>
      <c r="F28" s="23"/>
      <c r="G28" s="23"/>
      <c r="H28" s="23"/>
      <c r="I28" s="23"/>
      <c r="J28" s="23"/>
      <c r="K28" s="23"/>
      <c r="L28" s="23"/>
      <c r="M28" s="23"/>
      <c r="N28" s="23"/>
      <c r="O28" s="23"/>
    </row>
    <row r="29" ht="18.75" customHeight="1" spans="1:15">
      <c r="A29" s="190" t="s">
        <v>127</v>
      </c>
      <c r="B29" s="191" t="s">
        <v>127</v>
      </c>
      <c r="C29" s="23">
        <v>4726637.16</v>
      </c>
      <c r="D29" s="23">
        <v>4726637.16</v>
      </c>
      <c r="E29" s="23">
        <v>3877437.16</v>
      </c>
      <c r="F29" s="23">
        <v>849200</v>
      </c>
      <c r="G29" s="23"/>
      <c r="H29" s="23"/>
      <c r="I29" s="23"/>
      <c r="J29" s="23"/>
      <c r="K29" s="23"/>
      <c r="L29" s="23"/>
      <c r="M29" s="23"/>
      <c r="N29" s="23"/>
      <c r="O29" s="23"/>
    </row>
  </sheetData>
  <mergeCells count="11">
    <mergeCell ref="A2:O2"/>
    <mergeCell ref="A3:L3"/>
    <mergeCell ref="D4:F4"/>
    <mergeCell ref="J4:O4"/>
    <mergeCell ref="A29:B29"/>
    <mergeCell ref="A4:A5"/>
    <mergeCell ref="B4:B5"/>
    <mergeCell ref="C4:C5"/>
    <mergeCell ref="G4:G5"/>
    <mergeCell ref="H4:H5"/>
    <mergeCell ref="I4:I5"/>
  </mergeCells>
  <printOptions horizontalCentered="1"/>
  <pageMargins left="0.357638888888889" right="0.357638888888889" top="0.605555555555556" bottom="0.409027777777778" header="0.5" footer="0.5"/>
  <pageSetup paperSize="9" scale="75" orientation="landscape"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D35"/>
  <sheetViews>
    <sheetView showZeros="0" workbookViewId="0">
      <selection activeCell="C11" sqref="C11"/>
    </sheetView>
  </sheetViews>
  <sheetFormatPr defaultColWidth="9.14285714285714" defaultRowHeight="14.25" customHeight="1" outlineLevelCol="3"/>
  <cols>
    <col min="1" max="1" width="48" customWidth="1"/>
    <col min="2" max="2" width="40.2857142857143" customWidth="1"/>
    <col min="3" max="3" width="53.1428571428571" customWidth="1"/>
    <col min="4" max="4" width="39.8571428571429" customWidth="1"/>
  </cols>
  <sheetData>
    <row r="1" ht="19.5" customHeight="1" spans="4:4">
      <c r="D1" s="32" t="s">
        <v>128</v>
      </c>
    </row>
    <row r="2" ht="36" customHeight="1" spans="1:4">
      <c r="A2" s="4" t="str">
        <f>"2025"&amp;"年部门财政拨款收支预算总表"</f>
        <v>2025年部门财政拨款收支预算总表</v>
      </c>
      <c r="B2" s="173"/>
      <c r="C2" s="173"/>
      <c r="D2" s="173"/>
    </row>
    <row r="3" ht="18.75" customHeight="1" spans="1:4">
      <c r="A3" s="6" t="str">
        <f>"单位名称："&amp;"中国共产党临沧市委员会统战部"</f>
        <v>单位名称：中国共产党临沧市委员会统战部</v>
      </c>
      <c r="B3" s="174"/>
      <c r="C3" s="174"/>
      <c r="D3" s="32" t="s">
        <v>1</v>
      </c>
    </row>
    <row r="4" ht="18.75" customHeight="1" spans="1:4">
      <c r="A4" s="11" t="s">
        <v>2</v>
      </c>
      <c r="B4" s="13"/>
      <c r="C4" s="11" t="s">
        <v>3</v>
      </c>
      <c r="D4" s="13"/>
    </row>
    <row r="5" ht="18.75" customHeight="1" spans="1:4">
      <c r="A5" s="26" t="s">
        <v>4</v>
      </c>
      <c r="B5" s="113" t="str">
        <f t="shared" ref="B5:D5" si="0">"2025"&amp;"年预算数"</f>
        <v>2025年预算数</v>
      </c>
      <c r="C5" s="26" t="s">
        <v>129</v>
      </c>
      <c r="D5" s="113" t="str">
        <f t="shared" si="0"/>
        <v>2025年预算数</v>
      </c>
    </row>
    <row r="6" ht="18.75" customHeight="1" spans="1:4">
      <c r="A6" s="28"/>
      <c r="B6" s="17"/>
      <c r="C6" s="28"/>
      <c r="D6" s="17"/>
    </row>
    <row r="7" ht="18.75" customHeight="1" spans="1:4">
      <c r="A7" s="175" t="s">
        <v>130</v>
      </c>
      <c r="B7" s="23">
        <v>4726637.16</v>
      </c>
      <c r="C7" s="176" t="s">
        <v>131</v>
      </c>
      <c r="D7" s="23">
        <v>4726637.16</v>
      </c>
    </row>
    <row r="8" ht="18.75" customHeight="1" spans="1:4">
      <c r="A8" s="177" t="s">
        <v>132</v>
      </c>
      <c r="B8" s="23">
        <v>4726637.16</v>
      </c>
      <c r="C8" s="176" t="s">
        <v>133</v>
      </c>
      <c r="D8" s="23">
        <v>3603603.64</v>
      </c>
    </row>
    <row r="9" ht="18.75" customHeight="1" spans="1:4">
      <c r="A9" s="177" t="s">
        <v>134</v>
      </c>
      <c r="B9" s="23"/>
      <c r="C9" s="176" t="s">
        <v>135</v>
      </c>
      <c r="D9" s="23"/>
    </row>
    <row r="10" ht="18.75" customHeight="1" spans="1:4">
      <c r="A10" s="177" t="s">
        <v>136</v>
      </c>
      <c r="B10" s="23"/>
      <c r="C10" s="176" t="s">
        <v>137</v>
      </c>
      <c r="D10" s="23"/>
    </row>
    <row r="11" ht="18.75" customHeight="1" spans="1:4">
      <c r="A11" s="177" t="s">
        <v>138</v>
      </c>
      <c r="B11" s="23"/>
      <c r="C11" s="176" t="s">
        <v>139</v>
      </c>
      <c r="D11" s="23"/>
    </row>
    <row r="12" ht="18.75" customHeight="1" spans="1:4">
      <c r="A12" s="177" t="s">
        <v>132</v>
      </c>
      <c r="B12" s="23"/>
      <c r="C12" s="176" t="s">
        <v>140</v>
      </c>
      <c r="D12" s="23"/>
    </row>
    <row r="13" ht="18.75" customHeight="1" spans="1:4">
      <c r="A13" s="177" t="s">
        <v>134</v>
      </c>
      <c r="B13" s="23"/>
      <c r="C13" s="176" t="s">
        <v>141</v>
      </c>
      <c r="D13" s="23"/>
    </row>
    <row r="14" ht="18.75" customHeight="1" spans="1:4">
      <c r="A14" s="177" t="s">
        <v>136</v>
      </c>
      <c r="B14" s="23"/>
      <c r="C14" s="176" t="s">
        <v>142</v>
      </c>
      <c r="D14" s="23"/>
    </row>
    <row r="15" ht="18.75" customHeight="1" spans="1:4">
      <c r="A15" s="178"/>
      <c r="B15" s="23"/>
      <c r="C15" s="21" t="s">
        <v>143</v>
      </c>
      <c r="D15" s="23">
        <v>572904.4</v>
      </c>
    </row>
    <row r="16" ht="18.75" customHeight="1" spans="1:4">
      <c r="A16" s="179"/>
      <c r="B16" s="23"/>
      <c r="C16" s="21" t="s">
        <v>144</v>
      </c>
      <c r="D16" s="23">
        <v>250477.12</v>
      </c>
    </row>
    <row r="17" ht="18.75" customHeight="1" spans="1:4">
      <c r="A17" s="180"/>
      <c r="B17" s="23"/>
      <c r="C17" s="21" t="s">
        <v>145</v>
      </c>
      <c r="D17" s="23"/>
    </row>
    <row r="18" ht="18.75" customHeight="1" spans="1:4">
      <c r="A18" s="180"/>
      <c r="B18" s="23"/>
      <c r="C18" s="21" t="s">
        <v>146</v>
      </c>
      <c r="D18" s="23"/>
    </row>
    <row r="19" ht="18.75" customHeight="1" spans="1:4">
      <c r="A19" s="180"/>
      <c r="B19" s="23"/>
      <c r="C19" s="21" t="s">
        <v>147</v>
      </c>
      <c r="D19" s="23"/>
    </row>
    <row r="20" ht="18.75" customHeight="1" spans="1:4">
      <c r="A20" s="180"/>
      <c r="B20" s="23"/>
      <c r="C20" s="21" t="s">
        <v>148</v>
      </c>
      <c r="D20" s="23"/>
    </row>
    <row r="21" ht="18.75" customHeight="1" spans="1:4">
      <c r="A21" s="180"/>
      <c r="B21" s="23"/>
      <c r="C21" s="21" t="s">
        <v>149</v>
      </c>
      <c r="D21" s="23"/>
    </row>
    <row r="22" ht="18.75" customHeight="1" spans="1:4">
      <c r="A22" s="180"/>
      <c r="B22" s="23"/>
      <c r="C22" s="21" t="s">
        <v>150</v>
      </c>
      <c r="D22" s="23"/>
    </row>
    <row r="23" ht="18.75" customHeight="1" spans="1:4">
      <c r="A23" s="180"/>
      <c r="B23" s="23"/>
      <c r="C23" s="21" t="s">
        <v>151</v>
      </c>
      <c r="D23" s="23"/>
    </row>
    <row r="24" ht="18.75" customHeight="1" spans="1:4">
      <c r="A24" s="180"/>
      <c r="B24" s="23"/>
      <c r="C24" s="21" t="s">
        <v>152</v>
      </c>
      <c r="D24" s="23"/>
    </row>
    <row r="25" ht="18.75" customHeight="1" spans="1:4">
      <c r="A25" s="180"/>
      <c r="B25" s="23"/>
      <c r="C25" s="21" t="s">
        <v>153</v>
      </c>
      <c r="D25" s="23"/>
    </row>
    <row r="26" ht="18.75" customHeight="1" spans="1:4">
      <c r="A26" s="180"/>
      <c r="B26" s="23"/>
      <c r="C26" s="21" t="s">
        <v>154</v>
      </c>
      <c r="D26" s="23">
        <v>299652</v>
      </c>
    </row>
    <row r="27" ht="18.75" customHeight="1" spans="1:4">
      <c r="A27" s="178"/>
      <c r="B27" s="23"/>
      <c r="C27" s="21" t="s">
        <v>155</v>
      </c>
      <c r="D27" s="23"/>
    </row>
    <row r="28" ht="18.75" customHeight="1" spans="1:4">
      <c r="A28" s="179"/>
      <c r="B28" s="23"/>
      <c r="C28" s="21" t="s">
        <v>156</v>
      </c>
      <c r="D28" s="23"/>
    </row>
    <row r="29" ht="18.75" customHeight="1" spans="1:4">
      <c r="A29" s="180"/>
      <c r="B29" s="23"/>
      <c r="C29" s="21" t="s">
        <v>157</v>
      </c>
      <c r="D29" s="23"/>
    </row>
    <row r="30" ht="18.75" customHeight="1" spans="1:4">
      <c r="A30" s="180"/>
      <c r="B30" s="23"/>
      <c r="C30" s="21" t="s">
        <v>158</v>
      </c>
      <c r="D30" s="23"/>
    </row>
    <row r="31" ht="18.75" customHeight="1" spans="1:4">
      <c r="A31" s="180"/>
      <c r="B31" s="23"/>
      <c r="C31" s="21" t="s">
        <v>159</v>
      </c>
      <c r="D31" s="23"/>
    </row>
    <row r="32" ht="18.75" customHeight="1" spans="1:4">
      <c r="A32" s="180"/>
      <c r="B32" s="23"/>
      <c r="C32" s="21" t="s">
        <v>160</v>
      </c>
      <c r="D32" s="23"/>
    </row>
    <row r="33" ht="18.75" customHeight="1" spans="1:4">
      <c r="A33" s="180"/>
      <c r="B33" s="23"/>
      <c r="C33" s="21" t="s">
        <v>161</v>
      </c>
      <c r="D33" s="23"/>
    </row>
    <row r="34" ht="18.75" customHeight="1" spans="1:4">
      <c r="A34" s="178"/>
      <c r="B34" s="23"/>
      <c r="C34" s="181" t="s">
        <v>162</v>
      </c>
      <c r="D34" s="23"/>
    </row>
    <row r="35" ht="18.75" customHeight="1" spans="1:4">
      <c r="A35" s="179" t="s">
        <v>163</v>
      </c>
      <c r="B35" s="182">
        <v>4726637.16</v>
      </c>
      <c r="C35" s="178" t="s">
        <v>51</v>
      </c>
      <c r="D35" s="182">
        <v>4726637.16</v>
      </c>
    </row>
  </sheetData>
  <mergeCells count="8">
    <mergeCell ref="A2:D2"/>
    <mergeCell ref="A3:B3"/>
    <mergeCell ref="A4:B4"/>
    <mergeCell ref="C4:D4"/>
    <mergeCell ref="A5:A6"/>
    <mergeCell ref="B5:B6"/>
    <mergeCell ref="C5:C6"/>
    <mergeCell ref="D5:D6"/>
  </mergeCells>
  <printOptions horizontalCentered="1"/>
  <pageMargins left="0.357638888888889" right="0.357638888888889" top="0.605555555555556" bottom="0.409027777777778" header="0.5" footer="0.5"/>
  <pageSetup paperSize="9" scale="80" orientation="landscape"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G28"/>
  <sheetViews>
    <sheetView showZeros="0" workbookViewId="0">
      <selection activeCell="I6" sqref="I6"/>
    </sheetView>
  </sheetViews>
  <sheetFormatPr defaultColWidth="9.14285714285714" defaultRowHeight="14.25" customHeight="1" outlineLevelCol="6"/>
  <cols>
    <col min="1" max="1" width="20.1428571428571" customWidth="1"/>
    <col min="2" max="2" width="35.7142857142857" customWidth="1"/>
    <col min="3" max="4" width="16.2857142857143" customWidth="1"/>
    <col min="5" max="5" width="18.1428571428571" customWidth="1"/>
    <col min="6" max="6" width="19.5714285714286" customWidth="1"/>
    <col min="7" max="7" width="16.7142857142857" customWidth="1"/>
  </cols>
  <sheetData>
    <row r="1" customHeight="1" spans="1:7">
      <c r="A1" s="162"/>
      <c r="B1" s="162"/>
      <c r="C1" s="162"/>
      <c r="D1" s="48"/>
      <c r="E1" s="162"/>
      <c r="F1" s="163"/>
      <c r="G1" s="32" t="s">
        <v>164</v>
      </c>
    </row>
    <row r="2" ht="39" customHeight="1" spans="1:7">
      <c r="A2" s="4" t="str">
        <f>"2025"&amp;"年一般公共预算支出预算表（按功能科目分类）"</f>
        <v>2025年一般公共预算支出预算表（按功能科目分类）</v>
      </c>
      <c r="B2" s="112"/>
      <c r="C2" s="112"/>
      <c r="D2" s="112"/>
      <c r="E2" s="112"/>
      <c r="F2" s="112"/>
      <c r="G2" s="112"/>
    </row>
    <row r="3" ht="18.75" customHeight="1" spans="1:7">
      <c r="A3" s="6" t="str">
        <f>"单位名称："&amp;"中国共产党临沧市委员会统战部"</f>
        <v>单位名称：中国共产党临沧市委员会统战部</v>
      </c>
      <c r="B3" s="164"/>
      <c r="C3" s="48"/>
      <c r="D3" s="48"/>
      <c r="E3" s="48"/>
      <c r="F3" s="163"/>
      <c r="G3" s="32" t="s">
        <v>1</v>
      </c>
    </row>
    <row r="4" ht="20.25" customHeight="1" spans="1:7">
      <c r="A4" s="165" t="s">
        <v>165</v>
      </c>
      <c r="B4" s="166"/>
      <c r="C4" s="113" t="s">
        <v>55</v>
      </c>
      <c r="D4" s="167" t="s">
        <v>74</v>
      </c>
      <c r="E4" s="12"/>
      <c r="F4" s="13"/>
      <c r="G4" s="131" t="s">
        <v>75</v>
      </c>
    </row>
    <row r="5" ht="20.25" customHeight="1" spans="1:7">
      <c r="A5" s="168" t="s">
        <v>72</v>
      </c>
      <c r="B5" s="168" t="s">
        <v>73</v>
      </c>
      <c r="C5" s="28"/>
      <c r="D5" s="156" t="s">
        <v>57</v>
      </c>
      <c r="E5" s="156" t="s">
        <v>166</v>
      </c>
      <c r="F5" s="156" t="s">
        <v>167</v>
      </c>
      <c r="G5" s="119"/>
    </row>
    <row r="6" ht="19.5" customHeight="1" spans="1:7">
      <c r="A6" s="169" t="s">
        <v>168</v>
      </c>
      <c r="B6" s="169" t="s">
        <v>169</v>
      </c>
      <c r="C6" s="169" t="s">
        <v>170</v>
      </c>
      <c r="D6" s="170">
        <v>4</v>
      </c>
      <c r="E6" s="171" t="s">
        <v>171</v>
      </c>
      <c r="F6" s="171" t="s">
        <v>172</v>
      </c>
      <c r="G6" s="169" t="s">
        <v>173</v>
      </c>
    </row>
    <row r="7" ht="18" customHeight="1" spans="1:7">
      <c r="A7" s="125" t="s">
        <v>83</v>
      </c>
      <c r="B7" s="125" t="s">
        <v>84</v>
      </c>
      <c r="C7" s="23">
        <v>3603603.64</v>
      </c>
      <c r="D7" s="23">
        <v>2754403.64</v>
      </c>
      <c r="E7" s="23">
        <v>2456820.52</v>
      </c>
      <c r="F7" s="23">
        <v>297583.12</v>
      </c>
      <c r="G7" s="23">
        <v>849200</v>
      </c>
    </row>
    <row r="8" ht="18" customHeight="1" spans="1:7">
      <c r="A8" s="172" t="s">
        <v>85</v>
      </c>
      <c r="B8" s="172" t="s">
        <v>86</v>
      </c>
      <c r="C8" s="23">
        <v>3603603.64</v>
      </c>
      <c r="D8" s="23">
        <v>2754403.64</v>
      </c>
      <c r="E8" s="23">
        <v>2456820.52</v>
      </c>
      <c r="F8" s="23">
        <v>297583.12</v>
      </c>
      <c r="G8" s="23">
        <v>849200</v>
      </c>
    </row>
    <row r="9" ht="18" customHeight="1" spans="1:7">
      <c r="A9" s="126" t="s">
        <v>87</v>
      </c>
      <c r="B9" s="126" t="s">
        <v>88</v>
      </c>
      <c r="C9" s="23">
        <v>2754403.64</v>
      </c>
      <c r="D9" s="23">
        <v>2754403.64</v>
      </c>
      <c r="E9" s="23">
        <v>2456820.52</v>
      </c>
      <c r="F9" s="23">
        <v>297583.12</v>
      </c>
      <c r="G9" s="23"/>
    </row>
    <row r="10" ht="18" customHeight="1" spans="1:7">
      <c r="A10" s="126" t="s">
        <v>89</v>
      </c>
      <c r="B10" s="126" t="s">
        <v>90</v>
      </c>
      <c r="C10" s="23">
        <v>455000</v>
      </c>
      <c r="D10" s="23"/>
      <c r="E10" s="23"/>
      <c r="F10" s="23"/>
      <c r="G10" s="23">
        <v>455000</v>
      </c>
    </row>
    <row r="11" ht="18" customHeight="1" spans="1:7">
      <c r="A11" s="126" t="s">
        <v>91</v>
      </c>
      <c r="B11" s="126" t="s">
        <v>92</v>
      </c>
      <c r="C11" s="23">
        <v>100000</v>
      </c>
      <c r="D11" s="23"/>
      <c r="E11" s="23"/>
      <c r="F11" s="23"/>
      <c r="G11" s="23">
        <v>100000</v>
      </c>
    </row>
    <row r="12" ht="18" customHeight="1" spans="1:7">
      <c r="A12" s="126" t="s">
        <v>93</v>
      </c>
      <c r="B12" s="126" t="s">
        <v>94</v>
      </c>
      <c r="C12" s="23">
        <v>294200</v>
      </c>
      <c r="D12" s="23"/>
      <c r="E12" s="23"/>
      <c r="F12" s="23"/>
      <c r="G12" s="23">
        <v>294200</v>
      </c>
    </row>
    <row r="13" ht="18" customHeight="1" spans="1:7">
      <c r="A13" s="125" t="s">
        <v>95</v>
      </c>
      <c r="B13" s="125" t="s">
        <v>96</v>
      </c>
      <c r="C13" s="23">
        <v>572904.4</v>
      </c>
      <c r="D13" s="23">
        <v>572904.4</v>
      </c>
      <c r="E13" s="23">
        <v>567504.4</v>
      </c>
      <c r="F13" s="23">
        <v>5400</v>
      </c>
      <c r="G13" s="23"/>
    </row>
    <row r="14" ht="18" customHeight="1" spans="1:7">
      <c r="A14" s="172" t="s">
        <v>97</v>
      </c>
      <c r="B14" s="172" t="s">
        <v>98</v>
      </c>
      <c r="C14" s="23">
        <v>554904.4</v>
      </c>
      <c r="D14" s="23">
        <v>554904.4</v>
      </c>
      <c r="E14" s="23">
        <v>549504.4</v>
      </c>
      <c r="F14" s="23">
        <v>5400</v>
      </c>
      <c r="G14" s="23"/>
    </row>
    <row r="15" ht="18" customHeight="1" spans="1:7">
      <c r="A15" s="126" t="s">
        <v>99</v>
      </c>
      <c r="B15" s="126" t="s">
        <v>100</v>
      </c>
      <c r="C15" s="23">
        <v>204978</v>
      </c>
      <c r="D15" s="23">
        <v>204978</v>
      </c>
      <c r="E15" s="23">
        <v>199578</v>
      </c>
      <c r="F15" s="23">
        <v>5400</v>
      </c>
      <c r="G15" s="23"/>
    </row>
    <row r="16" ht="18" customHeight="1" spans="1:7">
      <c r="A16" s="126" t="s">
        <v>101</v>
      </c>
      <c r="B16" s="126" t="s">
        <v>102</v>
      </c>
      <c r="C16" s="23">
        <v>349926.4</v>
      </c>
      <c r="D16" s="23">
        <v>349926.4</v>
      </c>
      <c r="E16" s="23">
        <v>349926.4</v>
      </c>
      <c r="F16" s="23"/>
      <c r="G16" s="23"/>
    </row>
    <row r="17" ht="18" customHeight="1" spans="1:7">
      <c r="A17" s="172" t="s">
        <v>105</v>
      </c>
      <c r="B17" s="172" t="s">
        <v>106</v>
      </c>
      <c r="C17" s="23">
        <v>18000</v>
      </c>
      <c r="D17" s="23">
        <v>18000</v>
      </c>
      <c r="E17" s="23">
        <v>18000</v>
      </c>
      <c r="F17" s="23"/>
      <c r="G17" s="23"/>
    </row>
    <row r="18" ht="18" customHeight="1" spans="1:7">
      <c r="A18" s="126" t="s">
        <v>107</v>
      </c>
      <c r="B18" s="126" t="s">
        <v>108</v>
      </c>
      <c r="C18" s="23">
        <v>18000</v>
      </c>
      <c r="D18" s="23">
        <v>18000</v>
      </c>
      <c r="E18" s="23">
        <v>18000</v>
      </c>
      <c r="F18" s="23"/>
      <c r="G18" s="23"/>
    </row>
    <row r="19" ht="18" customHeight="1" spans="1:7">
      <c r="A19" s="125" t="s">
        <v>109</v>
      </c>
      <c r="B19" s="125" t="s">
        <v>110</v>
      </c>
      <c r="C19" s="23">
        <v>250477.12</v>
      </c>
      <c r="D19" s="23">
        <v>250477.12</v>
      </c>
      <c r="E19" s="23">
        <v>250477.12</v>
      </c>
      <c r="F19" s="23"/>
      <c r="G19" s="23"/>
    </row>
    <row r="20" ht="18" customHeight="1" spans="1:7">
      <c r="A20" s="172" t="s">
        <v>111</v>
      </c>
      <c r="B20" s="172" t="s">
        <v>112</v>
      </c>
      <c r="C20" s="23">
        <v>250477.12</v>
      </c>
      <c r="D20" s="23">
        <v>250477.12</v>
      </c>
      <c r="E20" s="23">
        <v>250477.12</v>
      </c>
      <c r="F20" s="23"/>
      <c r="G20" s="23"/>
    </row>
    <row r="21" ht="18" customHeight="1" spans="1:7">
      <c r="A21" s="126" t="s">
        <v>113</v>
      </c>
      <c r="B21" s="126" t="s">
        <v>114</v>
      </c>
      <c r="C21" s="23">
        <v>127395.87</v>
      </c>
      <c r="D21" s="23">
        <v>127395.87</v>
      </c>
      <c r="E21" s="23">
        <v>127395.87</v>
      </c>
      <c r="F21" s="23"/>
      <c r="G21" s="23"/>
    </row>
    <row r="22" ht="18" customHeight="1" spans="1:7">
      <c r="A22" s="126" t="s">
        <v>115</v>
      </c>
      <c r="B22" s="126" t="s">
        <v>116</v>
      </c>
      <c r="C22" s="23">
        <v>27883.97</v>
      </c>
      <c r="D22" s="23">
        <v>27883.97</v>
      </c>
      <c r="E22" s="23">
        <v>27883.97</v>
      </c>
      <c r="F22" s="23"/>
      <c r="G22" s="23"/>
    </row>
    <row r="23" ht="18" customHeight="1" spans="1:7">
      <c r="A23" s="126" t="s">
        <v>117</v>
      </c>
      <c r="B23" s="126" t="s">
        <v>118</v>
      </c>
      <c r="C23" s="23">
        <v>83431.2</v>
      </c>
      <c r="D23" s="23">
        <v>83431.2</v>
      </c>
      <c r="E23" s="23">
        <v>83431.2</v>
      </c>
      <c r="F23" s="23"/>
      <c r="G23" s="23"/>
    </row>
    <row r="24" ht="18" customHeight="1" spans="1:7">
      <c r="A24" s="126" t="s">
        <v>119</v>
      </c>
      <c r="B24" s="126" t="s">
        <v>120</v>
      </c>
      <c r="C24" s="23">
        <v>11766.08</v>
      </c>
      <c r="D24" s="23">
        <v>11766.08</v>
      </c>
      <c r="E24" s="23">
        <v>11766.08</v>
      </c>
      <c r="F24" s="23"/>
      <c r="G24" s="23"/>
    </row>
    <row r="25" ht="18" customHeight="1" spans="1:7">
      <c r="A25" s="125" t="s">
        <v>121</v>
      </c>
      <c r="B25" s="125" t="s">
        <v>122</v>
      </c>
      <c r="C25" s="23">
        <v>299652</v>
      </c>
      <c r="D25" s="23">
        <v>299652</v>
      </c>
      <c r="E25" s="23">
        <v>299652</v>
      </c>
      <c r="F25" s="23"/>
      <c r="G25" s="23"/>
    </row>
    <row r="26" ht="18" customHeight="1" spans="1:7">
      <c r="A26" s="172" t="s">
        <v>123</v>
      </c>
      <c r="B26" s="172" t="s">
        <v>124</v>
      </c>
      <c r="C26" s="23">
        <v>299652</v>
      </c>
      <c r="D26" s="23">
        <v>299652</v>
      </c>
      <c r="E26" s="23">
        <v>299652</v>
      </c>
      <c r="F26" s="23"/>
      <c r="G26" s="23"/>
    </row>
    <row r="27" ht="18" customHeight="1" spans="1:7">
      <c r="A27" s="126" t="s">
        <v>125</v>
      </c>
      <c r="B27" s="126" t="s">
        <v>126</v>
      </c>
      <c r="C27" s="23">
        <v>299652</v>
      </c>
      <c r="D27" s="23">
        <v>299652</v>
      </c>
      <c r="E27" s="23">
        <v>299652</v>
      </c>
      <c r="F27" s="23"/>
      <c r="G27" s="23"/>
    </row>
    <row r="28" ht="18" customHeight="1" spans="1:7">
      <c r="A28" s="44" t="s">
        <v>55</v>
      </c>
      <c r="B28" s="44"/>
      <c r="C28" s="23">
        <v>4726637.16</v>
      </c>
      <c r="D28" s="23">
        <v>3877437.16</v>
      </c>
      <c r="E28" s="23">
        <v>3574454.04</v>
      </c>
      <c r="F28" s="23">
        <v>302983.12</v>
      </c>
      <c r="G28" s="23">
        <v>849200</v>
      </c>
    </row>
  </sheetData>
  <mergeCells count="7">
    <mergeCell ref="A2:G2"/>
    <mergeCell ref="A3:E3"/>
    <mergeCell ref="A4:B4"/>
    <mergeCell ref="D4:F4"/>
    <mergeCell ref="A28:B28"/>
    <mergeCell ref="C4:C5"/>
    <mergeCell ref="G4:G5"/>
  </mergeCells>
  <printOptions horizontalCentered="1"/>
  <pageMargins left="0.357638888888889" right="0.357638888888889" top="0.605555555555556" bottom="0.409027777777778" header="0.5" footer="0.5"/>
  <pageSetup paperSize="9" orientation="landscape" horizont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G11"/>
  <sheetViews>
    <sheetView showZeros="0" workbookViewId="0">
      <selection activeCell="C28" sqref="C27:C28"/>
    </sheetView>
  </sheetViews>
  <sheetFormatPr defaultColWidth="9.14285714285714" defaultRowHeight="14.25" customHeight="1" outlineLevelCol="6"/>
  <cols>
    <col min="1" max="1" width="23.5714285714286" customWidth="1"/>
    <col min="2" max="7" width="22.847619047619" customWidth="1"/>
  </cols>
  <sheetData>
    <row r="1" ht="15" customHeight="1" spans="1:7">
      <c r="A1" s="150"/>
      <c r="B1" s="151"/>
      <c r="C1" s="151"/>
      <c r="D1" s="152"/>
      <c r="G1" s="153" t="s">
        <v>174</v>
      </c>
    </row>
    <row r="2" ht="39" customHeight="1" spans="1:7">
      <c r="A2" s="154" t="str">
        <f>"2025"&amp;"年“三公”经费支出预算表"</f>
        <v>2025年“三公”经费支出预算表</v>
      </c>
      <c r="B2" s="78"/>
      <c r="C2" s="78"/>
      <c r="D2" s="78"/>
      <c r="E2" s="78"/>
      <c r="F2" s="78"/>
      <c r="G2" s="78"/>
    </row>
    <row r="3" ht="18.75" customHeight="1" spans="1:7">
      <c r="A3" s="34" t="str">
        <f>"单位名称："&amp;"中国共产党临沧市委员会统战部"</f>
        <v>单位名称：中国共产党临沧市委员会统战部</v>
      </c>
      <c r="B3" s="151"/>
      <c r="C3" s="151"/>
      <c r="D3" s="57"/>
      <c r="E3" s="2"/>
      <c r="G3" s="153" t="s">
        <v>175</v>
      </c>
    </row>
    <row r="4" ht="18.75" customHeight="1" spans="1:7">
      <c r="A4" s="9" t="s">
        <v>176</v>
      </c>
      <c r="B4" s="9" t="s">
        <v>177</v>
      </c>
      <c r="C4" s="26" t="s">
        <v>178</v>
      </c>
      <c r="D4" s="11" t="s">
        <v>179</v>
      </c>
      <c r="E4" s="12"/>
      <c r="F4" s="13"/>
      <c r="G4" s="26" t="s">
        <v>180</v>
      </c>
    </row>
    <row r="5" ht="18.75" customHeight="1" spans="1:7">
      <c r="A5" s="16"/>
      <c r="B5" s="155"/>
      <c r="C5" s="28"/>
      <c r="D5" s="156" t="s">
        <v>57</v>
      </c>
      <c r="E5" s="156" t="s">
        <v>181</v>
      </c>
      <c r="F5" s="156" t="s">
        <v>182</v>
      </c>
      <c r="G5" s="28"/>
    </row>
    <row r="6" ht="18.75" customHeight="1" spans="1:7">
      <c r="A6" s="52" t="s">
        <v>55</v>
      </c>
      <c r="B6" s="157">
        <v>1</v>
      </c>
      <c r="C6" s="158">
        <v>2</v>
      </c>
      <c r="D6" s="159">
        <v>3</v>
      </c>
      <c r="E6" s="159">
        <v>4</v>
      </c>
      <c r="F6" s="159">
        <v>5</v>
      </c>
      <c r="G6" s="158">
        <v>6</v>
      </c>
    </row>
    <row r="7" ht="18.75" customHeight="1" spans="1:7">
      <c r="A7" s="52" t="s">
        <v>55</v>
      </c>
      <c r="B7" s="160">
        <v>78000</v>
      </c>
      <c r="C7" s="160"/>
      <c r="D7" s="160">
        <v>35000</v>
      </c>
      <c r="E7" s="160"/>
      <c r="F7" s="160">
        <v>35000</v>
      </c>
      <c r="G7" s="160">
        <v>43000</v>
      </c>
    </row>
    <row r="8" ht="18.75" customHeight="1" spans="1:7">
      <c r="A8" s="161" t="s">
        <v>183</v>
      </c>
      <c r="B8" s="160"/>
      <c r="C8" s="160"/>
      <c r="D8" s="160"/>
      <c r="E8" s="160"/>
      <c r="F8" s="160"/>
      <c r="G8" s="160"/>
    </row>
    <row r="9" ht="18.75" customHeight="1" spans="1:7">
      <c r="A9" s="161" t="s">
        <v>184</v>
      </c>
      <c r="B9" s="160">
        <v>78000</v>
      </c>
      <c r="C9" s="160"/>
      <c r="D9" s="160">
        <v>35000</v>
      </c>
      <c r="E9" s="160"/>
      <c r="F9" s="160">
        <v>35000</v>
      </c>
      <c r="G9" s="160">
        <v>43000</v>
      </c>
    </row>
    <row r="10" ht="18.75" customHeight="1" spans="1:7">
      <c r="A10" s="161" t="s">
        <v>185</v>
      </c>
      <c r="B10" s="160"/>
      <c r="C10" s="160"/>
      <c r="D10" s="160"/>
      <c r="E10" s="160"/>
      <c r="F10" s="160"/>
      <c r="G10" s="160"/>
    </row>
    <row r="11" ht="18.75" customHeight="1" spans="1:7">
      <c r="A11" s="161" t="s">
        <v>186</v>
      </c>
      <c r="B11" s="160"/>
      <c r="C11" s="160"/>
      <c r="D11" s="160"/>
      <c r="E11" s="160"/>
      <c r="F11" s="160"/>
      <c r="G11" s="160"/>
    </row>
  </sheetData>
  <mergeCells count="7">
    <mergeCell ref="A2:G2"/>
    <mergeCell ref="A3:D3"/>
    <mergeCell ref="D4:F4"/>
    <mergeCell ref="A4:A6"/>
    <mergeCell ref="B4:B5"/>
    <mergeCell ref="C4:C5"/>
    <mergeCell ref="G4:G5"/>
  </mergeCells>
  <printOptions horizontalCentered="1"/>
  <pageMargins left="0.357638888888889" right="0.357638888888889" top="0.605555555555556" bottom="0.409027777777778" header="0.5" footer="0.5"/>
  <pageSetup paperSize="9" scale="90" orientation="landscape" horizont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W47"/>
  <sheetViews>
    <sheetView showZeros="0" workbookViewId="0">
      <selection activeCell="C44" sqref="C44"/>
    </sheetView>
  </sheetViews>
  <sheetFormatPr defaultColWidth="9.14285714285714" defaultRowHeight="14.25" customHeight="1"/>
  <cols>
    <col min="1" max="1" width="15.4285714285714" customWidth="1"/>
    <col min="2" max="2" width="20.5714285714286" customWidth="1"/>
    <col min="3" max="3" width="17.7142857142857" customWidth="1"/>
    <col min="4" max="4" width="8" customWidth="1"/>
    <col min="5" max="5" width="17.5714285714286" customWidth="1"/>
    <col min="6" max="6" width="7.14285714285714" customWidth="1"/>
    <col min="7" max="7" width="19.1428571428571" customWidth="1"/>
    <col min="8" max="9" width="14" customWidth="1"/>
    <col min="10" max="10" width="7.85714285714286" customWidth="1"/>
    <col min="11" max="11" width="11.5714285714286" customWidth="1"/>
    <col min="12" max="12" width="13.2857142857143" customWidth="1"/>
    <col min="13" max="13" width="6.71428571428571" customWidth="1"/>
    <col min="14" max="16" width="9.57142857142857" customWidth="1"/>
    <col min="17" max="17" width="7" customWidth="1"/>
    <col min="18" max="18" width="6.71428571428571" customWidth="1"/>
    <col min="19" max="19" width="6.28571428571429" customWidth="1"/>
    <col min="20" max="20" width="7.85714285714286" customWidth="1"/>
    <col min="21" max="21" width="5.85714285714286" customWidth="1"/>
    <col min="22" max="22" width="7.57142857142857" customWidth="1"/>
    <col min="23" max="23" width="5.85714285714286" customWidth="1"/>
  </cols>
  <sheetData>
    <row r="1" ht="18.75" customHeight="1" spans="1:23">
      <c r="A1" s="56"/>
      <c r="B1" s="134"/>
      <c r="C1" s="56"/>
      <c r="D1" s="135"/>
      <c r="E1" s="135"/>
      <c r="F1" s="135"/>
      <c r="G1" s="135"/>
      <c r="H1" s="136"/>
      <c r="I1" s="136"/>
      <c r="J1" s="136"/>
      <c r="K1" s="136"/>
      <c r="L1" s="136"/>
      <c r="M1" s="136"/>
      <c r="N1" s="57"/>
      <c r="O1" s="57"/>
      <c r="P1" s="57"/>
      <c r="Q1" s="136"/>
      <c r="R1" s="56"/>
      <c r="S1" s="56"/>
      <c r="T1" s="56"/>
      <c r="U1" s="134"/>
      <c r="V1" s="147" t="s">
        <v>187</v>
      </c>
      <c r="W1" s="148"/>
    </row>
    <row r="2" ht="39.75" customHeight="1" spans="1:23">
      <c r="A2" s="109" t="str">
        <f>"2025"&amp;"年部门基本支出预算表"</f>
        <v>2025年部门基本支出预算表</v>
      </c>
      <c r="B2" s="71"/>
      <c r="C2" s="71"/>
      <c r="D2" s="71"/>
      <c r="E2" s="71"/>
      <c r="F2" s="71"/>
      <c r="G2" s="71"/>
      <c r="H2" s="71"/>
      <c r="I2" s="71"/>
      <c r="J2" s="71"/>
      <c r="K2" s="71"/>
      <c r="L2" s="71"/>
      <c r="M2" s="71"/>
      <c r="N2" s="60"/>
      <c r="O2" s="60"/>
      <c r="P2" s="60"/>
      <c r="Q2" s="71"/>
      <c r="R2" s="71"/>
      <c r="S2" s="71"/>
      <c r="T2" s="71"/>
      <c r="U2" s="71"/>
      <c r="V2" s="71"/>
      <c r="W2" s="71"/>
    </row>
    <row r="3" ht="18.75" customHeight="1" spans="1:23">
      <c r="A3" s="137" t="str">
        <f>"单位名称："&amp;"中国共产党临沧市委员会统战部"</f>
        <v>单位名称：中国共产党临沧市委员会统战部</v>
      </c>
      <c r="B3" s="138"/>
      <c r="C3" s="138"/>
      <c r="D3" s="138"/>
      <c r="E3" s="138"/>
      <c r="F3" s="138"/>
      <c r="G3" s="138"/>
      <c r="H3" s="139"/>
      <c r="I3" s="139"/>
      <c r="J3" s="139"/>
      <c r="K3" s="139"/>
      <c r="L3" s="139"/>
      <c r="M3" s="139"/>
      <c r="N3" s="62"/>
      <c r="O3" s="62"/>
      <c r="P3" s="62"/>
      <c r="Q3" s="139"/>
      <c r="R3" s="56"/>
      <c r="S3" s="56"/>
      <c r="T3" s="56"/>
      <c r="U3" s="134"/>
      <c r="V3" s="147" t="s">
        <v>175</v>
      </c>
      <c r="W3" s="148"/>
    </row>
    <row r="4" ht="18" customHeight="1" spans="1:23">
      <c r="A4" s="9" t="s">
        <v>188</v>
      </c>
      <c r="B4" s="9" t="s">
        <v>189</v>
      </c>
      <c r="C4" s="9" t="s">
        <v>190</v>
      </c>
      <c r="D4" s="9" t="s">
        <v>191</v>
      </c>
      <c r="E4" s="9" t="s">
        <v>192</v>
      </c>
      <c r="F4" s="9" t="s">
        <v>193</v>
      </c>
      <c r="G4" s="9" t="s">
        <v>194</v>
      </c>
      <c r="H4" s="140" t="s">
        <v>195</v>
      </c>
      <c r="I4" s="143" t="s">
        <v>195</v>
      </c>
      <c r="J4" s="143"/>
      <c r="K4" s="143"/>
      <c r="L4" s="143"/>
      <c r="M4" s="143"/>
      <c r="N4" s="144"/>
      <c r="O4" s="144"/>
      <c r="P4" s="144"/>
      <c r="Q4" s="143" t="s">
        <v>61</v>
      </c>
      <c r="R4" s="143" t="s">
        <v>77</v>
      </c>
      <c r="S4" s="143"/>
      <c r="T4" s="143"/>
      <c r="U4" s="143"/>
      <c r="V4" s="143"/>
      <c r="W4" s="149"/>
    </row>
    <row r="5" ht="18" customHeight="1" spans="1:23">
      <c r="A5" s="14"/>
      <c r="B5" s="14"/>
      <c r="C5" s="14"/>
      <c r="D5" s="14"/>
      <c r="E5" s="14"/>
      <c r="F5" s="14"/>
      <c r="G5" s="14"/>
      <c r="H5" s="9" t="s">
        <v>196</v>
      </c>
      <c r="I5" s="145" t="s">
        <v>58</v>
      </c>
      <c r="J5" s="73"/>
      <c r="K5" s="73"/>
      <c r="L5" s="73"/>
      <c r="M5" s="146"/>
      <c r="N5" s="37" t="s">
        <v>197</v>
      </c>
      <c r="O5" s="38"/>
      <c r="P5" s="39"/>
      <c r="Q5" s="9" t="s">
        <v>61</v>
      </c>
      <c r="R5" s="145" t="s">
        <v>77</v>
      </c>
      <c r="S5" s="73" t="s">
        <v>64</v>
      </c>
      <c r="T5" s="73" t="s">
        <v>77</v>
      </c>
      <c r="U5" s="73" t="s">
        <v>66</v>
      </c>
      <c r="V5" s="73" t="s">
        <v>67</v>
      </c>
      <c r="W5" s="146" t="s">
        <v>68</v>
      </c>
    </row>
    <row r="6" ht="18.75" customHeight="1" spans="1:23">
      <c r="A6" s="15"/>
      <c r="B6" s="15"/>
      <c r="C6" s="15"/>
      <c r="D6" s="15"/>
      <c r="E6" s="15"/>
      <c r="F6" s="15"/>
      <c r="G6" s="15"/>
      <c r="H6" s="15"/>
      <c r="I6" s="145" t="s">
        <v>198</v>
      </c>
      <c r="J6" s="9" t="s">
        <v>199</v>
      </c>
      <c r="K6" s="9" t="s">
        <v>200</v>
      </c>
      <c r="L6" s="9" t="s">
        <v>201</v>
      </c>
      <c r="M6" s="9" t="s">
        <v>202</v>
      </c>
      <c r="N6" s="9" t="s">
        <v>58</v>
      </c>
      <c r="O6" s="9" t="s">
        <v>59</v>
      </c>
      <c r="P6" s="9" t="s">
        <v>60</v>
      </c>
      <c r="Q6" s="15"/>
      <c r="R6" s="9" t="s">
        <v>57</v>
      </c>
      <c r="S6" s="9" t="s">
        <v>64</v>
      </c>
      <c r="T6" s="9" t="s">
        <v>65</v>
      </c>
      <c r="U6" s="9" t="s">
        <v>66</v>
      </c>
      <c r="V6" s="9" t="s">
        <v>67</v>
      </c>
      <c r="W6" s="9" t="s">
        <v>68</v>
      </c>
    </row>
    <row r="7" ht="37.5" customHeight="1" spans="1:23">
      <c r="A7" s="16"/>
      <c r="B7" s="16"/>
      <c r="C7" s="16"/>
      <c r="D7" s="16"/>
      <c r="E7" s="16"/>
      <c r="F7" s="16"/>
      <c r="G7" s="16"/>
      <c r="H7" s="16"/>
      <c r="I7" s="98"/>
      <c r="J7" s="16" t="s">
        <v>203</v>
      </c>
      <c r="K7" s="16" t="s">
        <v>200</v>
      </c>
      <c r="L7" s="16" t="s">
        <v>201</v>
      </c>
      <c r="M7" s="16" t="s">
        <v>202</v>
      </c>
      <c r="N7" s="16" t="s">
        <v>200</v>
      </c>
      <c r="O7" s="16" t="s">
        <v>201</v>
      </c>
      <c r="P7" s="16" t="s">
        <v>202</v>
      </c>
      <c r="Q7" s="16" t="s">
        <v>61</v>
      </c>
      <c r="R7" s="16" t="s">
        <v>57</v>
      </c>
      <c r="S7" s="16" t="s">
        <v>64</v>
      </c>
      <c r="T7" s="16" t="s">
        <v>204</v>
      </c>
      <c r="U7" s="16" t="s">
        <v>66</v>
      </c>
      <c r="V7" s="16" t="s">
        <v>67</v>
      </c>
      <c r="W7" s="16" t="s">
        <v>68</v>
      </c>
    </row>
    <row r="8" ht="19.5" customHeight="1" spans="1:23">
      <c r="A8" s="141">
        <v>1</v>
      </c>
      <c r="B8" s="141">
        <v>2</v>
      </c>
      <c r="C8" s="141">
        <v>3</v>
      </c>
      <c r="D8" s="141">
        <v>4</v>
      </c>
      <c r="E8" s="141">
        <v>5</v>
      </c>
      <c r="F8" s="141">
        <v>6</v>
      </c>
      <c r="G8" s="141">
        <v>7</v>
      </c>
      <c r="H8" s="141">
        <v>8</v>
      </c>
      <c r="I8" s="141">
        <v>9</v>
      </c>
      <c r="J8" s="141">
        <v>10</v>
      </c>
      <c r="K8" s="141">
        <v>11</v>
      </c>
      <c r="L8" s="141">
        <v>12</v>
      </c>
      <c r="M8" s="141">
        <v>13</v>
      </c>
      <c r="N8" s="141">
        <v>14</v>
      </c>
      <c r="O8" s="141">
        <v>15</v>
      </c>
      <c r="P8" s="141">
        <v>16</v>
      </c>
      <c r="Q8" s="141">
        <v>17</v>
      </c>
      <c r="R8" s="141">
        <v>18</v>
      </c>
      <c r="S8" s="141">
        <v>19</v>
      </c>
      <c r="T8" s="141">
        <v>20</v>
      </c>
      <c r="U8" s="141">
        <v>21</v>
      </c>
      <c r="V8" s="141">
        <v>22</v>
      </c>
      <c r="W8" s="141">
        <v>23</v>
      </c>
    </row>
    <row r="9" ht="39" customHeight="1" spans="1:23">
      <c r="A9" s="29" t="s">
        <v>70</v>
      </c>
      <c r="B9" s="29"/>
      <c r="C9" s="29"/>
      <c r="D9" s="29"/>
      <c r="E9" s="29"/>
      <c r="F9" s="29"/>
      <c r="G9" s="29"/>
      <c r="H9" s="69">
        <v>3877437.16</v>
      </c>
      <c r="I9" s="69">
        <v>3877437.16</v>
      </c>
      <c r="J9" s="69"/>
      <c r="K9" s="69"/>
      <c r="L9" s="69">
        <v>3877437.16</v>
      </c>
      <c r="M9" s="69"/>
      <c r="N9" s="69"/>
      <c r="O9" s="69"/>
      <c r="P9" s="69"/>
      <c r="Q9" s="69"/>
      <c r="R9" s="69"/>
      <c r="S9" s="69"/>
      <c r="T9" s="69"/>
      <c r="U9" s="69"/>
      <c r="V9" s="69"/>
      <c r="W9" s="69"/>
    </row>
    <row r="10" ht="23" customHeight="1" spans="1:23">
      <c r="A10" s="29"/>
      <c r="B10" s="20" t="s">
        <v>205</v>
      </c>
      <c r="C10" s="20" t="s">
        <v>206</v>
      </c>
      <c r="D10" s="20" t="s">
        <v>87</v>
      </c>
      <c r="E10" s="20" t="s">
        <v>88</v>
      </c>
      <c r="F10" s="20" t="s">
        <v>207</v>
      </c>
      <c r="G10" s="20" t="s">
        <v>208</v>
      </c>
      <c r="H10" s="69">
        <v>169440</v>
      </c>
      <c r="I10" s="69">
        <v>169440</v>
      </c>
      <c r="J10" s="69"/>
      <c r="K10" s="69"/>
      <c r="L10" s="69">
        <v>169440</v>
      </c>
      <c r="M10" s="69"/>
      <c r="N10" s="69"/>
      <c r="O10" s="69"/>
      <c r="P10" s="69"/>
      <c r="Q10" s="69"/>
      <c r="R10" s="69"/>
      <c r="S10" s="69"/>
      <c r="T10" s="69"/>
      <c r="U10" s="69"/>
      <c r="V10" s="69"/>
      <c r="W10" s="69"/>
    </row>
    <row r="11" ht="23" customHeight="1" spans="1:23">
      <c r="A11" s="142"/>
      <c r="B11" s="20" t="s">
        <v>209</v>
      </c>
      <c r="C11" s="20" t="s">
        <v>210</v>
      </c>
      <c r="D11" s="20" t="s">
        <v>87</v>
      </c>
      <c r="E11" s="20" t="s">
        <v>88</v>
      </c>
      <c r="F11" s="20" t="s">
        <v>207</v>
      </c>
      <c r="G11" s="20" t="s">
        <v>208</v>
      </c>
      <c r="H11" s="69">
        <v>746592</v>
      </c>
      <c r="I11" s="69">
        <v>746592</v>
      </c>
      <c r="J11" s="69"/>
      <c r="K11" s="69"/>
      <c r="L11" s="69">
        <v>746592</v>
      </c>
      <c r="M11" s="69"/>
      <c r="N11" s="69"/>
      <c r="O11" s="69"/>
      <c r="P11" s="69"/>
      <c r="Q11" s="69"/>
      <c r="R11" s="69"/>
      <c r="S11" s="69"/>
      <c r="T11" s="69"/>
      <c r="U11" s="69"/>
      <c r="V11" s="69"/>
      <c r="W11" s="69"/>
    </row>
    <row r="12" ht="23" customHeight="1" spans="1:23">
      <c r="A12" s="142"/>
      <c r="B12" s="20" t="s">
        <v>205</v>
      </c>
      <c r="C12" s="20" t="s">
        <v>206</v>
      </c>
      <c r="D12" s="20" t="s">
        <v>87</v>
      </c>
      <c r="E12" s="20" t="s">
        <v>88</v>
      </c>
      <c r="F12" s="20" t="s">
        <v>211</v>
      </c>
      <c r="G12" s="20" t="s">
        <v>212</v>
      </c>
      <c r="H12" s="69">
        <v>13980</v>
      </c>
      <c r="I12" s="69">
        <v>13980</v>
      </c>
      <c r="J12" s="69"/>
      <c r="K12" s="69"/>
      <c r="L12" s="69">
        <v>13980</v>
      </c>
      <c r="M12" s="69"/>
      <c r="N12" s="69"/>
      <c r="O12" s="69"/>
      <c r="P12" s="69"/>
      <c r="Q12" s="69"/>
      <c r="R12" s="69"/>
      <c r="S12" s="69"/>
      <c r="T12" s="69"/>
      <c r="U12" s="69"/>
      <c r="V12" s="69"/>
      <c r="W12" s="69"/>
    </row>
    <row r="13" ht="23" customHeight="1" spans="1:23">
      <c r="A13" s="142"/>
      <c r="B13" s="20" t="s">
        <v>209</v>
      </c>
      <c r="C13" s="20" t="s">
        <v>210</v>
      </c>
      <c r="D13" s="20" t="s">
        <v>87</v>
      </c>
      <c r="E13" s="20" t="s">
        <v>88</v>
      </c>
      <c r="F13" s="20" t="s">
        <v>211</v>
      </c>
      <c r="G13" s="20" t="s">
        <v>212</v>
      </c>
      <c r="H13" s="69">
        <v>851760</v>
      </c>
      <c r="I13" s="69">
        <v>851760</v>
      </c>
      <c r="J13" s="69"/>
      <c r="K13" s="69"/>
      <c r="L13" s="69">
        <v>851760</v>
      </c>
      <c r="M13" s="69"/>
      <c r="N13" s="69"/>
      <c r="O13" s="69"/>
      <c r="P13" s="69"/>
      <c r="Q13" s="69"/>
      <c r="R13" s="69"/>
      <c r="S13" s="69"/>
      <c r="T13" s="69"/>
      <c r="U13" s="69"/>
      <c r="V13" s="69"/>
      <c r="W13" s="69"/>
    </row>
    <row r="14" ht="23" customHeight="1" spans="1:23">
      <c r="A14" s="142"/>
      <c r="B14" s="20" t="s">
        <v>209</v>
      </c>
      <c r="C14" s="20" t="s">
        <v>210</v>
      </c>
      <c r="D14" s="20" t="s">
        <v>87</v>
      </c>
      <c r="E14" s="20" t="s">
        <v>88</v>
      </c>
      <c r="F14" s="20" t="s">
        <v>213</v>
      </c>
      <c r="G14" s="20" t="s">
        <v>214</v>
      </c>
      <c r="H14" s="69">
        <v>62216</v>
      </c>
      <c r="I14" s="69">
        <v>62216</v>
      </c>
      <c r="J14" s="69"/>
      <c r="K14" s="69"/>
      <c r="L14" s="69">
        <v>62216</v>
      </c>
      <c r="M14" s="69"/>
      <c r="N14" s="69"/>
      <c r="O14" s="69"/>
      <c r="P14" s="69"/>
      <c r="Q14" s="69"/>
      <c r="R14" s="69"/>
      <c r="S14" s="69"/>
      <c r="T14" s="69"/>
      <c r="U14" s="69"/>
      <c r="V14" s="69"/>
      <c r="W14" s="69"/>
    </row>
    <row r="15" ht="23" customHeight="1" spans="1:23">
      <c r="A15" s="142"/>
      <c r="B15" s="20" t="s">
        <v>215</v>
      </c>
      <c r="C15" s="20" t="s">
        <v>216</v>
      </c>
      <c r="D15" s="20" t="s">
        <v>87</v>
      </c>
      <c r="E15" s="20" t="s">
        <v>88</v>
      </c>
      <c r="F15" s="20" t="s">
        <v>213</v>
      </c>
      <c r="G15" s="20" t="s">
        <v>214</v>
      </c>
      <c r="H15" s="69">
        <v>324000</v>
      </c>
      <c r="I15" s="69">
        <v>324000</v>
      </c>
      <c r="J15" s="69"/>
      <c r="K15" s="69"/>
      <c r="L15" s="69">
        <v>324000</v>
      </c>
      <c r="M15" s="69"/>
      <c r="N15" s="69"/>
      <c r="O15" s="69"/>
      <c r="P15" s="69"/>
      <c r="Q15" s="69"/>
      <c r="R15" s="69"/>
      <c r="S15" s="69"/>
      <c r="T15" s="69"/>
      <c r="U15" s="69"/>
      <c r="V15" s="69"/>
      <c r="W15" s="69"/>
    </row>
    <row r="16" ht="23" customHeight="1" spans="1:23">
      <c r="A16" s="142"/>
      <c r="B16" s="20" t="s">
        <v>205</v>
      </c>
      <c r="C16" s="20" t="s">
        <v>206</v>
      </c>
      <c r="D16" s="20" t="s">
        <v>87</v>
      </c>
      <c r="E16" s="20" t="s">
        <v>88</v>
      </c>
      <c r="F16" s="20" t="s">
        <v>217</v>
      </c>
      <c r="G16" s="20" t="s">
        <v>218</v>
      </c>
      <c r="H16" s="69">
        <v>49800</v>
      </c>
      <c r="I16" s="69">
        <v>49800</v>
      </c>
      <c r="J16" s="69"/>
      <c r="K16" s="69"/>
      <c r="L16" s="69">
        <v>49800</v>
      </c>
      <c r="M16" s="69"/>
      <c r="N16" s="69"/>
      <c r="O16" s="69"/>
      <c r="P16" s="69"/>
      <c r="Q16" s="69"/>
      <c r="R16" s="69"/>
      <c r="S16" s="69"/>
      <c r="T16" s="69"/>
      <c r="U16" s="69"/>
      <c r="V16" s="69"/>
      <c r="W16" s="69"/>
    </row>
    <row r="17" ht="23" customHeight="1" spans="1:23">
      <c r="A17" s="142"/>
      <c r="B17" s="20" t="s">
        <v>205</v>
      </c>
      <c r="C17" s="20" t="s">
        <v>206</v>
      </c>
      <c r="D17" s="20" t="s">
        <v>87</v>
      </c>
      <c r="E17" s="20" t="s">
        <v>88</v>
      </c>
      <c r="F17" s="20" t="s">
        <v>217</v>
      </c>
      <c r="G17" s="20" t="s">
        <v>218</v>
      </c>
      <c r="H17" s="69">
        <v>82992</v>
      </c>
      <c r="I17" s="69">
        <v>82992</v>
      </c>
      <c r="J17" s="69"/>
      <c r="K17" s="69"/>
      <c r="L17" s="69">
        <v>82992</v>
      </c>
      <c r="M17" s="69"/>
      <c r="N17" s="69"/>
      <c r="O17" s="69"/>
      <c r="P17" s="69"/>
      <c r="Q17" s="69"/>
      <c r="R17" s="69"/>
      <c r="S17" s="69"/>
      <c r="T17" s="69"/>
      <c r="U17" s="69"/>
      <c r="V17" s="69"/>
      <c r="W17" s="69"/>
    </row>
    <row r="18" ht="23" customHeight="1" spans="1:23">
      <c r="A18" s="142"/>
      <c r="B18" s="20" t="s">
        <v>205</v>
      </c>
      <c r="C18" s="20" t="s">
        <v>206</v>
      </c>
      <c r="D18" s="20" t="s">
        <v>87</v>
      </c>
      <c r="E18" s="20" t="s">
        <v>88</v>
      </c>
      <c r="F18" s="20" t="s">
        <v>217</v>
      </c>
      <c r="G18" s="20" t="s">
        <v>218</v>
      </c>
      <c r="H18" s="69">
        <v>62520</v>
      </c>
      <c r="I18" s="69">
        <v>62520</v>
      </c>
      <c r="J18" s="69"/>
      <c r="K18" s="69"/>
      <c r="L18" s="69">
        <v>62520</v>
      </c>
      <c r="M18" s="69"/>
      <c r="N18" s="69"/>
      <c r="O18" s="69"/>
      <c r="P18" s="69"/>
      <c r="Q18" s="69"/>
      <c r="R18" s="69"/>
      <c r="S18" s="69"/>
      <c r="T18" s="69"/>
      <c r="U18" s="69"/>
      <c r="V18" s="69"/>
      <c r="W18" s="69"/>
    </row>
    <row r="19" ht="33" customHeight="1" spans="1:23">
      <c r="A19" s="142"/>
      <c r="B19" s="20" t="s">
        <v>219</v>
      </c>
      <c r="C19" s="20" t="s">
        <v>220</v>
      </c>
      <c r="D19" s="20" t="s">
        <v>87</v>
      </c>
      <c r="E19" s="20" t="s">
        <v>88</v>
      </c>
      <c r="F19" s="20" t="s">
        <v>217</v>
      </c>
      <c r="G19" s="20" t="s">
        <v>218</v>
      </c>
      <c r="H19" s="69">
        <v>90000</v>
      </c>
      <c r="I19" s="69">
        <v>90000</v>
      </c>
      <c r="J19" s="69"/>
      <c r="K19" s="69"/>
      <c r="L19" s="69">
        <v>90000</v>
      </c>
      <c r="M19" s="69"/>
      <c r="N19" s="69"/>
      <c r="O19" s="69"/>
      <c r="P19" s="69"/>
      <c r="Q19" s="69"/>
      <c r="R19" s="69"/>
      <c r="S19" s="69"/>
      <c r="T19" s="69"/>
      <c r="U19" s="69"/>
      <c r="V19" s="69"/>
      <c r="W19" s="69"/>
    </row>
    <row r="20" ht="39" customHeight="1" spans="1:23">
      <c r="A20" s="142"/>
      <c r="B20" s="20" t="s">
        <v>221</v>
      </c>
      <c r="C20" s="20" t="s">
        <v>222</v>
      </c>
      <c r="D20" s="20" t="s">
        <v>101</v>
      </c>
      <c r="E20" s="20" t="s">
        <v>102</v>
      </c>
      <c r="F20" s="20" t="s">
        <v>223</v>
      </c>
      <c r="G20" s="20" t="s">
        <v>224</v>
      </c>
      <c r="H20" s="69">
        <v>349926.4</v>
      </c>
      <c r="I20" s="69">
        <v>349926.4</v>
      </c>
      <c r="J20" s="69"/>
      <c r="K20" s="69"/>
      <c r="L20" s="69">
        <v>349926.4</v>
      </c>
      <c r="M20" s="69"/>
      <c r="N20" s="69"/>
      <c r="O20" s="69"/>
      <c r="P20" s="69"/>
      <c r="Q20" s="69"/>
      <c r="R20" s="69"/>
      <c r="S20" s="69"/>
      <c r="T20" s="69"/>
      <c r="U20" s="69"/>
      <c r="V20" s="69"/>
      <c r="W20" s="69"/>
    </row>
    <row r="21" ht="39" customHeight="1" spans="1:23">
      <c r="A21" s="142"/>
      <c r="B21" s="20" t="s">
        <v>221</v>
      </c>
      <c r="C21" s="20" t="s">
        <v>222</v>
      </c>
      <c r="D21" s="20" t="s">
        <v>101</v>
      </c>
      <c r="E21" s="20" t="s">
        <v>102</v>
      </c>
      <c r="F21" s="20" t="s">
        <v>223</v>
      </c>
      <c r="G21" s="20" t="s">
        <v>224</v>
      </c>
      <c r="H21" s="69"/>
      <c r="I21" s="69"/>
      <c r="J21" s="69"/>
      <c r="K21" s="69"/>
      <c r="L21" s="69"/>
      <c r="M21" s="69"/>
      <c r="N21" s="69"/>
      <c r="O21" s="69"/>
      <c r="P21" s="69"/>
      <c r="Q21" s="69"/>
      <c r="R21" s="69"/>
      <c r="S21" s="69"/>
      <c r="T21" s="69"/>
      <c r="U21" s="69"/>
      <c r="V21" s="69"/>
      <c r="W21" s="69"/>
    </row>
    <row r="22" ht="32" customHeight="1" spans="1:23">
      <c r="A22" s="142"/>
      <c r="B22" s="20" t="s">
        <v>221</v>
      </c>
      <c r="C22" s="20" t="s">
        <v>222</v>
      </c>
      <c r="D22" s="20" t="s">
        <v>103</v>
      </c>
      <c r="E22" s="20" t="s">
        <v>104</v>
      </c>
      <c r="F22" s="20" t="s">
        <v>225</v>
      </c>
      <c r="G22" s="20" t="s">
        <v>226</v>
      </c>
      <c r="H22" s="69"/>
      <c r="I22" s="69"/>
      <c r="J22" s="69"/>
      <c r="K22" s="69"/>
      <c r="L22" s="69"/>
      <c r="M22" s="69"/>
      <c r="N22" s="69"/>
      <c r="O22" s="69"/>
      <c r="P22" s="69"/>
      <c r="Q22" s="69"/>
      <c r="R22" s="69"/>
      <c r="S22" s="69"/>
      <c r="T22" s="69"/>
      <c r="U22" s="69"/>
      <c r="V22" s="69"/>
      <c r="W22" s="69"/>
    </row>
    <row r="23" ht="24" customHeight="1" spans="1:23">
      <c r="A23" s="142"/>
      <c r="B23" s="20" t="s">
        <v>221</v>
      </c>
      <c r="C23" s="20" t="s">
        <v>222</v>
      </c>
      <c r="D23" s="20" t="s">
        <v>113</v>
      </c>
      <c r="E23" s="20" t="s">
        <v>114</v>
      </c>
      <c r="F23" s="20" t="s">
        <v>227</v>
      </c>
      <c r="G23" s="20" t="s">
        <v>228</v>
      </c>
      <c r="H23" s="69">
        <v>127395.87</v>
      </c>
      <c r="I23" s="69">
        <v>127395.87</v>
      </c>
      <c r="J23" s="69"/>
      <c r="K23" s="69"/>
      <c r="L23" s="69">
        <v>127395.87</v>
      </c>
      <c r="M23" s="69"/>
      <c r="N23" s="69"/>
      <c r="O23" s="69"/>
      <c r="P23" s="69"/>
      <c r="Q23" s="69"/>
      <c r="R23" s="69"/>
      <c r="S23" s="69"/>
      <c r="T23" s="69"/>
      <c r="U23" s="69"/>
      <c r="V23" s="69"/>
      <c r="W23" s="69"/>
    </row>
    <row r="24" ht="24" customHeight="1" spans="1:23">
      <c r="A24" s="142"/>
      <c r="B24" s="20" t="s">
        <v>221</v>
      </c>
      <c r="C24" s="20" t="s">
        <v>222</v>
      </c>
      <c r="D24" s="20" t="s">
        <v>115</v>
      </c>
      <c r="E24" s="20" t="s">
        <v>116</v>
      </c>
      <c r="F24" s="20" t="s">
        <v>227</v>
      </c>
      <c r="G24" s="20" t="s">
        <v>228</v>
      </c>
      <c r="H24" s="69"/>
      <c r="I24" s="69"/>
      <c r="J24" s="69"/>
      <c r="K24" s="69"/>
      <c r="L24" s="69"/>
      <c r="M24" s="69"/>
      <c r="N24" s="69"/>
      <c r="O24" s="69"/>
      <c r="P24" s="69"/>
      <c r="Q24" s="69"/>
      <c r="R24" s="69"/>
      <c r="S24" s="69"/>
      <c r="T24" s="69"/>
      <c r="U24" s="69"/>
      <c r="V24" s="69"/>
      <c r="W24" s="69"/>
    </row>
    <row r="25" ht="24" customHeight="1" spans="1:23">
      <c r="A25" s="142"/>
      <c r="B25" s="20" t="s">
        <v>221</v>
      </c>
      <c r="C25" s="20" t="s">
        <v>222</v>
      </c>
      <c r="D25" s="20" t="s">
        <v>115</v>
      </c>
      <c r="E25" s="20" t="s">
        <v>116</v>
      </c>
      <c r="F25" s="20" t="s">
        <v>227</v>
      </c>
      <c r="G25" s="20" t="s">
        <v>228</v>
      </c>
      <c r="H25" s="69">
        <v>27883.97</v>
      </c>
      <c r="I25" s="69">
        <v>27883.97</v>
      </c>
      <c r="J25" s="69"/>
      <c r="K25" s="69"/>
      <c r="L25" s="69">
        <v>27883.97</v>
      </c>
      <c r="M25" s="69"/>
      <c r="N25" s="69"/>
      <c r="O25" s="69"/>
      <c r="P25" s="69"/>
      <c r="Q25" s="69"/>
      <c r="R25" s="69"/>
      <c r="S25" s="69"/>
      <c r="T25" s="69"/>
      <c r="U25" s="69"/>
      <c r="V25" s="69"/>
      <c r="W25" s="69"/>
    </row>
    <row r="26" ht="24" customHeight="1" spans="1:23">
      <c r="A26" s="142"/>
      <c r="B26" s="20" t="s">
        <v>221</v>
      </c>
      <c r="C26" s="20" t="s">
        <v>222</v>
      </c>
      <c r="D26" s="20" t="s">
        <v>117</v>
      </c>
      <c r="E26" s="20" t="s">
        <v>118</v>
      </c>
      <c r="F26" s="20" t="s">
        <v>229</v>
      </c>
      <c r="G26" s="20" t="s">
        <v>230</v>
      </c>
      <c r="H26" s="69">
        <v>83431.2</v>
      </c>
      <c r="I26" s="69">
        <v>83431.2</v>
      </c>
      <c r="J26" s="69"/>
      <c r="K26" s="69"/>
      <c r="L26" s="69">
        <v>83431.2</v>
      </c>
      <c r="M26" s="69"/>
      <c r="N26" s="69"/>
      <c r="O26" s="69"/>
      <c r="P26" s="69"/>
      <c r="Q26" s="69"/>
      <c r="R26" s="69"/>
      <c r="S26" s="69"/>
      <c r="T26" s="69"/>
      <c r="U26" s="69"/>
      <c r="V26" s="69"/>
      <c r="W26" s="69"/>
    </row>
    <row r="27" ht="24" customHeight="1" spans="1:23">
      <c r="A27" s="142"/>
      <c r="B27" s="20" t="s">
        <v>221</v>
      </c>
      <c r="C27" s="20" t="s">
        <v>222</v>
      </c>
      <c r="D27" s="20" t="s">
        <v>117</v>
      </c>
      <c r="E27" s="20" t="s">
        <v>118</v>
      </c>
      <c r="F27" s="20" t="s">
        <v>229</v>
      </c>
      <c r="G27" s="20" t="s">
        <v>230</v>
      </c>
      <c r="H27" s="69"/>
      <c r="I27" s="69"/>
      <c r="J27" s="69"/>
      <c r="K27" s="69"/>
      <c r="L27" s="69"/>
      <c r="M27" s="69"/>
      <c r="N27" s="69"/>
      <c r="O27" s="69"/>
      <c r="P27" s="69"/>
      <c r="Q27" s="69"/>
      <c r="R27" s="69"/>
      <c r="S27" s="69"/>
      <c r="T27" s="69"/>
      <c r="U27" s="69"/>
      <c r="V27" s="69"/>
      <c r="W27" s="69"/>
    </row>
    <row r="28" ht="37" customHeight="1" spans="1:23">
      <c r="A28" s="142"/>
      <c r="B28" s="20" t="s">
        <v>221</v>
      </c>
      <c r="C28" s="20" t="s">
        <v>222</v>
      </c>
      <c r="D28" s="20" t="s">
        <v>119</v>
      </c>
      <c r="E28" s="20" t="s">
        <v>120</v>
      </c>
      <c r="F28" s="20" t="s">
        <v>231</v>
      </c>
      <c r="G28" s="20" t="s">
        <v>232</v>
      </c>
      <c r="H28" s="69">
        <v>4374.08</v>
      </c>
      <c r="I28" s="69">
        <v>4374.08</v>
      </c>
      <c r="J28" s="69"/>
      <c r="K28" s="69"/>
      <c r="L28" s="69">
        <v>4374.08</v>
      </c>
      <c r="M28" s="69"/>
      <c r="N28" s="69"/>
      <c r="O28" s="69"/>
      <c r="P28" s="69"/>
      <c r="Q28" s="69"/>
      <c r="R28" s="69"/>
      <c r="S28" s="69"/>
      <c r="T28" s="69"/>
      <c r="U28" s="69"/>
      <c r="V28" s="69"/>
      <c r="W28" s="69"/>
    </row>
    <row r="29" ht="37" customHeight="1" spans="1:23">
      <c r="A29" s="142"/>
      <c r="B29" s="20" t="s">
        <v>221</v>
      </c>
      <c r="C29" s="20" t="s">
        <v>222</v>
      </c>
      <c r="D29" s="20" t="s">
        <v>119</v>
      </c>
      <c r="E29" s="20" t="s">
        <v>120</v>
      </c>
      <c r="F29" s="20" t="s">
        <v>231</v>
      </c>
      <c r="G29" s="20" t="s">
        <v>232</v>
      </c>
      <c r="H29" s="69"/>
      <c r="I29" s="69"/>
      <c r="J29" s="69"/>
      <c r="K29" s="69"/>
      <c r="L29" s="69"/>
      <c r="M29" s="69"/>
      <c r="N29" s="69"/>
      <c r="O29" s="69"/>
      <c r="P29" s="69"/>
      <c r="Q29" s="69"/>
      <c r="R29" s="69"/>
      <c r="S29" s="69"/>
      <c r="T29" s="69"/>
      <c r="U29" s="69"/>
      <c r="V29" s="69"/>
      <c r="W29" s="69"/>
    </row>
    <row r="30" ht="37" customHeight="1" spans="1:23">
      <c r="A30" s="142"/>
      <c r="B30" s="20" t="s">
        <v>221</v>
      </c>
      <c r="C30" s="20" t="s">
        <v>222</v>
      </c>
      <c r="D30" s="20" t="s">
        <v>119</v>
      </c>
      <c r="E30" s="20" t="s">
        <v>120</v>
      </c>
      <c r="F30" s="20" t="s">
        <v>231</v>
      </c>
      <c r="G30" s="20" t="s">
        <v>232</v>
      </c>
      <c r="H30" s="69"/>
      <c r="I30" s="69"/>
      <c r="J30" s="69"/>
      <c r="K30" s="69"/>
      <c r="L30" s="69"/>
      <c r="M30" s="69"/>
      <c r="N30" s="69"/>
      <c r="O30" s="69"/>
      <c r="P30" s="69"/>
      <c r="Q30" s="69"/>
      <c r="R30" s="69"/>
      <c r="S30" s="69"/>
      <c r="T30" s="69"/>
      <c r="U30" s="69"/>
      <c r="V30" s="69"/>
      <c r="W30" s="69"/>
    </row>
    <row r="31" ht="28" customHeight="1" spans="1:23">
      <c r="A31" s="142"/>
      <c r="B31" s="20" t="s">
        <v>221</v>
      </c>
      <c r="C31" s="20" t="s">
        <v>222</v>
      </c>
      <c r="D31" s="20" t="s">
        <v>87</v>
      </c>
      <c r="E31" s="20" t="s">
        <v>88</v>
      </c>
      <c r="F31" s="20" t="s">
        <v>231</v>
      </c>
      <c r="G31" s="20" t="s">
        <v>232</v>
      </c>
      <c r="H31" s="69">
        <v>3520.52</v>
      </c>
      <c r="I31" s="69">
        <v>3520.52</v>
      </c>
      <c r="J31" s="69"/>
      <c r="K31" s="69"/>
      <c r="L31" s="69">
        <v>3520.52</v>
      </c>
      <c r="M31" s="69"/>
      <c r="N31" s="69"/>
      <c r="O31" s="69"/>
      <c r="P31" s="69"/>
      <c r="Q31" s="69"/>
      <c r="R31" s="69"/>
      <c r="S31" s="69"/>
      <c r="T31" s="69"/>
      <c r="U31" s="69"/>
      <c r="V31" s="69"/>
      <c r="W31" s="69"/>
    </row>
    <row r="32" ht="38" customHeight="1" spans="1:23">
      <c r="A32" s="142"/>
      <c r="B32" s="20" t="s">
        <v>221</v>
      </c>
      <c r="C32" s="20" t="s">
        <v>222</v>
      </c>
      <c r="D32" s="20" t="s">
        <v>119</v>
      </c>
      <c r="E32" s="20" t="s">
        <v>120</v>
      </c>
      <c r="F32" s="20" t="s">
        <v>231</v>
      </c>
      <c r="G32" s="20" t="s">
        <v>232</v>
      </c>
      <c r="H32" s="69">
        <v>7392</v>
      </c>
      <c r="I32" s="69">
        <v>7392</v>
      </c>
      <c r="J32" s="69"/>
      <c r="K32" s="69"/>
      <c r="L32" s="69">
        <v>7392</v>
      </c>
      <c r="M32" s="69"/>
      <c r="N32" s="69"/>
      <c r="O32" s="69"/>
      <c r="P32" s="69"/>
      <c r="Q32" s="69"/>
      <c r="R32" s="69"/>
      <c r="S32" s="69"/>
      <c r="T32" s="69"/>
      <c r="U32" s="69"/>
      <c r="V32" s="69"/>
      <c r="W32" s="69"/>
    </row>
    <row r="33" ht="24" customHeight="1" spans="1:23">
      <c r="A33" s="142"/>
      <c r="B33" s="20" t="s">
        <v>233</v>
      </c>
      <c r="C33" s="20" t="s">
        <v>126</v>
      </c>
      <c r="D33" s="20" t="s">
        <v>125</v>
      </c>
      <c r="E33" s="20" t="s">
        <v>126</v>
      </c>
      <c r="F33" s="20" t="s">
        <v>234</v>
      </c>
      <c r="G33" s="20" t="s">
        <v>126</v>
      </c>
      <c r="H33" s="69"/>
      <c r="I33" s="69"/>
      <c r="J33" s="69"/>
      <c r="K33" s="69"/>
      <c r="L33" s="69"/>
      <c r="M33" s="69"/>
      <c r="N33" s="69"/>
      <c r="O33" s="69"/>
      <c r="P33" s="69"/>
      <c r="Q33" s="69"/>
      <c r="R33" s="69"/>
      <c r="S33" s="69"/>
      <c r="T33" s="69"/>
      <c r="U33" s="69"/>
      <c r="V33" s="69"/>
      <c r="W33" s="69"/>
    </row>
    <row r="34" ht="24" customHeight="1" spans="1:23">
      <c r="A34" s="142"/>
      <c r="B34" s="20" t="s">
        <v>233</v>
      </c>
      <c r="C34" s="20" t="s">
        <v>126</v>
      </c>
      <c r="D34" s="20" t="s">
        <v>125</v>
      </c>
      <c r="E34" s="20" t="s">
        <v>126</v>
      </c>
      <c r="F34" s="20" t="s">
        <v>234</v>
      </c>
      <c r="G34" s="20" t="s">
        <v>126</v>
      </c>
      <c r="H34" s="69">
        <v>299652</v>
      </c>
      <c r="I34" s="69">
        <v>299652</v>
      </c>
      <c r="J34" s="69"/>
      <c r="K34" s="69"/>
      <c r="L34" s="69">
        <v>299652</v>
      </c>
      <c r="M34" s="69"/>
      <c r="N34" s="69"/>
      <c r="O34" s="69"/>
      <c r="P34" s="69"/>
      <c r="Q34" s="69"/>
      <c r="R34" s="69"/>
      <c r="S34" s="69"/>
      <c r="T34" s="69"/>
      <c r="U34" s="69"/>
      <c r="V34" s="69"/>
      <c r="W34" s="69"/>
    </row>
    <row r="35" ht="24" customHeight="1" spans="1:23">
      <c r="A35" s="142"/>
      <c r="B35" s="20" t="s">
        <v>235</v>
      </c>
      <c r="C35" s="20" t="s">
        <v>236</v>
      </c>
      <c r="D35" s="20" t="s">
        <v>87</v>
      </c>
      <c r="E35" s="20" t="s">
        <v>88</v>
      </c>
      <c r="F35" s="20" t="s">
        <v>237</v>
      </c>
      <c r="G35" s="20" t="s">
        <v>238</v>
      </c>
      <c r="H35" s="69">
        <v>15390</v>
      </c>
      <c r="I35" s="69">
        <v>15390</v>
      </c>
      <c r="J35" s="69"/>
      <c r="K35" s="69"/>
      <c r="L35" s="69">
        <v>15390</v>
      </c>
      <c r="M35" s="69"/>
      <c r="N35" s="69"/>
      <c r="O35" s="69"/>
      <c r="P35" s="69"/>
      <c r="Q35" s="69"/>
      <c r="R35" s="69"/>
      <c r="S35" s="69"/>
      <c r="T35" s="69"/>
      <c r="U35" s="69"/>
      <c r="V35" s="69"/>
      <c r="W35" s="69"/>
    </row>
    <row r="36" ht="24" customHeight="1" spans="1:23">
      <c r="A36" s="142"/>
      <c r="B36" s="20" t="s">
        <v>235</v>
      </c>
      <c r="C36" s="20" t="s">
        <v>236</v>
      </c>
      <c r="D36" s="20" t="s">
        <v>87</v>
      </c>
      <c r="E36" s="20" t="s">
        <v>88</v>
      </c>
      <c r="F36" s="20" t="s">
        <v>239</v>
      </c>
      <c r="G36" s="20" t="s">
        <v>240</v>
      </c>
      <c r="H36" s="69">
        <v>15000</v>
      </c>
      <c r="I36" s="69">
        <v>15000</v>
      </c>
      <c r="J36" s="69"/>
      <c r="K36" s="69"/>
      <c r="L36" s="69">
        <v>15000</v>
      </c>
      <c r="M36" s="69"/>
      <c r="N36" s="69"/>
      <c r="O36" s="69"/>
      <c r="P36" s="69"/>
      <c r="Q36" s="69"/>
      <c r="R36" s="69"/>
      <c r="S36" s="69"/>
      <c r="T36" s="69"/>
      <c r="U36" s="69"/>
      <c r="V36" s="69"/>
      <c r="W36" s="69"/>
    </row>
    <row r="37" ht="24" customHeight="1" spans="1:23">
      <c r="A37" s="142"/>
      <c r="B37" s="20" t="s">
        <v>241</v>
      </c>
      <c r="C37" s="20" t="s">
        <v>180</v>
      </c>
      <c r="D37" s="20" t="s">
        <v>87</v>
      </c>
      <c r="E37" s="20" t="s">
        <v>88</v>
      </c>
      <c r="F37" s="20" t="s">
        <v>242</v>
      </c>
      <c r="G37" s="20" t="s">
        <v>180</v>
      </c>
      <c r="H37" s="69">
        <v>15000</v>
      </c>
      <c r="I37" s="69">
        <v>15000</v>
      </c>
      <c r="J37" s="69"/>
      <c r="K37" s="69"/>
      <c r="L37" s="69">
        <v>15000</v>
      </c>
      <c r="M37" s="69"/>
      <c r="N37" s="69"/>
      <c r="O37" s="69"/>
      <c r="P37" s="69"/>
      <c r="Q37" s="69"/>
      <c r="R37" s="69"/>
      <c r="S37" s="69"/>
      <c r="T37" s="69"/>
      <c r="U37" s="69"/>
      <c r="V37" s="69"/>
      <c r="W37" s="69"/>
    </row>
    <row r="38" ht="24" customHeight="1" spans="1:23">
      <c r="A38" s="142"/>
      <c r="B38" s="20" t="s">
        <v>235</v>
      </c>
      <c r="C38" s="20" t="s">
        <v>236</v>
      </c>
      <c r="D38" s="20" t="s">
        <v>87</v>
      </c>
      <c r="E38" s="20" t="s">
        <v>88</v>
      </c>
      <c r="F38" s="20" t="s">
        <v>237</v>
      </c>
      <c r="G38" s="20" t="s">
        <v>238</v>
      </c>
      <c r="H38" s="69">
        <v>38590</v>
      </c>
      <c r="I38" s="69">
        <v>38590</v>
      </c>
      <c r="J38" s="69"/>
      <c r="K38" s="69"/>
      <c r="L38" s="69">
        <v>38590</v>
      </c>
      <c r="M38" s="69"/>
      <c r="N38" s="69"/>
      <c r="O38" s="69"/>
      <c r="P38" s="69"/>
      <c r="Q38" s="69"/>
      <c r="R38" s="69"/>
      <c r="S38" s="69"/>
      <c r="T38" s="69"/>
      <c r="U38" s="69"/>
      <c r="V38" s="69"/>
      <c r="W38" s="69"/>
    </row>
    <row r="39" ht="24" customHeight="1" spans="1:23">
      <c r="A39" s="142"/>
      <c r="B39" s="20" t="s">
        <v>243</v>
      </c>
      <c r="C39" s="20" t="s">
        <v>244</v>
      </c>
      <c r="D39" s="20" t="s">
        <v>99</v>
      </c>
      <c r="E39" s="20" t="s">
        <v>100</v>
      </c>
      <c r="F39" s="20" t="s">
        <v>237</v>
      </c>
      <c r="G39" s="20" t="s">
        <v>238</v>
      </c>
      <c r="H39" s="69">
        <v>5400</v>
      </c>
      <c r="I39" s="69">
        <v>5400</v>
      </c>
      <c r="J39" s="69"/>
      <c r="K39" s="69"/>
      <c r="L39" s="69">
        <v>5400</v>
      </c>
      <c r="M39" s="69"/>
      <c r="N39" s="69"/>
      <c r="O39" s="69"/>
      <c r="P39" s="69"/>
      <c r="Q39" s="69"/>
      <c r="R39" s="69"/>
      <c r="S39" s="69"/>
      <c r="T39" s="69"/>
      <c r="U39" s="69"/>
      <c r="V39" s="69"/>
      <c r="W39" s="69"/>
    </row>
    <row r="40" ht="24" customHeight="1" spans="1:23">
      <c r="A40" s="142"/>
      <c r="B40" s="20" t="s">
        <v>245</v>
      </c>
      <c r="C40" s="20" t="s">
        <v>246</v>
      </c>
      <c r="D40" s="20" t="s">
        <v>87</v>
      </c>
      <c r="E40" s="20" t="s">
        <v>88</v>
      </c>
      <c r="F40" s="20" t="s">
        <v>247</v>
      </c>
      <c r="G40" s="20" t="s">
        <v>248</v>
      </c>
      <c r="H40" s="69">
        <v>13740.48</v>
      </c>
      <c r="I40" s="69">
        <v>13740.48</v>
      </c>
      <c r="J40" s="69"/>
      <c r="K40" s="69"/>
      <c r="L40" s="69">
        <v>13740.48</v>
      </c>
      <c r="M40" s="69"/>
      <c r="N40" s="69"/>
      <c r="O40" s="69"/>
      <c r="P40" s="69"/>
      <c r="Q40" s="69"/>
      <c r="R40" s="69"/>
      <c r="S40" s="69"/>
      <c r="T40" s="69"/>
      <c r="U40" s="69"/>
      <c r="V40" s="69"/>
      <c r="W40" s="69"/>
    </row>
    <row r="41" ht="24" customHeight="1" spans="1:23">
      <c r="A41" s="142"/>
      <c r="B41" s="20" t="s">
        <v>249</v>
      </c>
      <c r="C41" s="20" t="s">
        <v>250</v>
      </c>
      <c r="D41" s="20" t="s">
        <v>87</v>
      </c>
      <c r="E41" s="20" t="s">
        <v>88</v>
      </c>
      <c r="F41" s="20" t="s">
        <v>251</v>
      </c>
      <c r="G41" s="20" t="s">
        <v>250</v>
      </c>
      <c r="H41" s="69">
        <v>18320.64</v>
      </c>
      <c r="I41" s="69">
        <v>18320.64</v>
      </c>
      <c r="J41" s="69"/>
      <c r="K41" s="69"/>
      <c r="L41" s="69">
        <v>18320.64</v>
      </c>
      <c r="M41" s="69"/>
      <c r="N41" s="69"/>
      <c r="O41" s="69"/>
      <c r="P41" s="69"/>
      <c r="Q41" s="69"/>
      <c r="R41" s="69"/>
      <c r="S41" s="69"/>
      <c r="T41" s="69"/>
      <c r="U41" s="69"/>
      <c r="V41" s="69"/>
      <c r="W41" s="69"/>
    </row>
    <row r="42" ht="24" customHeight="1" spans="1:23">
      <c r="A42" s="142"/>
      <c r="B42" s="20" t="s">
        <v>252</v>
      </c>
      <c r="C42" s="20" t="s">
        <v>253</v>
      </c>
      <c r="D42" s="20" t="s">
        <v>87</v>
      </c>
      <c r="E42" s="20" t="s">
        <v>88</v>
      </c>
      <c r="F42" s="20" t="s">
        <v>254</v>
      </c>
      <c r="G42" s="20" t="s">
        <v>253</v>
      </c>
      <c r="H42" s="69">
        <v>342</v>
      </c>
      <c r="I42" s="69">
        <v>342</v>
      </c>
      <c r="J42" s="69"/>
      <c r="K42" s="69"/>
      <c r="L42" s="69">
        <v>342</v>
      </c>
      <c r="M42" s="69"/>
      <c r="N42" s="69"/>
      <c r="O42" s="69"/>
      <c r="P42" s="69"/>
      <c r="Q42" s="69"/>
      <c r="R42" s="69"/>
      <c r="S42" s="69"/>
      <c r="T42" s="69"/>
      <c r="U42" s="69"/>
      <c r="V42" s="69"/>
      <c r="W42" s="69"/>
    </row>
    <row r="43" ht="24" customHeight="1" spans="1:23">
      <c r="A43" s="142"/>
      <c r="B43" s="20" t="s">
        <v>255</v>
      </c>
      <c r="C43" s="20" t="s">
        <v>256</v>
      </c>
      <c r="D43" s="20" t="s">
        <v>87</v>
      </c>
      <c r="E43" s="20" t="s">
        <v>88</v>
      </c>
      <c r="F43" s="20" t="s">
        <v>257</v>
      </c>
      <c r="G43" s="20" t="s">
        <v>256</v>
      </c>
      <c r="H43" s="69">
        <v>15000</v>
      </c>
      <c r="I43" s="69">
        <v>15000</v>
      </c>
      <c r="J43" s="69"/>
      <c r="K43" s="69"/>
      <c r="L43" s="69">
        <v>15000</v>
      </c>
      <c r="M43" s="69"/>
      <c r="N43" s="69"/>
      <c r="O43" s="69"/>
      <c r="P43" s="69"/>
      <c r="Q43" s="69"/>
      <c r="R43" s="69"/>
      <c r="S43" s="69"/>
      <c r="T43" s="69"/>
      <c r="U43" s="69"/>
      <c r="V43" s="69"/>
      <c r="W43" s="69"/>
    </row>
    <row r="44" ht="39" customHeight="1" spans="1:23">
      <c r="A44" s="142"/>
      <c r="B44" s="20" t="s">
        <v>258</v>
      </c>
      <c r="C44" s="20" t="s">
        <v>259</v>
      </c>
      <c r="D44" s="20" t="s">
        <v>87</v>
      </c>
      <c r="E44" s="20" t="s">
        <v>88</v>
      </c>
      <c r="F44" s="20" t="s">
        <v>260</v>
      </c>
      <c r="G44" s="20" t="s">
        <v>261</v>
      </c>
      <c r="H44" s="69">
        <v>166200</v>
      </c>
      <c r="I44" s="69">
        <v>166200</v>
      </c>
      <c r="J44" s="69"/>
      <c r="K44" s="69"/>
      <c r="L44" s="69">
        <v>166200</v>
      </c>
      <c r="M44" s="69"/>
      <c r="N44" s="69"/>
      <c r="O44" s="69"/>
      <c r="P44" s="69"/>
      <c r="Q44" s="69"/>
      <c r="R44" s="69"/>
      <c r="S44" s="69"/>
      <c r="T44" s="69"/>
      <c r="U44" s="69"/>
      <c r="V44" s="69"/>
      <c r="W44" s="69"/>
    </row>
    <row r="45" ht="24" customHeight="1" spans="1:23">
      <c r="A45" s="142"/>
      <c r="B45" s="20" t="s">
        <v>262</v>
      </c>
      <c r="C45" s="20" t="s">
        <v>263</v>
      </c>
      <c r="D45" s="20" t="s">
        <v>99</v>
      </c>
      <c r="E45" s="20" t="s">
        <v>100</v>
      </c>
      <c r="F45" s="20" t="s">
        <v>264</v>
      </c>
      <c r="G45" s="20" t="s">
        <v>265</v>
      </c>
      <c r="H45" s="69">
        <v>199578</v>
      </c>
      <c r="I45" s="69">
        <v>199578</v>
      </c>
      <c r="J45" s="69"/>
      <c r="K45" s="69"/>
      <c r="L45" s="69">
        <v>199578</v>
      </c>
      <c r="M45" s="69"/>
      <c r="N45" s="69"/>
      <c r="O45" s="69"/>
      <c r="P45" s="69"/>
      <c r="Q45" s="69"/>
      <c r="R45" s="69"/>
      <c r="S45" s="69"/>
      <c r="T45" s="69"/>
      <c r="U45" s="69"/>
      <c r="V45" s="69"/>
      <c r="W45" s="69"/>
    </row>
    <row r="46" ht="24" customHeight="1" spans="1:23">
      <c r="A46" s="142"/>
      <c r="B46" s="20" t="s">
        <v>266</v>
      </c>
      <c r="C46" s="20" t="s">
        <v>267</v>
      </c>
      <c r="D46" s="20" t="s">
        <v>107</v>
      </c>
      <c r="E46" s="20" t="s">
        <v>108</v>
      </c>
      <c r="F46" s="20" t="s">
        <v>268</v>
      </c>
      <c r="G46" s="20" t="s">
        <v>269</v>
      </c>
      <c r="H46" s="69">
        <v>18000</v>
      </c>
      <c r="I46" s="69">
        <v>18000</v>
      </c>
      <c r="J46" s="69"/>
      <c r="K46" s="69"/>
      <c r="L46" s="69">
        <v>18000</v>
      </c>
      <c r="M46" s="69"/>
      <c r="N46" s="69"/>
      <c r="O46" s="69"/>
      <c r="P46" s="69"/>
      <c r="Q46" s="69"/>
      <c r="R46" s="69"/>
      <c r="S46" s="69"/>
      <c r="T46" s="69"/>
      <c r="U46" s="69"/>
      <c r="V46" s="69"/>
      <c r="W46" s="69"/>
    </row>
    <row r="47" ht="24" customHeight="1" spans="1:23">
      <c r="A47" s="22" t="s">
        <v>55</v>
      </c>
      <c r="B47" s="22"/>
      <c r="C47" s="22"/>
      <c r="D47" s="22"/>
      <c r="E47" s="22"/>
      <c r="F47" s="22"/>
      <c r="G47" s="22"/>
      <c r="H47" s="69">
        <v>3877437.16</v>
      </c>
      <c r="I47" s="69">
        <v>3877437.16</v>
      </c>
      <c r="J47" s="69"/>
      <c r="K47" s="69"/>
      <c r="L47" s="69">
        <v>3877437.16</v>
      </c>
      <c r="M47" s="69"/>
      <c r="N47" s="69"/>
      <c r="O47" s="69"/>
      <c r="P47" s="69"/>
      <c r="Q47" s="69"/>
      <c r="R47" s="69"/>
      <c r="S47" s="69"/>
      <c r="T47" s="69"/>
      <c r="U47" s="69"/>
      <c r="V47" s="69"/>
      <c r="W47" s="69"/>
    </row>
  </sheetData>
  <mergeCells count="32">
    <mergeCell ref="V1:W1"/>
    <mergeCell ref="A2:W2"/>
    <mergeCell ref="A3:G3"/>
    <mergeCell ref="V3:W3"/>
    <mergeCell ref="H4:W4"/>
    <mergeCell ref="I5:M5"/>
    <mergeCell ref="N5:P5"/>
    <mergeCell ref="R5:W5"/>
    <mergeCell ref="A47:G47"/>
    <mergeCell ref="A4:A7"/>
    <mergeCell ref="B4:B7"/>
    <mergeCell ref="C4:C7"/>
    <mergeCell ref="D4:D7"/>
    <mergeCell ref="E4:E7"/>
    <mergeCell ref="F4:F7"/>
    <mergeCell ref="G4:G7"/>
    <mergeCell ref="H5:H7"/>
    <mergeCell ref="I6:I7"/>
    <mergeCell ref="J6:J7"/>
    <mergeCell ref="K6:K7"/>
    <mergeCell ref="L6:L7"/>
    <mergeCell ref="M6:M7"/>
    <mergeCell ref="N6:N7"/>
    <mergeCell ref="O6:O7"/>
    <mergeCell ref="P6:P7"/>
    <mergeCell ref="Q5:Q7"/>
    <mergeCell ref="R6:R7"/>
    <mergeCell ref="S6:S7"/>
    <mergeCell ref="T6:T7"/>
    <mergeCell ref="U6:U7"/>
    <mergeCell ref="V6:V7"/>
    <mergeCell ref="W6:W7"/>
  </mergeCells>
  <printOptions horizontalCentered="1"/>
  <pageMargins left="0.357638888888889" right="0.357638888888889" top="0.605555555555556" bottom="0.409027777777778" header="0.5" footer="0.5"/>
  <pageSetup paperSize="9" scale="60" orientation="landscape" horizontalDpi="6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W43"/>
  <sheetViews>
    <sheetView showZeros="0" workbookViewId="0">
      <selection activeCell="C10" sqref="C10"/>
    </sheetView>
  </sheetViews>
  <sheetFormatPr defaultColWidth="9.14285714285714" defaultRowHeight="14.25" customHeight="1"/>
  <cols>
    <col min="1" max="1" width="10" customWidth="1"/>
    <col min="2" max="2" width="20.5714285714286" customWidth="1"/>
    <col min="3" max="3" width="29.4285714285714" customWidth="1"/>
    <col min="4" max="4" width="15" customWidth="1"/>
    <col min="5" max="5" width="8.14285714285714" customWidth="1"/>
    <col min="6" max="6" width="15.4285714285714" customWidth="1"/>
    <col min="7" max="7" width="8" customWidth="1"/>
    <col min="8" max="8" width="11.2857142857143" customWidth="1"/>
    <col min="9" max="10" width="11.4285714285714" customWidth="1"/>
    <col min="11" max="11" width="12.5714285714286" customWidth="1"/>
    <col min="12" max="12" width="8.71428571428571" customWidth="1"/>
    <col min="13" max="13" width="8.85714285714286" customWidth="1"/>
    <col min="14" max="14" width="6.42857142857143" customWidth="1"/>
    <col min="15" max="15" width="8.14285714285714" customWidth="1"/>
    <col min="16" max="16" width="8" customWidth="1"/>
    <col min="17" max="17" width="7.85714285714286" customWidth="1"/>
    <col min="18" max="18" width="5.85714285714286" customWidth="1"/>
    <col min="19" max="19" width="5.28571428571429" customWidth="1"/>
    <col min="20" max="21" width="10.7142857142857" customWidth="1"/>
    <col min="22" max="22" width="7.57142857142857" customWidth="1"/>
    <col min="23" max="23" width="6.71428571428571" customWidth="1"/>
  </cols>
  <sheetData>
    <row r="1" ht="13.5" customHeight="1" spans="2:23">
      <c r="B1" s="127"/>
      <c r="E1" s="1"/>
      <c r="F1" s="1"/>
      <c r="G1" s="1"/>
      <c r="H1" s="1"/>
      <c r="I1" s="2"/>
      <c r="J1" s="2"/>
      <c r="K1" s="2"/>
      <c r="L1" s="2"/>
      <c r="M1" s="2"/>
      <c r="N1" s="2"/>
      <c r="O1" s="2"/>
      <c r="P1" s="2"/>
      <c r="Q1" s="2"/>
      <c r="U1" s="127"/>
      <c r="W1" s="32" t="s">
        <v>270</v>
      </c>
    </row>
    <row r="2" ht="41.25" customHeight="1" spans="1:23">
      <c r="A2" s="4" t="str">
        <f>"2025"&amp;"年部门项目支出预算表"</f>
        <v>2025年部门项目支出预算表</v>
      </c>
      <c r="B2" s="5"/>
      <c r="C2" s="5"/>
      <c r="D2" s="5"/>
      <c r="E2" s="5"/>
      <c r="F2" s="5"/>
      <c r="G2" s="5"/>
      <c r="H2" s="5"/>
      <c r="I2" s="5"/>
      <c r="J2" s="5"/>
      <c r="K2" s="5"/>
      <c r="L2" s="5"/>
      <c r="M2" s="5"/>
      <c r="N2" s="5"/>
      <c r="O2" s="5"/>
      <c r="P2" s="5"/>
      <c r="Q2" s="5"/>
      <c r="R2" s="5"/>
      <c r="S2" s="5"/>
      <c r="T2" s="5"/>
      <c r="U2" s="5"/>
      <c r="V2" s="5"/>
      <c r="W2" s="5"/>
    </row>
    <row r="3" ht="18.75" customHeight="1" spans="1:23">
      <c r="A3" s="6" t="str">
        <f>"单位名称："&amp;"中国共产党临沧市委员会统战部"</f>
        <v>单位名称：中国共产党临沧市委员会统战部</v>
      </c>
      <c r="B3" s="7"/>
      <c r="C3" s="7"/>
      <c r="D3" s="7"/>
      <c r="E3" s="7"/>
      <c r="F3" s="7"/>
      <c r="G3" s="7"/>
      <c r="H3" s="7"/>
      <c r="I3" s="8"/>
      <c r="J3" s="8"/>
      <c r="K3" s="8"/>
      <c r="L3" s="8"/>
      <c r="M3" s="8"/>
      <c r="N3" s="8"/>
      <c r="O3" s="8"/>
      <c r="P3" s="8"/>
      <c r="Q3" s="8"/>
      <c r="U3" s="127"/>
      <c r="W3" s="32" t="s">
        <v>175</v>
      </c>
    </row>
    <row r="4" ht="18.75" customHeight="1" spans="1:23">
      <c r="A4" s="9" t="s">
        <v>271</v>
      </c>
      <c r="B4" s="10" t="s">
        <v>189</v>
      </c>
      <c r="C4" s="9" t="s">
        <v>190</v>
      </c>
      <c r="D4" s="9" t="s">
        <v>272</v>
      </c>
      <c r="E4" s="10" t="s">
        <v>191</v>
      </c>
      <c r="F4" s="10" t="s">
        <v>192</v>
      </c>
      <c r="G4" s="10" t="s">
        <v>273</v>
      </c>
      <c r="H4" s="10" t="s">
        <v>274</v>
      </c>
      <c r="I4" s="26" t="s">
        <v>55</v>
      </c>
      <c r="J4" s="11" t="s">
        <v>275</v>
      </c>
      <c r="K4" s="12"/>
      <c r="L4" s="12"/>
      <c r="M4" s="13"/>
      <c r="N4" s="11" t="s">
        <v>197</v>
      </c>
      <c r="O4" s="12"/>
      <c r="P4" s="13"/>
      <c r="Q4" s="10" t="s">
        <v>61</v>
      </c>
      <c r="R4" s="11" t="s">
        <v>77</v>
      </c>
      <c r="S4" s="12"/>
      <c r="T4" s="12"/>
      <c r="U4" s="12"/>
      <c r="V4" s="12"/>
      <c r="W4" s="13"/>
    </row>
    <row r="5" ht="18.75" customHeight="1" spans="1:23">
      <c r="A5" s="14"/>
      <c r="B5" s="27"/>
      <c r="C5" s="14"/>
      <c r="D5" s="14"/>
      <c r="E5" s="15"/>
      <c r="F5" s="15"/>
      <c r="G5" s="15"/>
      <c r="H5" s="15"/>
      <c r="I5" s="27"/>
      <c r="J5" s="130" t="s">
        <v>58</v>
      </c>
      <c r="K5" s="131"/>
      <c r="L5" s="10" t="s">
        <v>59</v>
      </c>
      <c r="M5" s="10" t="s">
        <v>60</v>
      </c>
      <c r="N5" s="10" t="s">
        <v>58</v>
      </c>
      <c r="O5" s="10" t="s">
        <v>59</v>
      </c>
      <c r="P5" s="10" t="s">
        <v>60</v>
      </c>
      <c r="Q5" s="15"/>
      <c r="R5" s="10" t="s">
        <v>57</v>
      </c>
      <c r="S5" s="9" t="s">
        <v>64</v>
      </c>
      <c r="T5" s="9" t="s">
        <v>204</v>
      </c>
      <c r="U5" s="9" t="s">
        <v>66</v>
      </c>
      <c r="V5" s="9" t="s">
        <v>67</v>
      </c>
      <c r="W5" s="9" t="s">
        <v>68</v>
      </c>
    </row>
    <row r="6" ht="18.75" customHeight="1" spans="1:23">
      <c r="A6" s="27"/>
      <c r="B6" s="27"/>
      <c r="C6" s="27"/>
      <c r="D6" s="27"/>
      <c r="E6" s="27"/>
      <c r="F6" s="27"/>
      <c r="G6" s="27"/>
      <c r="H6" s="27"/>
      <c r="I6" s="27"/>
      <c r="J6" s="132" t="s">
        <v>57</v>
      </c>
      <c r="K6" s="119"/>
      <c r="L6" s="27"/>
      <c r="M6" s="27"/>
      <c r="N6" s="27"/>
      <c r="O6" s="27"/>
      <c r="P6" s="27"/>
      <c r="Q6" s="27"/>
      <c r="R6" s="27"/>
      <c r="S6" s="133"/>
      <c r="T6" s="133"/>
      <c r="U6" s="133"/>
      <c r="V6" s="133"/>
      <c r="W6" s="133"/>
    </row>
    <row r="7" ht="42" customHeight="1" spans="1:23">
      <c r="A7" s="16"/>
      <c r="B7" s="28"/>
      <c r="C7" s="16"/>
      <c r="D7" s="16"/>
      <c r="E7" s="17"/>
      <c r="F7" s="17"/>
      <c r="G7" s="17"/>
      <c r="H7" s="17"/>
      <c r="I7" s="28"/>
      <c r="J7" s="40" t="s">
        <v>57</v>
      </c>
      <c r="K7" s="40" t="s">
        <v>276</v>
      </c>
      <c r="L7" s="17"/>
      <c r="M7" s="17"/>
      <c r="N7" s="17"/>
      <c r="O7" s="17"/>
      <c r="P7" s="17"/>
      <c r="Q7" s="17"/>
      <c r="R7" s="17"/>
      <c r="S7" s="17"/>
      <c r="T7" s="17"/>
      <c r="U7" s="28"/>
      <c r="V7" s="17"/>
      <c r="W7" s="17"/>
    </row>
    <row r="8" ht="18.75" customHeight="1" spans="1:23">
      <c r="A8" s="128">
        <v>1</v>
      </c>
      <c r="B8" s="128">
        <v>2</v>
      </c>
      <c r="C8" s="128">
        <v>3</v>
      </c>
      <c r="D8" s="128">
        <v>4</v>
      </c>
      <c r="E8" s="128">
        <v>5</v>
      </c>
      <c r="F8" s="128">
        <v>6</v>
      </c>
      <c r="G8" s="128">
        <v>7</v>
      </c>
      <c r="H8" s="128">
        <v>8</v>
      </c>
      <c r="I8" s="128">
        <v>9</v>
      </c>
      <c r="J8" s="128">
        <v>10</v>
      </c>
      <c r="K8" s="128">
        <v>11</v>
      </c>
      <c r="L8" s="128">
        <v>12</v>
      </c>
      <c r="M8" s="128">
        <v>13</v>
      </c>
      <c r="N8" s="128">
        <v>14</v>
      </c>
      <c r="O8" s="128">
        <v>15</v>
      </c>
      <c r="P8" s="128">
        <v>16</v>
      </c>
      <c r="Q8" s="128">
        <v>17</v>
      </c>
      <c r="R8" s="128">
        <v>18</v>
      </c>
      <c r="S8" s="128">
        <v>19</v>
      </c>
      <c r="T8" s="128">
        <v>20</v>
      </c>
      <c r="U8" s="128">
        <v>21</v>
      </c>
      <c r="V8" s="128">
        <v>22</v>
      </c>
      <c r="W8" s="128">
        <v>23</v>
      </c>
    </row>
    <row r="9" ht="18.75" customHeight="1" spans="1:23">
      <c r="A9" s="20"/>
      <c r="B9" s="20"/>
      <c r="C9" s="20" t="s">
        <v>277</v>
      </c>
      <c r="D9" s="20"/>
      <c r="E9" s="20"/>
      <c r="F9" s="20"/>
      <c r="G9" s="20"/>
      <c r="H9" s="20"/>
      <c r="I9" s="23">
        <v>100000</v>
      </c>
      <c r="J9" s="23">
        <v>100000</v>
      </c>
      <c r="K9" s="23">
        <v>100000</v>
      </c>
      <c r="L9" s="23"/>
      <c r="M9" s="23"/>
      <c r="N9" s="23"/>
      <c r="O9" s="23"/>
      <c r="P9" s="23"/>
      <c r="Q9" s="23"/>
      <c r="R9" s="23"/>
      <c r="S9" s="23"/>
      <c r="T9" s="23"/>
      <c r="U9" s="23"/>
      <c r="V9" s="23"/>
      <c r="W9" s="23"/>
    </row>
    <row r="10" ht="33" customHeight="1" spans="1:23">
      <c r="A10" s="29" t="s">
        <v>278</v>
      </c>
      <c r="B10" s="29" t="s">
        <v>279</v>
      </c>
      <c r="C10" s="29" t="s">
        <v>277</v>
      </c>
      <c r="D10" s="29" t="s">
        <v>70</v>
      </c>
      <c r="E10" s="29" t="s">
        <v>89</v>
      </c>
      <c r="F10" s="29" t="s">
        <v>90</v>
      </c>
      <c r="G10" s="29" t="s">
        <v>237</v>
      </c>
      <c r="H10" s="29" t="s">
        <v>238</v>
      </c>
      <c r="I10" s="23">
        <v>60000</v>
      </c>
      <c r="J10" s="23">
        <v>60000</v>
      </c>
      <c r="K10" s="23">
        <v>60000</v>
      </c>
      <c r="L10" s="23"/>
      <c r="M10" s="23"/>
      <c r="N10" s="23"/>
      <c r="O10" s="23"/>
      <c r="P10" s="23"/>
      <c r="Q10" s="23"/>
      <c r="R10" s="23"/>
      <c r="S10" s="23"/>
      <c r="T10" s="23"/>
      <c r="U10" s="23"/>
      <c r="V10" s="23"/>
      <c r="W10" s="23"/>
    </row>
    <row r="11" ht="33" customHeight="1" spans="1:23">
      <c r="A11" s="29" t="s">
        <v>278</v>
      </c>
      <c r="B11" s="29" t="s">
        <v>279</v>
      </c>
      <c r="C11" s="29" t="s">
        <v>277</v>
      </c>
      <c r="D11" s="29" t="s">
        <v>70</v>
      </c>
      <c r="E11" s="29" t="s">
        <v>89</v>
      </c>
      <c r="F11" s="29" t="s">
        <v>90</v>
      </c>
      <c r="G11" s="29" t="s">
        <v>239</v>
      </c>
      <c r="H11" s="29" t="s">
        <v>240</v>
      </c>
      <c r="I11" s="23">
        <v>20000</v>
      </c>
      <c r="J11" s="23">
        <v>20000</v>
      </c>
      <c r="K11" s="23">
        <v>20000</v>
      </c>
      <c r="L11" s="23"/>
      <c r="M11" s="23"/>
      <c r="N11" s="23"/>
      <c r="O11" s="23"/>
      <c r="P11" s="23"/>
      <c r="Q11" s="23"/>
      <c r="R11" s="23"/>
      <c r="S11" s="23"/>
      <c r="T11" s="23"/>
      <c r="U11" s="23"/>
      <c r="V11" s="23"/>
      <c r="W11" s="23"/>
    </row>
    <row r="12" ht="33" customHeight="1" spans="1:23">
      <c r="A12" s="29" t="s">
        <v>278</v>
      </c>
      <c r="B12" s="29" t="s">
        <v>279</v>
      </c>
      <c r="C12" s="29" t="s">
        <v>277</v>
      </c>
      <c r="D12" s="29" t="s">
        <v>70</v>
      </c>
      <c r="E12" s="29" t="s">
        <v>89</v>
      </c>
      <c r="F12" s="29" t="s">
        <v>90</v>
      </c>
      <c r="G12" s="29" t="s">
        <v>257</v>
      </c>
      <c r="H12" s="29" t="s">
        <v>256</v>
      </c>
      <c r="I12" s="23">
        <v>20000</v>
      </c>
      <c r="J12" s="23">
        <v>20000</v>
      </c>
      <c r="K12" s="23">
        <v>20000</v>
      </c>
      <c r="L12" s="23"/>
      <c r="M12" s="23"/>
      <c r="N12" s="23"/>
      <c r="O12" s="23"/>
      <c r="P12" s="23"/>
      <c r="Q12" s="23"/>
      <c r="R12" s="23"/>
      <c r="S12" s="23"/>
      <c r="T12" s="23"/>
      <c r="U12" s="23"/>
      <c r="V12" s="23"/>
      <c r="W12" s="23"/>
    </row>
    <row r="13" ht="18.75" customHeight="1" spans="1:23">
      <c r="A13" s="24"/>
      <c r="B13" s="24"/>
      <c r="C13" s="20" t="s">
        <v>280</v>
      </c>
      <c r="D13" s="24"/>
      <c r="E13" s="24"/>
      <c r="F13" s="24"/>
      <c r="G13" s="24"/>
      <c r="H13" s="24"/>
      <c r="I13" s="23">
        <v>45000</v>
      </c>
      <c r="J13" s="23">
        <v>45000</v>
      </c>
      <c r="K13" s="23">
        <v>45000</v>
      </c>
      <c r="L13" s="23"/>
      <c r="M13" s="23"/>
      <c r="N13" s="23"/>
      <c r="O13" s="23"/>
      <c r="P13" s="23"/>
      <c r="Q13" s="23"/>
      <c r="R13" s="23"/>
      <c r="S13" s="23"/>
      <c r="T13" s="23"/>
      <c r="U13" s="23"/>
      <c r="V13" s="23"/>
      <c r="W13" s="23"/>
    </row>
    <row r="14" ht="34" customHeight="1" spans="1:23">
      <c r="A14" s="29" t="s">
        <v>278</v>
      </c>
      <c r="B14" s="29" t="s">
        <v>281</v>
      </c>
      <c r="C14" s="29" t="s">
        <v>280</v>
      </c>
      <c r="D14" s="29" t="s">
        <v>70</v>
      </c>
      <c r="E14" s="29" t="s">
        <v>89</v>
      </c>
      <c r="F14" s="29" t="s">
        <v>90</v>
      </c>
      <c r="G14" s="29" t="s">
        <v>237</v>
      </c>
      <c r="H14" s="29" t="s">
        <v>238</v>
      </c>
      <c r="I14" s="23">
        <v>20000</v>
      </c>
      <c r="J14" s="23">
        <v>20000</v>
      </c>
      <c r="K14" s="23">
        <v>20000</v>
      </c>
      <c r="L14" s="23"/>
      <c r="M14" s="23"/>
      <c r="N14" s="23"/>
      <c r="O14" s="23"/>
      <c r="P14" s="23"/>
      <c r="Q14" s="23"/>
      <c r="R14" s="23"/>
      <c r="S14" s="23"/>
      <c r="T14" s="23"/>
      <c r="U14" s="23"/>
      <c r="V14" s="23"/>
      <c r="W14" s="23"/>
    </row>
    <row r="15" ht="34" customHeight="1" spans="1:23">
      <c r="A15" s="29" t="s">
        <v>278</v>
      </c>
      <c r="B15" s="29" t="s">
        <v>281</v>
      </c>
      <c r="C15" s="29" t="s">
        <v>280</v>
      </c>
      <c r="D15" s="29" t="s">
        <v>70</v>
      </c>
      <c r="E15" s="29" t="s">
        <v>89</v>
      </c>
      <c r="F15" s="29" t="s">
        <v>90</v>
      </c>
      <c r="G15" s="29" t="s">
        <v>282</v>
      </c>
      <c r="H15" s="29" t="s">
        <v>283</v>
      </c>
      <c r="I15" s="23">
        <v>25000</v>
      </c>
      <c r="J15" s="23">
        <v>25000</v>
      </c>
      <c r="K15" s="23">
        <v>25000</v>
      </c>
      <c r="L15" s="23"/>
      <c r="M15" s="23"/>
      <c r="N15" s="23"/>
      <c r="O15" s="23"/>
      <c r="P15" s="23"/>
      <c r="Q15" s="23"/>
      <c r="R15" s="23"/>
      <c r="S15" s="23"/>
      <c r="T15" s="23"/>
      <c r="U15" s="23"/>
      <c r="V15" s="23"/>
      <c r="W15" s="23"/>
    </row>
    <row r="16" ht="18.75" customHeight="1" spans="1:23">
      <c r="A16" s="24"/>
      <c r="B16" s="24"/>
      <c r="C16" s="20" t="s">
        <v>284</v>
      </c>
      <c r="D16" s="24"/>
      <c r="E16" s="24"/>
      <c r="F16" s="24"/>
      <c r="G16" s="24"/>
      <c r="H16" s="24"/>
      <c r="I16" s="23">
        <v>40000</v>
      </c>
      <c r="J16" s="23">
        <v>40000</v>
      </c>
      <c r="K16" s="23">
        <v>40000</v>
      </c>
      <c r="L16" s="23"/>
      <c r="M16" s="23"/>
      <c r="N16" s="23"/>
      <c r="O16" s="23"/>
      <c r="P16" s="23"/>
      <c r="Q16" s="23"/>
      <c r="R16" s="23"/>
      <c r="S16" s="23"/>
      <c r="T16" s="23"/>
      <c r="U16" s="23"/>
      <c r="V16" s="23"/>
      <c r="W16" s="23"/>
    </row>
    <row r="17" ht="36" customHeight="1" spans="1:23">
      <c r="A17" s="29" t="s">
        <v>278</v>
      </c>
      <c r="B17" s="29" t="s">
        <v>285</v>
      </c>
      <c r="C17" s="29" t="s">
        <v>284</v>
      </c>
      <c r="D17" s="29" t="s">
        <v>70</v>
      </c>
      <c r="E17" s="29" t="s">
        <v>93</v>
      </c>
      <c r="F17" s="29" t="s">
        <v>94</v>
      </c>
      <c r="G17" s="29" t="s">
        <v>237</v>
      </c>
      <c r="H17" s="29" t="s">
        <v>238</v>
      </c>
      <c r="I17" s="23">
        <v>20000</v>
      </c>
      <c r="J17" s="23">
        <v>20000</v>
      </c>
      <c r="K17" s="23">
        <v>20000</v>
      </c>
      <c r="L17" s="23"/>
      <c r="M17" s="23"/>
      <c r="N17" s="23"/>
      <c r="O17" s="23"/>
      <c r="P17" s="23"/>
      <c r="Q17" s="23"/>
      <c r="R17" s="23"/>
      <c r="S17" s="23"/>
      <c r="T17" s="23"/>
      <c r="U17" s="23"/>
      <c r="V17" s="23"/>
      <c r="W17" s="23"/>
    </row>
    <row r="18" ht="36" customHeight="1" spans="1:23">
      <c r="A18" s="29" t="s">
        <v>278</v>
      </c>
      <c r="B18" s="29" t="s">
        <v>285</v>
      </c>
      <c r="C18" s="29" t="s">
        <v>284</v>
      </c>
      <c r="D18" s="29" t="s">
        <v>70</v>
      </c>
      <c r="E18" s="29" t="s">
        <v>93</v>
      </c>
      <c r="F18" s="29" t="s">
        <v>94</v>
      </c>
      <c r="G18" s="29" t="s">
        <v>239</v>
      </c>
      <c r="H18" s="29" t="s">
        <v>240</v>
      </c>
      <c r="I18" s="23">
        <v>20000</v>
      </c>
      <c r="J18" s="23">
        <v>20000</v>
      </c>
      <c r="K18" s="23">
        <v>20000</v>
      </c>
      <c r="L18" s="23"/>
      <c r="M18" s="23"/>
      <c r="N18" s="23"/>
      <c r="O18" s="23"/>
      <c r="P18" s="23"/>
      <c r="Q18" s="23"/>
      <c r="R18" s="23"/>
      <c r="S18" s="23"/>
      <c r="T18" s="23"/>
      <c r="U18" s="23"/>
      <c r="V18" s="23"/>
      <c r="W18" s="23"/>
    </row>
    <row r="19" ht="18.75" customHeight="1" spans="1:23">
      <c r="A19" s="24"/>
      <c r="B19" s="24"/>
      <c r="C19" s="20" t="s">
        <v>286</v>
      </c>
      <c r="D19" s="24"/>
      <c r="E19" s="24"/>
      <c r="F19" s="24"/>
      <c r="G19" s="24"/>
      <c r="H19" s="24"/>
      <c r="I19" s="23">
        <v>50000</v>
      </c>
      <c r="J19" s="23">
        <v>50000</v>
      </c>
      <c r="K19" s="23">
        <v>50000</v>
      </c>
      <c r="L19" s="23"/>
      <c r="M19" s="23"/>
      <c r="N19" s="23"/>
      <c r="O19" s="23"/>
      <c r="P19" s="23"/>
      <c r="Q19" s="23"/>
      <c r="R19" s="23"/>
      <c r="S19" s="23"/>
      <c r="T19" s="23"/>
      <c r="U19" s="23"/>
      <c r="V19" s="23"/>
      <c r="W19" s="23"/>
    </row>
    <row r="20" ht="39" customHeight="1" spans="1:23">
      <c r="A20" s="29" t="s">
        <v>278</v>
      </c>
      <c r="B20" s="29" t="s">
        <v>287</v>
      </c>
      <c r="C20" s="29" t="s">
        <v>286</v>
      </c>
      <c r="D20" s="29" t="s">
        <v>70</v>
      </c>
      <c r="E20" s="29" t="s">
        <v>93</v>
      </c>
      <c r="F20" s="29" t="s">
        <v>94</v>
      </c>
      <c r="G20" s="29" t="s">
        <v>237</v>
      </c>
      <c r="H20" s="29" t="s">
        <v>238</v>
      </c>
      <c r="I20" s="23">
        <v>30000</v>
      </c>
      <c r="J20" s="23">
        <v>30000</v>
      </c>
      <c r="K20" s="23">
        <v>30000</v>
      </c>
      <c r="L20" s="23"/>
      <c r="M20" s="23"/>
      <c r="N20" s="23"/>
      <c r="O20" s="23"/>
      <c r="P20" s="23"/>
      <c r="Q20" s="23"/>
      <c r="R20" s="23"/>
      <c r="S20" s="23"/>
      <c r="T20" s="23"/>
      <c r="U20" s="23"/>
      <c r="V20" s="23"/>
      <c r="W20" s="23"/>
    </row>
    <row r="21" ht="39" customHeight="1" spans="1:23">
      <c r="A21" s="29" t="s">
        <v>278</v>
      </c>
      <c r="B21" s="29" t="s">
        <v>287</v>
      </c>
      <c r="C21" s="29" t="s">
        <v>286</v>
      </c>
      <c r="D21" s="29" t="s">
        <v>70</v>
      </c>
      <c r="E21" s="29" t="s">
        <v>93</v>
      </c>
      <c r="F21" s="29" t="s">
        <v>94</v>
      </c>
      <c r="G21" s="29" t="s">
        <v>242</v>
      </c>
      <c r="H21" s="29" t="s">
        <v>180</v>
      </c>
      <c r="I21" s="23">
        <v>20000</v>
      </c>
      <c r="J21" s="23">
        <v>20000</v>
      </c>
      <c r="K21" s="23">
        <v>20000</v>
      </c>
      <c r="L21" s="23"/>
      <c r="M21" s="23"/>
      <c r="N21" s="23"/>
      <c r="O21" s="23"/>
      <c r="P21" s="23"/>
      <c r="Q21" s="23"/>
      <c r="R21" s="23"/>
      <c r="S21" s="23"/>
      <c r="T21" s="23"/>
      <c r="U21" s="23"/>
      <c r="V21" s="23"/>
      <c r="W21" s="23"/>
    </row>
    <row r="22" ht="29" customHeight="1" spans="1:23">
      <c r="A22" s="24"/>
      <c r="B22" s="24"/>
      <c r="C22" s="20" t="s">
        <v>288</v>
      </c>
      <c r="D22" s="24"/>
      <c r="E22" s="24"/>
      <c r="F22" s="24"/>
      <c r="G22" s="24"/>
      <c r="H22" s="24"/>
      <c r="I22" s="23">
        <v>100000</v>
      </c>
      <c r="J22" s="23">
        <v>100000</v>
      </c>
      <c r="K22" s="23">
        <v>100000</v>
      </c>
      <c r="L22" s="23"/>
      <c r="M22" s="23"/>
      <c r="N22" s="23"/>
      <c r="O22" s="23"/>
      <c r="P22" s="23"/>
      <c r="Q22" s="23"/>
      <c r="R22" s="23"/>
      <c r="S22" s="23"/>
      <c r="T22" s="23"/>
      <c r="U22" s="23"/>
      <c r="V22" s="23"/>
      <c r="W22" s="23"/>
    </row>
    <row r="23" ht="37" customHeight="1" spans="1:23">
      <c r="A23" s="29" t="s">
        <v>278</v>
      </c>
      <c r="B23" s="29" t="s">
        <v>289</v>
      </c>
      <c r="C23" s="29" t="s">
        <v>288</v>
      </c>
      <c r="D23" s="29" t="s">
        <v>70</v>
      </c>
      <c r="E23" s="29" t="s">
        <v>89</v>
      </c>
      <c r="F23" s="29" t="s">
        <v>90</v>
      </c>
      <c r="G23" s="29" t="s">
        <v>237</v>
      </c>
      <c r="H23" s="29" t="s">
        <v>238</v>
      </c>
      <c r="I23" s="23">
        <v>62000</v>
      </c>
      <c r="J23" s="23">
        <v>62000</v>
      </c>
      <c r="K23" s="23">
        <v>62000</v>
      </c>
      <c r="L23" s="23"/>
      <c r="M23" s="23"/>
      <c r="N23" s="23"/>
      <c r="O23" s="23"/>
      <c r="P23" s="23"/>
      <c r="Q23" s="23"/>
      <c r="R23" s="23"/>
      <c r="S23" s="23"/>
      <c r="T23" s="23"/>
      <c r="U23" s="23"/>
      <c r="V23" s="23"/>
      <c r="W23" s="23"/>
    </row>
    <row r="24" ht="37" customHeight="1" spans="1:23">
      <c r="A24" s="29" t="s">
        <v>278</v>
      </c>
      <c r="B24" s="29" t="s">
        <v>289</v>
      </c>
      <c r="C24" s="29" t="s">
        <v>288</v>
      </c>
      <c r="D24" s="29" t="s">
        <v>70</v>
      </c>
      <c r="E24" s="29" t="s">
        <v>89</v>
      </c>
      <c r="F24" s="29" t="s">
        <v>90</v>
      </c>
      <c r="G24" s="29" t="s">
        <v>239</v>
      </c>
      <c r="H24" s="29" t="s">
        <v>240</v>
      </c>
      <c r="I24" s="23">
        <v>30000</v>
      </c>
      <c r="J24" s="23">
        <v>30000</v>
      </c>
      <c r="K24" s="23">
        <v>30000</v>
      </c>
      <c r="L24" s="23"/>
      <c r="M24" s="23"/>
      <c r="N24" s="23"/>
      <c r="O24" s="23"/>
      <c r="P24" s="23"/>
      <c r="Q24" s="23"/>
      <c r="R24" s="23"/>
      <c r="S24" s="23"/>
      <c r="T24" s="23"/>
      <c r="U24" s="23"/>
      <c r="V24" s="23"/>
      <c r="W24" s="23"/>
    </row>
    <row r="25" ht="37" customHeight="1" spans="1:23">
      <c r="A25" s="29" t="s">
        <v>278</v>
      </c>
      <c r="B25" s="29" t="s">
        <v>289</v>
      </c>
      <c r="C25" s="29" t="s">
        <v>288</v>
      </c>
      <c r="D25" s="29" t="s">
        <v>70</v>
      </c>
      <c r="E25" s="29" t="s">
        <v>89</v>
      </c>
      <c r="F25" s="29" t="s">
        <v>90</v>
      </c>
      <c r="G25" s="29" t="s">
        <v>242</v>
      </c>
      <c r="H25" s="29" t="s">
        <v>180</v>
      </c>
      <c r="I25" s="23">
        <v>8000</v>
      </c>
      <c r="J25" s="23">
        <v>8000</v>
      </c>
      <c r="K25" s="23">
        <v>8000</v>
      </c>
      <c r="L25" s="23"/>
      <c r="M25" s="23"/>
      <c r="N25" s="23"/>
      <c r="O25" s="23"/>
      <c r="P25" s="23"/>
      <c r="Q25" s="23"/>
      <c r="R25" s="23"/>
      <c r="S25" s="23"/>
      <c r="T25" s="23"/>
      <c r="U25" s="23"/>
      <c r="V25" s="23"/>
      <c r="W25" s="23"/>
    </row>
    <row r="26" ht="28" customHeight="1" spans="1:23">
      <c r="A26" s="24"/>
      <c r="B26" s="24"/>
      <c r="C26" s="20" t="s">
        <v>290</v>
      </c>
      <c r="D26" s="24"/>
      <c r="E26" s="24"/>
      <c r="F26" s="24"/>
      <c r="G26" s="24"/>
      <c r="H26" s="24"/>
      <c r="I26" s="23">
        <v>10000</v>
      </c>
      <c r="J26" s="23">
        <v>10000</v>
      </c>
      <c r="K26" s="23">
        <v>10000</v>
      </c>
      <c r="L26" s="23"/>
      <c r="M26" s="23"/>
      <c r="N26" s="23"/>
      <c r="O26" s="23"/>
      <c r="P26" s="23"/>
      <c r="Q26" s="23"/>
      <c r="R26" s="23"/>
      <c r="S26" s="23"/>
      <c r="T26" s="23"/>
      <c r="U26" s="23"/>
      <c r="V26" s="23"/>
      <c r="W26" s="23"/>
    </row>
    <row r="27" ht="33" customHeight="1" spans="1:23">
      <c r="A27" s="29" t="s">
        <v>291</v>
      </c>
      <c r="B27" s="29" t="s">
        <v>292</v>
      </c>
      <c r="C27" s="29" t="s">
        <v>290</v>
      </c>
      <c r="D27" s="29" t="s">
        <v>70</v>
      </c>
      <c r="E27" s="29" t="s">
        <v>89</v>
      </c>
      <c r="F27" s="29" t="s">
        <v>90</v>
      </c>
      <c r="G27" s="29" t="s">
        <v>268</v>
      </c>
      <c r="H27" s="29" t="s">
        <v>269</v>
      </c>
      <c r="I27" s="23">
        <v>10000</v>
      </c>
      <c r="J27" s="23">
        <v>10000</v>
      </c>
      <c r="K27" s="23">
        <v>10000</v>
      </c>
      <c r="L27" s="23"/>
      <c r="M27" s="23"/>
      <c r="N27" s="23"/>
      <c r="O27" s="23"/>
      <c r="P27" s="23"/>
      <c r="Q27" s="23"/>
      <c r="R27" s="23"/>
      <c r="S27" s="23"/>
      <c r="T27" s="23"/>
      <c r="U27" s="23"/>
      <c r="V27" s="23"/>
      <c r="W27" s="23"/>
    </row>
    <row r="28" ht="24" customHeight="1" spans="1:23">
      <c r="A28" s="24"/>
      <c r="B28" s="24"/>
      <c r="C28" s="20" t="s">
        <v>293</v>
      </c>
      <c r="D28" s="24"/>
      <c r="E28" s="24"/>
      <c r="F28" s="24"/>
      <c r="G28" s="24"/>
      <c r="H28" s="24"/>
      <c r="I28" s="23">
        <v>154200</v>
      </c>
      <c r="J28" s="23">
        <v>154200</v>
      </c>
      <c r="K28" s="23">
        <v>154200</v>
      </c>
      <c r="L28" s="23"/>
      <c r="M28" s="23"/>
      <c r="N28" s="23"/>
      <c r="O28" s="23"/>
      <c r="P28" s="23"/>
      <c r="Q28" s="23"/>
      <c r="R28" s="23"/>
      <c r="S28" s="23"/>
      <c r="T28" s="23"/>
      <c r="U28" s="23"/>
      <c r="V28" s="23"/>
      <c r="W28" s="23"/>
    </row>
    <row r="29" ht="34" customHeight="1" spans="1:23">
      <c r="A29" s="29" t="s">
        <v>278</v>
      </c>
      <c r="B29" s="29" t="s">
        <v>294</v>
      </c>
      <c r="C29" s="29" t="s">
        <v>293</v>
      </c>
      <c r="D29" s="29" t="s">
        <v>70</v>
      </c>
      <c r="E29" s="29" t="s">
        <v>93</v>
      </c>
      <c r="F29" s="29" t="s">
        <v>94</v>
      </c>
      <c r="G29" s="29" t="s">
        <v>237</v>
      </c>
      <c r="H29" s="29" t="s">
        <v>238</v>
      </c>
      <c r="I29" s="23">
        <v>154200</v>
      </c>
      <c r="J29" s="23">
        <v>154200</v>
      </c>
      <c r="K29" s="23">
        <v>154200</v>
      </c>
      <c r="L29" s="23"/>
      <c r="M29" s="23"/>
      <c r="N29" s="23"/>
      <c r="O29" s="23"/>
      <c r="P29" s="23"/>
      <c r="Q29" s="23"/>
      <c r="R29" s="23"/>
      <c r="S29" s="23"/>
      <c r="T29" s="23"/>
      <c r="U29" s="23"/>
      <c r="V29" s="23"/>
      <c r="W29" s="23"/>
    </row>
    <row r="30" ht="18.75" customHeight="1" spans="1:23">
      <c r="A30" s="24"/>
      <c r="B30" s="24"/>
      <c r="C30" s="20" t="s">
        <v>295</v>
      </c>
      <c r="D30" s="24"/>
      <c r="E30" s="24"/>
      <c r="F30" s="24"/>
      <c r="G30" s="24"/>
      <c r="H30" s="24"/>
      <c r="I30" s="23">
        <v>150000</v>
      </c>
      <c r="J30" s="23">
        <v>150000</v>
      </c>
      <c r="K30" s="23">
        <v>150000</v>
      </c>
      <c r="L30" s="23"/>
      <c r="M30" s="23"/>
      <c r="N30" s="23"/>
      <c r="O30" s="23"/>
      <c r="P30" s="23"/>
      <c r="Q30" s="23"/>
      <c r="R30" s="23"/>
      <c r="S30" s="23"/>
      <c r="T30" s="23"/>
      <c r="U30" s="23"/>
      <c r="V30" s="23"/>
      <c r="W30" s="23"/>
    </row>
    <row r="31" ht="30" customHeight="1" spans="1:23">
      <c r="A31" s="29" t="s">
        <v>278</v>
      </c>
      <c r="B31" s="29" t="s">
        <v>296</v>
      </c>
      <c r="C31" s="29" t="s">
        <v>295</v>
      </c>
      <c r="D31" s="29" t="s">
        <v>70</v>
      </c>
      <c r="E31" s="29" t="s">
        <v>89</v>
      </c>
      <c r="F31" s="29" t="s">
        <v>90</v>
      </c>
      <c r="G31" s="29" t="s">
        <v>237</v>
      </c>
      <c r="H31" s="29" t="s">
        <v>238</v>
      </c>
      <c r="I31" s="23">
        <v>90000</v>
      </c>
      <c r="J31" s="23">
        <v>90000</v>
      </c>
      <c r="K31" s="23">
        <v>90000</v>
      </c>
      <c r="L31" s="23"/>
      <c r="M31" s="23"/>
      <c r="N31" s="23"/>
      <c r="O31" s="23"/>
      <c r="P31" s="23"/>
      <c r="Q31" s="23"/>
      <c r="R31" s="23"/>
      <c r="S31" s="23"/>
      <c r="T31" s="23"/>
      <c r="U31" s="23"/>
      <c r="V31" s="23"/>
      <c r="W31" s="23"/>
    </row>
    <row r="32" ht="30" customHeight="1" spans="1:23">
      <c r="A32" s="29" t="s">
        <v>278</v>
      </c>
      <c r="B32" s="29" t="s">
        <v>296</v>
      </c>
      <c r="C32" s="29" t="s">
        <v>295</v>
      </c>
      <c r="D32" s="29" t="s">
        <v>70</v>
      </c>
      <c r="E32" s="29" t="s">
        <v>89</v>
      </c>
      <c r="F32" s="29" t="s">
        <v>90</v>
      </c>
      <c r="G32" s="29" t="s">
        <v>247</v>
      </c>
      <c r="H32" s="29" t="s">
        <v>248</v>
      </c>
      <c r="I32" s="23">
        <v>60000</v>
      </c>
      <c r="J32" s="23">
        <v>60000</v>
      </c>
      <c r="K32" s="23">
        <v>60000</v>
      </c>
      <c r="L32" s="23"/>
      <c r="M32" s="23"/>
      <c r="N32" s="23"/>
      <c r="O32" s="23"/>
      <c r="P32" s="23"/>
      <c r="Q32" s="23"/>
      <c r="R32" s="23"/>
      <c r="S32" s="23"/>
      <c r="T32" s="23"/>
      <c r="U32" s="23"/>
      <c r="V32" s="23"/>
      <c r="W32" s="23"/>
    </row>
    <row r="33" ht="24" customHeight="1" spans="1:23">
      <c r="A33" s="24"/>
      <c r="B33" s="24"/>
      <c r="C33" s="20" t="s">
        <v>297</v>
      </c>
      <c r="D33" s="24"/>
      <c r="E33" s="24"/>
      <c r="F33" s="24"/>
      <c r="G33" s="24"/>
      <c r="H33" s="24"/>
      <c r="I33" s="23">
        <v>50000</v>
      </c>
      <c r="J33" s="23">
        <v>50000</v>
      </c>
      <c r="K33" s="23">
        <v>50000</v>
      </c>
      <c r="L33" s="23"/>
      <c r="M33" s="23"/>
      <c r="N33" s="23"/>
      <c r="O33" s="23"/>
      <c r="P33" s="23"/>
      <c r="Q33" s="23"/>
      <c r="R33" s="23"/>
      <c r="S33" s="23"/>
      <c r="T33" s="23"/>
      <c r="U33" s="23"/>
      <c r="V33" s="23"/>
      <c r="W33" s="23"/>
    </row>
    <row r="34" ht="41" customHeight="1" spans="1:23">
      <c r="A34" s="29" t="s">
        <v>278</v>
      </c>
      <c r="B34" s="29" t="s">
        <v>298</v>
      </c>
      <c r="C34" s="29" t="s">
        <v>297</v>
      </c>
      <c r="D34" s="29" t="s">
        <v>70</v>
      </c>
      <c r="E34" s="29" t="s">
        <v>93</v>
      </c>
      <c r="F34" s="29" t="s">
        <v>94</v>
      </c>
      <c r="G34" s="29" t="s">
        <v>237</v>
      </c>
      <c r="H34" s="29" t="s">
        <v>238</v>
      </c>
      <c r="I34" s="23">
        <v>30000</v>
      </c>
      <c r="J34" s="23">
        <v>30000</v>
      </c>
      <c r="K34" s="23">
        <v>30000</v>
      </c>
      <c r="L34" s="23"/>
      <c r="M34" s="23"/>
      <c r="N34" s="23"/>
      <c r="O34" s="23"/>
      <c r="P34" s="23"/>
      <c r="Q34" s="23"/>
      <c r="R34" s="23"/>
      <c r="S34" s="23"/>
      <c r="T34" s="23"/>
      <c r="U34" s="23"/>
      <c r="V34" s="23"/>
      <c r="W34" s="23"/>
    </row>
    <row r="35" ht="42" customHeight="1" spans="1:23">
      <c r="A35" s="29" t="s">
        <v>278</v>
      </c>
      <c r="B35" s="29" t="s">
        <v>298</v>
      </c>
      <c r="C35" s="29" t="s">
        <v>297</v>
      </c>
      <c r="D35" s="29" t="s">
        <v>70</v>
      </c>
      <c r="E35" s="29" t="s">
        <v>93</v>
      </c>
      <c r="F35" s="29" t="s">
        <v>94</v>
      </c>
      <c r="G35" s="29" t="s">
        <v>239</v>
      </c>
      <c r="H35" s="29" t="s">
        <v>240</v>
      </c>
      <c r="I35" s="23">
        <v>20000</v>
      </c>
      <c r="J35" s="23">
        <v>20000</v>
      </c>
      <c r="K35" s="23">
        <v>20000</v>
      </c>
      <c r="L35" s="23"/>
      <c r="M35" s="23"/>
      <c r="N35" s="23"/>
      <c r="O35" s="23"/>
      <c r="P35" s="23"/>
      <c r="Q35" s="23"/>
      <c r="R35" s="23"/>
      <c r="S35" s="23"/>
      <c r="T35" s="23"/>
      <c r="U35" s="23"/>
      <c r="V35" s="23"/>
      <c r="W35" s="23"/>
    </row>
    <row r="36" ht="18.75" customHeight="1" spans="1:23">
      <c r="A36" s="24"/>
      <c r="B36" s="24"/>
      <c r="C36" s="20" t="s">
        <v>299</v>
      </c>
      <c r="D36" s="24"/>
      <c r="E36" s="24"/>
      <c r="F36" s="24"/>
      <c r="G36" s="24"/>
      <c r="H36" s="24"/>
      <c r="I36" s="23">
        <v>50000</v>
      </c>
      <c r="J36" s="23">
        <v>50000</v>
      </c>
      <c r="K36" s="23">
        <v>50000</v>
      </c>
      <c r="L36" s="23"/>
      <c r="M36" s="23"/>
      <c r="N36" s="23"/>
      <c r="O36" s="23"/>
      <c r="P36" s="23"/>
      <c r="Q36" s="23"/>
      <c r="R36" s="23"/>
      <c r="S36" s="23"/>
      <c r="T36" s="23"/>
      <c r="U36" s="23"/>
      <c r="V36" s="23"/>
      <c r="W36" s="23"/>
    </row>
    <row r="37" ht="42" customHeight="1" spans="1:23">
      <c r="A37" s="29" t="s">
        <v>278</v>
      </c>
      <c r="B37" s="29" t="s">
        <v>300</v>
      </c>
      <c r="C37" s="29" t="s">
        <v>299</v>
      </c>
      <c r="D37" s="29" t="s">
        <v>70</v>
      </c>
      <c r="E37" s="29" t="s">
        <v>89</v>
      </c>
      <c r="F37" s="29" t="s">
        <v>90</v>
      </c>
      <c r="G37" s="29" t="s">
        <v>237</v>
      </c>
      <c r="H37" s="29" t="s">
        <v>238</v>
      </c>
      <c r="I37" s="23">
        <v>30000</v>
      </c>
      <c r="J37" s="23">
        <v>30000</v>
      </c>
      <c r="K37" s="23">
        <v>30000</v>
      </c>
      <c r="L37" s="23"/>
      <c r="M37" s="23"/>
      <c r="N37" s="23"/>
      <c r="O37" s="23"/>
      <c r="P37" s="23"/>
      <c r="Q37" s="23"/>
      <c r="R37" s="23"/>
      <c r="S37" s="23"/>
      <c r="T37" s="23"/>
      <c r="U37" s="23"/>
      <c r="V37" s="23"/>
      <c r="W37" s="23"/>
    </row>
    <row r="38" ht="42" customHeight="1" spans="1:23">
      <c r="A38" s="29" t="s">
        <v>278</v>
      </c>
      <c r="B38" s="29" t="s">
        <v>300</v>
      </c>
      <c r="C38" s="29" t="s">
        <v>299</v>
      </c>
      <c r="D38" s="29" t="s">
        <v>70</v>
      </c>
      <c r="E38" s="29" t="s">
        <v>89</v>
      </c>
      <c r="F38" s="29" t="s">
        <v>90</v>
      </c>
      <c r="G38" s="29" t="s">
        <v>239</v>
      </c>
      <c r="H38" s="29" t="s">
        <v>240</v>
      </c>
      <c r="I38" s="23">
        <v>20000</v>
      </c>
      <c r="J38" s="23">
        <v>20000</v>
      </c>
      <c r="K38" s="23">
        <v>20000</v>
      </c>
      <c r="L38" s="23"/>
      <c r="M38" s="23"/>
      <c r="N38" s="23"/>
      <c r="O38" s="23"/>
      <c r="P38" s="23"/>
      <c r="Q38" s="23"/>
      <c r="R38" s="23"/>
      <c r="S38" s="23"/>
      <c r="T38" s="23"/>
      <c r="U38" s="23"/>
      <c r="V38" s="23"/>
      <c r="W38" s="23"/>
    </row>
    <row r="39" ht="18.75" customHeight="1" spans="1:23">
      <c r="A39" s="24"/>
      <c r="B39" s="24"/>
      <c r="C39" s="20" t="s">
        <v>301</v>
      </c>
      <c r="D39" s="24"/>
      <c r="E39" s="24"/>
      <c r="F39" s="24"/>
      <c r="G39" s="24"/>
      <c r="H39" s="24"/>
      <c r="I39" s="23">
        <v>100000</v>
      </c>
      <c r="J39" s="23">
        <v>100000</v>
      </c>
      <c r="K39" s="23">
        <v>100000</v>
      </c>
      <c r="L39" s="23"/>
      <c r="M39" s="23"/>
      <c r="N39" s="23"/>
      <c r="O39" s="23"/>
      <c r="P39" s="23"/>
      <c r="Q39" s="23"/>
      <c r="R39" s="23"/>
      <c r="S39" s="23"/>
      <c r="T39" s="23"/>
      <c r="U39" s="23"/>
      <c r="V39" s="23"/>
      <c r="W39" s="23"/>
    </row>
    <row r="40" ht="41" customHeight="1" spans="1:23">
      <c r="A40" s="29" t="s">
        <v>278</v>
      </c>
      <c r="B40" s="29" t="s">
        <v>302</v>
      </c>
      <c r="C40" s="29" t="s">
        <v>301</v>
      </c>
      <c r="D40" s="29" t="s">
        <v>70</v>
      </c>
      <c r="E40" s="29" t="s">
        <v>91</v>
      </c>
      <c r="F40" s="29" t="s">
        <v>92</v>
      </c>
      <c r="G40" s="29" t="s">
        <v>237</v>
      </c>
      <c r="H40" s="29" t="s">
        <v>238</v>
      </c>
      <c r="I40" s="23">
        <v>70000</v>
      </c>
      <c r="J40" s="23">
        <v>70000</v>
      </c>
      <c r="K40" s="23">
        <v>70000</v>
      </c>
      <c r="L40" s="23"/>
      <c r="M40" s="23"/>
      <c r="N40" s="23"/>
      <c r="O40" s="23"/>
      <c r="P40" s="23"/>
      <c r="Q40" s="23"/>
      <c r="R40" s="23"/>
      <c r="S40" s="23"/>
      <c r="T40" s="23"/>
      <c r="U40" s="23"/>
      <c r="V40" s="23"/>
      <c r="W40" s="23"/>
    </row>
    <row r="41" ht="41" customHeight="1" spans="1:23">
      <c r="A41" s="29" t="s">
        <v>278</v>
      </c>
      <c r="B41" s="29" t="s">
        <v>302</v>
      </c>
      <c r="C41" s="29" t="s">
        <v>301</v>
      </c>
      <c r="D41" s="29" t="s">
        <v>70</v>
      </c>
      <c r="E41" s="29" t="s">
        <v>91</v>
      </c>
      <c r="F41" s="29" t="s">
        <v>92</v>
      </c>
      <c r="G41" s="29" t="s">
        <v>239</v>
      </c>
      <c r="H41" s="29" t="s">
        <v>240</v>
      </c>
      <c r="I41" s="23">
        <v>10000</v>
      </c>
      <c r="J41" s="23">
        <v>10000</v>
      </c>
      <c r="K41" s="23">
        <v>10000</v>
      </c>
      <c r="L41" s="23"/>
      <c r="M41" s="23"/>
      <c r="N41" s="23"/>
      <c r="O41" s="23"/>
      <c r="P41" s="23"/>
      <c r="Q41" s="23"/>
      <c r="R41" s="23"/>
      <c r="S41" s="23"/>
      <c r="T41" s="23"/>
      <c r="U41" s="23"/>
      <c r="V41" s="23"/>
      <c r="W41" s="23"/>
    </row>
    <row r="42" ht="41" customHeight="1" spans="1:23">
      <c r="A42" s="29" t="s">
        <v>278</v>
      </c>
      <c r="B42" s="29" t="s">
        <v>302</v>
      </c>
      <c r="C42" s="29" t="s">
        <v>301</v>
      </c>
      <c r="D42" s="29" t="s">
        <v>70</v>
      </c>
      <c r="E42" s="29" t="s">
        <v>91</v>
      </c>
      <c r="F42" s="29" t="s">
        <v>92</v>
      </c>
      <c r="G42" s="29" t="s">
        <v>282</v>
      </c>
      <c r="H42" s="29" t="s">
        <v>283</v>
      </c>
      <c r="I42" s="23">
        <v>20000</v>
      </c>
      <c r="J42" s="23">
        <v>20000</v>
      </c>
      <c r="K42" s="23">
        <v>20000</v>
      </c>
      <c r="L42" s="23"/>
      <c r="M42" s="23"/>
      <c r="N42" s="23"/>
      <c r="O42" s="23"/>
      <c r="P42" s="23"/>
      <c r="Q42" s="23"/>
      <c r="R42" s="23"/>
      <c r="S42" s="23"/>
      <c r="T42" s="23"/>
      <c r="U42" s="23"/>
      <c r="V42" s="23"/>
      <c r="W42" s="23"/>
    </row>
    <row r="43" ht="30" customHeight="1" spans="1:23">
      <c r="A43" s="129" t="s">
        <v>55</v>
      </c>
      <c r="B43" s="129"/>
      <c r="C43" s="129"/>
      <c r="D43" s="129"/>
      <c r="E43" s="129"/>
      <c r="F43" s="129"/>
      <c r="G43" s="129"/>
      <c r="H43" s="129"/>
      <c r="I43" s="23">
        <v>849200</v>
      </c>
      <c r="J43" s="23">
        <v>849200</v>
      </c>
      <c r="K43" s="23">
        <v>849200</v>
      </c>
      <c r="L43" s="23"/>
      <c r="M43" s="23"/>
      <c r="N43" s="23"/>
      <c r="O43" s="23"/>
      <c r="P43" s="23"/>
      <c r="Q43" s="23"/>
      <c r="R43" s="23"/>
      <c r="S43" s="23"/>
      <c r="T43" s="23"/>
      <c r="U43" s="23"/>
      <c r="V43" s="23"/>
      <c r="W43" s="23"/>
    </row>
  </sheetData>
  <mergeCells count="28">
    <mergeCell ref="A2:W2"/>
    <mergeCell ref="A3:H3"/>
    <mergeCell ref="J4:M4"/>
    <mergeCell ref="N4:P4"/>
    <mergeCell ref="R4:W4"/>
    <mergeCell ref="A43:H43"/>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rintOptions horizontalCentered="1"/>
  <pageMargins left="0.357638888888889" right="0.357638888888889" top="0.605555555555556" bottom="0.409027777777778" header="0.5" footer="0.5"/>
  <pageSetup paperSize="9" scale="60" orientation="landscape" horizontalDpi="600"/>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J58"/>
  <sheetViews>
    <sheetView showZeros="0" view="pageBreakPreview" zoomScaleNormal="100" zoomScaleSheetLayoutView="100" topLeftCell="A47" workbookViewId="0">
      <selection activeCell="A54" sqref="A54:A58"/>
    </sheetView>
  </sheetViews>
  <sheetFormatPr defaultColWidth="9.14285714285714" defaultRowHeight="12" customHeight="1"/>
  <cols>
    <col min="1" max="1" width="27.4285714285714" customWidth="1"/>
    <col min="2" max="2" width="48" customWidth="1"/>
    <col min="3" max="3" width="12.2857142857143" customWidth="1"/>
    <col min="4" max="4" width="15.4285714285714" customWidth="1"/>
    <col min="5" max="5" width="28.2857142857143" customWidth="1"/>
    <col min="6" max="6" width="11.1428571428571" customWidth="1"/>
    <col min="7" max="7" width="17" customWidth="1"/>
    <col min="8" max="9" width="10.5714285714286" customWidth="1"/>
    <col min="10" max="10" width="27.5714285714286" customWidth="1"/>
  </cols>
  <sheetData>
    <row r="1" ht="15" customHeight="1" spans="10:10">
      <c r="J1" s="70" t="s">
        <v>303</v>
      </c>
    </row>
    <row r="2" ht="36.75" customHeight="1" spans="1:10">
      <c r="A2" s="4" t="str">
        <f>"2025"&amp;"年部门项目支出绩效目标表"</f>
        <v>2025年部门项目支出绩效目标表</v>
      </c>
      <c r="B2" s="5"/>
      <c r="C2" s="5"/>
      <c r="D2" s="5"/>
      <c r="E2" s="5"/>
      <c r="F2" s="78"/>
      <c r="G2" s="5"/>
      <c r="H2" s="78"/>
      <c r="I2" s="78"/>
      <c r="J2" s="5"/>
    </row>
    <row r="3" ht="18.75" customHeight="1" spans="1:8">
      <c r="A3" s="47" t="str">
        <f>"单位名称："&amp;"中国共产党临沧市委员会统战部"</f>
        <v>单位名称：中国共产党临沧市委员会统战部</v>
      </c>
      <c r="B3" s="48"/>
      <c r="C3" s="48"/>
      <c r="D3" s="48"/>
      <c r="E3" s="48"/>
      <c r="F3" s="49"/>
      <c r="G3" s="48"/>
      <c r="H3" s="49"/>
    </row>
    <row r="4" ht="18.75" customHeight="1" spans="1:10">
      <c r="A4" s="40" t="s">
        <v>304</v>
      </c>
      <c r="B4" s="40" t="s">
        <v>305</v>
      </c>
      <c r="C4" s="40" t="s">
        <v>306</v>
      </c>
      <c r="D4" s="40" t="s">
        <v>307</v>
      </c>
      <c r="E4" s="40" t="s">
        <v>308</v>
      </c>
      <c r="F4" s="50" t="s">
        <v>309</v>
      </c>
      <c r="G4" s="40" t="s">
        <v>310</v>
      </c>
      <c r="H4" s="50" t="s">
        <v>311</v>
      </c>
      <c r="I4" s="50" t="s">
        <v>312</v>
      </c>
      <c r="J4" s="40" t="s">
        <v>313</v>
      </c>
    </row>
    <row r="5" ht="18.75" customHeight="1" spans="1:10">
      <c r="A5" s="124">
        <v>1</v>
      </c>
      <c r="B5" s="124">
        <v>2</v>
      </c>
      <c r="C5" s="124">
        <v>3</v>
      </c>
      <c r="D5" s="124">
        <v>4</v>
      </c>
      <c r="E5" s="124">
        <v>5</v>
      </c>
      <c r="F5" s="124">
        <v>6</v>
      </c>
      <c r="G5" s="124">
        <v>7</v>
      </c>
      <c r="H5" s="124">
        <v>8</v>
      </c>
      <c r="I5" s="124">
        <v>9</v>
      </c>
      <c r="J5" s="124">
        <v>10</v>
      </c>
    </row>
    <row r="6" ht="18.75" customHeight="1" spans="1:10">
      <c r="A6" s="125" t="s">
        <v>70</v>
      </c>
      <c r="B6" s="42"/>
      <c r="C6" s="42"/>
      <c r="D6" s="42"/>
      <c r="E6" s="44"/>
      <c r="F6" s="54"/>
      <c r="G6" s="44"/>
      <c r="H6" s="54"/>
      <c r="I6" s="54"/>
      <c r="J6" s="44"/>
    </row>
    <row r="7" ht="31" customHeight="1" spans="1:10">
      <c r="A7" s="229" t="s">
        <v>288</v>
      </c>
      <c r="B7" s="53" t="s">
        <v>314</v>
      </c>
      <c r="C7" s="53" t="s">
        <v>315</v>
      </c>
      <c r="D7" s="53" t="s">
        <v>316</v>
      </c>
      <c r="E7" s="125" t="s">
        <v>317</v>
      </c>
      <c r="F7" s="53" t="s">
        <v>318</v>
      </c>
      <c r="G7" s="125" t="s">
        <v>319</v>
      </c>
      <c r="H7" s="53" t="s">
        <v>320</v>
      </c>
      <c r="I7" s="53" t="s">
        <v>321</v>
      </c>
      <c r="J7" s="125" t="s">
        <v>322</v>
      </c>
    </row>
    <row r="8" ht="51" customHeight="1" spans="1:10">
      <c r="A8" s="229" t="s">
        <v>288</v>
      </c>
      <c r="B8" s="53" t="s">
        <v>314</v>
      </c>
      <c r="C8" s="53" t="s">
        <v>315</v>
      </c>
      <c r="D8" s="53" t="s">
        <v>316</v>
      </c>
      <c r="E8" s="125" t="s">
        <v>323</v>
      </c>
      <c r="F8" s="53" t="s">
        <v>318</v>
      </c>
      <c r="G8" s="125" t="s">
        <v>169</v>
      </c>
      <c r="H8" s="53" t="s">
        <v>320</v>
      </c>
      <c r="I8" s="53" t="s">
        <v>324</v>
      </c>
      <c r="J8" s="125" t="s">
        <v>322</v>
      </c>
    </row>
    <row r="9" ht="31" customHeight="1" spans="1:10">
      <c r="A9" s="229" t="s">
        <v>288</v>
      </c>
      <c r="B9" s="53" t="s">
        <v>314</v>
      </c>
      <c r="C9" s="53" t="s">
        <v>315</v>
      </c>
      <c r="D9" s="53" t="s">
        <v>316</v>
      </c>
      <c r="E9" s="125" t="s">
        <v>325</v>
      </c>
      <c r="F9" s="53" t="s">
        <v>318</v>
      </c>
      <c r="G9" s="125" t="s">
        <v>169</v>
      </c>
      <c r="H9" s="53" t="s">
        <v>320</v>
      </c>
      <c r="I9" s="53" t="s">
        <v>324</v>
      </c>
      <c r="J9" s="125" t="s">
        <v>322</v>
      </c>
    </row>
    <row r="10" ht="72" customHeight="1" spans="1:10">
      <c r="A10" s="229" t="s">
        <v>288</v>
      </c>
      <c r="B10" s="53" t="s">
        <v>314</v>
      </c>
      <c r="C10" s="53" t="s">
        <v>326</v>
      </c>
      <c r="D10" s="53" t="s">
        <v>327</v>
      </c>
      <c r="E10" s="125" t="s">
        <v>328</v>
      </c>
      <c r="F10" s="53" t="s">
        <v>318</v>
      </c>
      <c r="G10" s="125" t="s">
        <v>329</v>
      </c>
      <c r="H10" s="53" t="s">
        <v>320</v>
      </c>
      <c r="I10" s="53" t="s">
        <v>321</v>
      </c>
      <c r="J10" s="125" t="s">
        <v>322</v>
      </c>
    </row>
    <row r="11" ht="18.75" customHeight="1" spans="1:10">
      <c r="A11" s="229" t="s">
        <v>288</v>
      </c>
      <c r="B11" s="53" t="s">
        <v>314</v>
      </c>
      <c r="C11" s="53" t="s">
        <v>330</v>
      </c>
      <c r="D11" s="53" t="s">
        <v>331</v>
      </c>
      <c r="E11" s="125" t="s">
        <v>332</v>
      </c>
      <c r="F11" s="53" t="s">
        <v>333</v>
      </c>
      <c r="G11" s="125" t="s">
        <v>334</v>
      </c>
      <c r="H11" s="53" t="s">
        <v>335</v>
      </c>
      <c r="I11" s="53" t="s">
        <v>324</v>
      </c>
      <c r="J11" s="125" t="s">
        <v>322</v>
      </c>
    </row>
    <row r="12" ht="32" customHeight="1" spans="1:10">
      <c r="A12" s="229" t="s">
        <v>280</v>
      </c>
      <c r="B12" s="53" t="s">
        <v>336</v>
      </c>
      <c r="C12" s="53" t="s">
        <v>315</v>
      </c>
      <c r="D12" s="53" t="s">
        <v>316</v>
      </c>
      <c r="E12" s="125" t="s">
        <v>337</v>
      </c>
      <c r="F12" s="53" t="s">
        <v>318</v>
      </c>
      <c r="G12" s="125" t="s">
        <v>170</v>
      </c>
      <c r="H12" s="53" t="s">
        <v>320</v>
      </c>
      <c r="I12" s="53" t="s">
        <v>324</v>
      </c>
      <c r="J12" s="125" t="s">
        <v>337</v>
      </c>
    </row>
    <row r="13" ht="18.75" customHeight="1" spans="1:10">
      <c r="A13" s="229" t="s">
        <v>280</v>
      </c>
      <c r="B13" s="53" t="s">
        <v>336</v>
      </c>
      <c r="C13" s="53" t="s">
        <v>315</v>
      </c>
      <c r="D13" s="53" t="s">
        <v>316</v>
      </c>
      <c r="E13" s="125" t="s">
        <v>338</v>
      </c>
      <c r="F13" s="53" t="s">
        <v>318</v>
      </c>
      <c r="G13" s="125" t="s">
        <v>339</v>
      </c>
      <c r="H13" s="53" t="s">
        <v>340</v>
      </c>
      <c r="I13" s="53" t="s">
        <v>324</v>
      </c>
      <c r="J13" s="125" t="s">
        <v>338</v>
      </c>
    </row>
    <row r="14" ht="32" customHeight="1" spans="1:10">
      <c r="A14" s="229" t="s">
        <v>280</v>
      </c>
      <c r="B14" s="53" t="s">
        <v>336</v>
      </c>
      <c r="C14" s="53" t="s">
        <v>315</v>
      </c>
      <c r="D14" s="53" t="s">
        <v>316</v>
      </c>
      <c r="E14" s="125" t="s">
        <v>341</v>
      </c>
      <c r="F14" s="53" t="s">
        <v>342</v>
      </c>
      <c r="G14" s="125" t="s">
        <v>339</v>
      </c>
      <c r="H14" s="53" t="s">
        <v>343</v>
      </c>
      <c r="I14" s="53" t="s">
        <v>324</v>
      </c>
      <c r="J14" s="125" t="s">
        <v>341</v>
      </c>
    </row>
    <row r="15" ht="32" customHeight="1" spans="1:10">
      <c r="A15" s="229" t="s">
        <v>280</v>
      </c>
      <c r="B15" s="53" t="s">
        <v>336</v>
      </c>
      <c r="C15" s="53" t="s">
        <v>326</v>
      </c>
      <c r="D15" s="53" t="s">
        <v>344</v>
      </c>
      <c r="E15" s="125" t="s">
        <v>341</v>
      </c>
      <c r="F15" s="53" t="s">
        <v>318</v>
      </c>
      <c r="G15" s="125" t="s">
        <v>345</v>
      </c>
      <c r="H15" s="53" t="s">
        <v>320</v>
      </c>
      <c r="I15" s="53" t="s">
        <v>321</v>
      </c>
      <c r="J15" s="125" t="s">
        <v>341</v>
      </c>
    </row>
    <row r="16" ht="30" customHeight="1" spans="1:10">
      <c r="A16" s="229" t="s">
        <v>280</v>
      </c>
      <c r="B16" s="53" t="s">
        <v>336</v>
      </c>
      <c r="C16" s="53" t="s">
        <v>330</v>
      </c>
      <c r="D16" s="53" t="s">
        <v>331</v>
      </c>
      <c r="E16" s="125" t="s">
        <v>332</v>
      </c>
      <c r="F16" s="53" t="s">
        <v>333</v>
      </c>
      <c r="G16" s="125" t="s">
        <v>334</v>
      </c>
      <c r="H16" s="53" t="s">
        <v>335</v>
      </c>
      <c r="I16" s="53" t="s">
        <v>324</v>
      </c>
      <c r="J16" s="125" t="s">
        <v>332</v>
      </c>
    </row>
    <row r="17" ht="33" customHeight="1" spans="1:10">
      <c r="A17" s="229" t="s">
        <v>290</v>
      </c>
      <c r="B17" s="53" t="s">
        <v>346</v>
      </c>
      <c r="C17" s="53" t="s">
        <v>315</v>
      </c>
      <c r="D17" s="53" t="s">
        <v>316</v>
      </c>
      <c r="E17" s="125" t="s">
        <v>290</v>
      </c>
      <c r="F17" s="53" t="s">
        <v>318</v>
      </c>
      <c r="G17" s="125" t="s">
        <v>347</v>
      </c>
      <c r="H17" s="53" t="s">
        <v>348</v>
      </c>
      <c r="I17" s="53" t="s">
        <v>324</v>
      </c>
      <c r="J17" s="125" t="s">
        <v>349</v>
      </c>
    </row>
    <row r="18" ht="33" customHeight="1" spans="1:10">
      <c r="A18" s="229" t="s">
        <v>290</v>
      </c>
      <c r="B18" s="53" t="s">
        <v>346</v>
      </c>
      <c r="C18" s="53" t="s">
        <v>315</v>
      </c>
      <c r="D18" s="53" t="s">
        <v>316</v>
      </c>
      <c r="E18" s="125" t="s">
        <v>290</v>
      </c>
      <c r="F18" s="53" t="s">
        <v>333</v>
      </c>
      <c r="G18" s="125" t="s">
        <v>350</v>
      </c>
      <c r="H18" s="53" t="s">
        <v>320</v>
      </c>
      <c r="I18" s="53" t="s">
        <v>324</v>
      </c>
      <c r="J18" s="125" t="s">
        <v>351</v>
      </c>
    </row>
    <row r="19" ht="33" customHeight="1" spans="1:10">
      <c r="A19" s="229" t="s">
        <v>290</v>
      </c>
      <c r="B19" s="53" t="s">
        <v>346</v>
      </c>
      <c r="C19" s="53" t="s">
        <v>315</v>
      </c>
      <c r="D19" s="53" t="s">
        <v>352</v>
      </c>
      <c r="E19" s="125" t="s">
        <v>290</v>
      </c>
      <c r="F19" s="53" t="s">
        <v>333</v>
      </c>
      <c r="G19" s="125" t="s">
        <v>339</v>
      </c>
      <c r="H19" s="53" t="s">
        <v>335</v>
      </c>
      <c r="I19" s="53" t="s">
        <v>321</v>
      </c>
      <c r="J19" s="125" t="s">
        <v>353</v>
      </c>
    </row>
    <row r="20" ht="24" customHeight="1" spans="1:10">
      <c r="A20" s="229" t="s">
        <v>290</v>
      </c>
      <c r="B20" s="53" t="s">
        <v>346</v>
      </c>
      <c r="C20" s="53" t="s">
        <v>326</v>
      </c>
      <c r="D20" s="53" t="s">
        <v>344</v>
      </c>
      <c r="E20" s="125" t="s">
        <v>354</v>
      </c>
      <c r="F20" s="53" t="s">
        <v>342</v>
      </c>
      <c r="G20" s="125" t="s">
        <v>355</v>
      </c>
      <c r="H20" s="53" t="s">
        <v>335</v>
      </c>
      <c r="I20" s="53" t="s">
        <v>321</v>
      </c>
      <c r="J20" s="125" t="s">
        <v>354</v>
      </c>
    </row>
    <row r="21" ht="24" customHeight="1" spans="1:10">
      <c r="A21" s="229" t="s">
        <v>290</v>
      </c>
      <c r="B21" s="53" t="s">
        <v>346</v>
      </c>
      <c r="C21" s="53" t="s">
        <v>330</v>
      </c>
      <c r="D21" s="53" t="s">
        <v>331</v>
      </c>
      <c r="E21" s="125" t="s">
        <v>356</v>
      </c>
      <c r="F21" s="53" t="s">
        <v>333</v>
      </c>
      <c r="G21" s="125" t="s">
        <v>355</v>
      </c>
      <c r="H21" s="53" t="s">
        <v>335</v>
      </c>
      <c r="I21" s="53" t="s">
        <v>321</v>
      </c>
      <c r="J21" s="125" t="s">
        <v>356</v>
      </c>
    </row>
    <row r="22" ht="35" customHeight="1" spans="1:10">
      <c r="A22" s="229" t="s">
        <v>284</v>
      </c>
      <c r="B22" s="53" t="s">
        <v>357</v>
      </c>
      <c r="C22" s="53" t="s">
        <v>315</v>
      </c>
      <c r="D22" s="53" t="s">
        <v>316</v>
      </c>
      <c r="E22" s="125" t="s">
        <v>358</v>
      </c>
      <c r="F22" s="53" t="s">
        <v>333</v>
      </c>
      <c r="G22" s="125" t="s">
        <v>359</v>
      </c>
      <c r="H22" s="53" t="s">
        <v>320</v>
      </c>
      <c r="I22" s="53" t="s">
        <v>324</v>
      </c>
      <c r="J22" s="125" t="s">
        <v>358</v>
      </c>
    </row>
    <row r="23" ht="30" customHeight="1" spans="1:10">
      <c r="A23" s="229" t="s">
        <v>284</v>
      </c>
      <c r="B23" s="53" t="s">
        <v>357</v>
      </c>
      <c r="C23" s="53" t="s">
        <v>315</v>
      </c>
      <c r="D23" s="53" t="s">
        <v>316</v>
      </c>
      <c r="E23" s="125" t="s">
        <v>360</v>
      </c>
      <c r="F23" s="53" t="s">
        <v>318</v>
      </c>
      <c r="G23" s="125" t="s">
        <v>171</v>
      </c>
      <c r="H23" s="53" t="s">
        <v>340</v>
      </c>
      <c r="I23" s="53" t="s">
        <v>324</v>
      </c>
      <c r="J23" s="125" t="s">
        <v>360</v>
      </c>
    </row>
    <row r="24" ht="88" customHeight="1" spans="1:10">
      <c r="A24" s="229" t="s">
        <v>284</v>
      </c>
      <c r="B24" s="53" t="s">
        <v>357</v>
      </c>
      <c r="C24" s="53" t="s">
        <v>326</v>
      </c>
      <c r="D24" s="53" t="s">
        <v>327</v>
      </c>
      <c r="E24" s="125" t="s">
        <v>361</v>
      </c>
      <c r="F24" s="53" t="s">
        <v>318</v>
      </c>
      <c r="G24" s="125" t="s">
        <v>362</v>
      </c>
      <c r="H24" s="53" t="s">
        <v>320</v>
      </c>
      <c r="I24" s="53" t="s">
        <v>321</v>
      </c>
      <c r="J24" s="125" t="s">
        <v>363</v>
      </c>
    </row>
    <row r="25" ht="18.75" customHeight="1" spans="1:10">
      <c r="A25" s="229" t="s">
        <v>284</v>
      </c>
      <c r="B25" s="53" t="s">
        <v>357</v>
      </c>
      <c r="C25" s="53" t="s">
        <v>330</v>
      </c>
      <c r="D25" s="53" t="s">
        <v>331</v>
      </c>
      <c r="E25" s="125" t="s">
        <v>332</v>
      </c>
      <c r="F25" s="53" t="s">
        <v>333</v>
      </c>
      <c r="G25" s="125" t="s">
        <v>334</v>
      </c>
      <c r="H25" s="53" t="s">
        <v>335</v>
      </c>
      <c r="I25" s="53" t="s">
        <v>324</v>
      </c>
      <c r="J25" s="125" t="s">
        <v>332</v>
      </c>
    </row>
    <row r="26" ht="29" customHeight="1" spans="1:10">
      <c r="A26" s="229" t="s">
        <v>299</v>
      </c>
      <c r="B26" s="53" t="s">
        <v>364</v>
      </c>
      <c r="C26" s="53" t="s">
        <v>315</v>
      </c>
      <c r="D26" s="53" t="s">
        <v>316</v>
      </c>
      <c r="E26" s="125" t="s">
        <v>365</v>
      </c>
      <c r="F26" s="53" t="s">
        <v>333</v>
      </c>
      <c r="G26" s="125" t="s">
        <v>339</v>
      </c>
      <c r="H26" s="53" t="s">
        <v>340</v>
      </c>
      <c r="I26" s="53" t="s">
        <v>321</v>
      </c>
      <c r="J26" s="125" t="s">
        <v>365</v>
      </c>
    </row>
    <row r="27" ht="29" customHeight="1" spans="1:10">
      <c r="A27" s="229" t="s">
        <v>299</v>
      </c>
      <c r="B27" s="53" t="s">
        <v>364</v>
      </c>
      <c r="C27" s="53" t="s">
        <v>315</v>
      </c>
      <c r="D27" s="53" t="s">
        <v>316</v>
      </c>
      <c r="E27" s="125" t="s">
        <v>366</v>
      </c>
      <c r="F27" s="53" t="s">
        <v>333</v>
      </c>
      <c r="G27" s="125" t="s">
        <v>169</v>
      </c>
      <c r="H27" s="53" t="s">
        <v>320</v>
      </c>
      <c r="I27" s="53" t="s">
        <v>324</v>
      </c>
      <c r="J27" s="125" t="s">
        <v>366</v>
      </c>
    </row>
    <row r="28" ht="29" customHeight="1" spans="1:10">
      <c r="A28" s="229" t="s">
        <v>299</v>
      </c>
      <c r="B28" s="53" t="s">
        <v>364</v>
      </c>
      <c r="C28" s="53" t="s">
        <v>315</v>
      </c>
      <c r="D28" s="53" t="s">
        <v>316</v>
      </c>
      <c r="E28" s="125" t="s">
        <v>367</v>
      </c>
      <c r="F28" s="53" t="s">
        <v>333</v>
      </c>
      <c r="G28" s="125" t="s">
        <v>170</v>
      </c>
      <c r="H28" s="53" t="s">
        <v>320</v>
      </c>
      <c r="I28" s="53" t="s">
        <v>324</v>
      </c>
      <c r="J28" s="125" t="s">
        <v>367</v>
      </c>
    </row>
    <row r="29" ht="44" customHeight="1" spans="1:10">
      <c r="A29" s="229" t="s">
        <v>299</v>
      </c>
      <c r="B29" s="53" t="s">
        <v>364</v>
      </c>
      <c r="C29" s="53" t="s">
        <v>326</v>
      </c>
      <c r="D29" s="53" t="s">
        <v>344</v>
      </c>
      <c r="E29" s="125" t="s">
        <v>368</v>
      </c>
      <c r="F29" s="53" t="s">
        <v>318</v>
      </c>
      <c r="G29" s="125" t="s">
        <v>368</v>
      </c>
      <c r="H29" s="53" t="s">
        <v>320</v>
      </c>
      <c r="I29" s="53" t="s">
        <v>321</v>
      </c>
      <c r="J29" s="125" t="s">
        <v>368</v>
      </c>
    </row>
    <row r="30" ht="27" customHeight="1" spans="1:10">
      <c r="A30" s="229" t="s">
        <v>299</v>
      </c>
      <c r="B30" s="53" t="s">
        <v>364</v>
      </c>
      <c r="C30" s="53" t="s">
        <v>330</v>
      </c>
      <c r="D30" s="53" t="s">
        <v>331</v>
      </c>
      <c r="E30" s="125" t="s">
        <v>332</v>
      </c>
      <c r="F30" s="53" t="s">
        <v>333</v>
      </c>
      <c r="G30" s="125" t="s">
        <v>334</v>
      </c>
      <c r="H30" s="53" t="s">
        <v>335</v>
      </c>
      <c r="I30" s="53" t="s">
        <v>324</v>
      </c>
      <c r="J30" s="125" t="s">
        <v>332</v>
      </c>
    </row>
    <row r="31" ht="27" customHeight="1" spans="1:10">
      <c r="A31" s="229" t="s">
        <v>301</v>
      </c>
      <c r="B31" s="53" t="s">
        <v>369</v>
      </c>
      <c r="C31" s="53" t="s">
        <v>315</v>
      </c>
      <c r="D31" s="53" t="s">
        <v>316</v>
      </c>
      <c r="E31" s="125" t="s">
        <v>370</v>
      </c>
      <c r="F31" s="53" t="s">
        <v>318</v>
      </c>
      <c r="G31" s="125" t="s">
        <v>170</v>
      </c>
      <c r="H31" s="53" t="s">
        <v>320</v>
      </c>
      <c r="I31" s="53" t="s">
        <v>324</v>
      </c>
      <c r="J31" s="125" t="s">
        <v>370</v>
      </c>
    </row>
    <row r="32" ht="27" customHeight="1" spans="1:10">
      <c r="A32" s="229" t="s">
        <v>301</v>
      </c>
      <c r="B32" s="53" t="s">
        <v>369</v>
      </c>
      <c r="C32" s="53" t="s">
        <v>315</v>
      </c>
      <c r="D32" s="53" t="s">
        <v>316</v>
      </c>
      <c r="E32" s="125" t="s">
        <v>371</v>
      </c>
      <c r="F32" s="53" t="s">
        <v>333</v>
      </c>
      <c r="G32" s="125" t="s">
        <v>372</v>
      </c>
      <c r="H32" s="53" t="s">
        <v>340</v>
      </c>
      <c r="I32" s="53" t="s">
        <v>324</v>
      </c>
      <c r="J32" s="125" t="s">
        <v>371</v>
      </c>
    </row>
    <row r="33" ht="27" customHeight="1" spans="1:10">
      <c r="A33" s="229" t="s">
        <v>301</v>
      </c>
      <c r="B33" s="53" t="s">
        <v>369</v>
      </c>
      <c r="C33" s="53" t="s">
        <v>315</v>
      </c>
      <c r="D33" s="53" t="s">
        <v>316</v>
      </c>
      <c r="E33" s="125" t="s">
        <v>373</v>
      </c>
      <c r="F33" s="53" t="s">
        <v>374</v>
      </c>
      <c r="G33" s="125" t="s">
        <v>169</v>
      </c>
      <c r="H33" s="53" t="s">
        <v>320</v>
      </c>
      <c r="I33" s="53" t="s">
        <v>324</v>
      </c>
      <c r="J33" s="125" t="s">
        <v>373</v>
      </c>
    </row>
    <row r="34" ht="59" customHeight="1" spans="1:10">
      <c r="A34" s="229" t="s">
        <v>301</v>
      </c>
      <c r="B34" s="53" t="s">
        <v>369</v>
      </c>
      <c r="C34" s="53" t="s">
        <v>326</v>
      </c>
      <c r="D34" s="53" t="s">
        <v>327</v>
      </c>
      <c r="E34" s="125" t="s">
        <v>375</v>
      </c>
      <c r="F34" s="53" t="s">
        <v>318</v>
      </c>
      <c r="G34" s="125" t="s">
        <v>376</v>
      </c>
      <c r="H34" s="53" t="s">
        <v>320</v>
      </c>
      <c r="I34" s="53" t="s">
        <v>321</v>
      </c>
      <c r="J34" s="125" t="s">
        <v>375</v>
      </c>
    </row>
    <row r="35" ht="37" customHeight="1" spans="1:10">
      <c r="A35" s="229" t="s">
        <v>301</v>
      </c>
      <c r="B35" s="53" t="s">
        <v>369</v>
      </c>
      <c r="C35" s="53" t="s">
        <v>330</v>
      </c>
      <c r="D35" s="53" t="s">
        <v>331</v>
      </c>
      <c r="E35" s="125" t="s">
        <v>332</v>
      </c>
      <c r="F35" s="53" t="s">
        <v>333</v>
      </c>
      <c r="G35" s="125" t="s">
        <v>334</v>
      </c>
      <c r="H35" s="53" t="s">
        <v>335</v>
      </c>
      <c r="I35" s="53" t="s">
        <v>324</v>
      </c>
      <c r="J35" s="125" t="s">
        <v>377</v>
      </c>
    </row>
    <row r="36" ht="27" customHeight="1" spans="1:10">
      <c r="A36" s="229" t="s">
        <v>295</v>
      </c>
      <c r="B36" s="53" t="s">
        <v>378</v>
      </c>
      <c r="C36" s="53" t="s">
        <v>315</v>
      </c>
      <c r="D36" s="53" t="s">
        <v>316</v>
      </c>
      <c r="E36" s="125" t="s">
        <v>379</v>
      </c>
      <c r="F36" s="53" t="s">
        <v>318</v>
      </c>
      <c r="G36" s="125" t="s">
        <v>319</v>
      </c>
      <c r="H36" s="53" t="s">
        <v>320</v>
      </c>
      <c r="I36" s="53" t="s">
        <v>324</v>
      </c>
      <c r="J36" s="125" t="s">
        <v>322</v>
      </c>
    </row>
    <row r="37" ht="36" customHeight="1" spans="1:10">
      <c r="A37" s="229" t="s">
        <v>295</v>
      </c>
      <c r="B37" s="53" t="s">
        <v>378</v>
      </c>
      <c r="C37" s="53" t="s">
        <v>315</v>
      </c>
      <c r="D37" s="53" t="s">
        <v>316</v>
      </c>
      <c r="E37" s="125" t="s">
        <v>380</v>
      </c>
      <c r="F37" s="53" t="s">
        <v>318</v>
      </c>
      <c r="G37" s="125" t="s">
        <v>171</v>
      </c>
      <c r="H37" s="53" t="s">
        <v>320</v>
      </c>
      <c r="I37" s="53" t="s">
        <v>324</v>
      </c>
      <c r="J37" s="125" t="s">
        <v>322</v>
      </c>
    </row>
    <row r="38" ht="38" customHeight="1" spans="1:10">
      <c r="A38" s="229" t="s">
        <v>295</v>
      </c>
      <c r="B38" s="53" t="s">
        <v>378</v>
      </c>
      <c r="C38" s="53" t="s">
        <v>315</v>
      </c>
      <c r="D38" s="53" t="s">
        <v>316</v>
      </c>
      <c r="E38" s="125" t="s">
        <v>381</v>
      </c>
      <c r="F38" s="53" t="s">
        <v>318</v>
      </c>
      <c r="G38" s="125" t="s">
        <v>382</v>
      </c>
      <c r="H38" s="53" t="s">
        <v>320</v>
      </c>
      <c r="I38" s="53" t="s">
        <v>324</v>
      </c>
      <c r="J38" s="125" t="s">
        <v>322</v>
      </c>
    </row>
    <row r="39" ht="72" customHeight="1" spans="1:10">
      <c r="A39" s="229" t="s">
        <v>295</v>
      </c>
      <c r="B39" s="53" t="s">
        <v>378</v>
      </c>
      <c r="C39" s="53" t="s">
        <v>326</v>
      </c>
      <c r="D39" s="53" t="s">
        <v>327</v>
      </c>
      <c r="E39" s="125" t="s">
        <v>379</v>
      </c>
      <c r="F39" s="53" t="s">
        <v>318</v>
      </c>
      <c r="G39" s="125" t="s">
        <v>383</v>
      </c>
      <c r="H39" s="53" t="s">
        <v>320</v>
      </c>
      <c r="I39" s="53" t="s">
        <v>321</v>
      </c>
      <c r="J39" s="125" t="s">
        <v>322</v>
      </c>
    </row>
    <row r="40" ht="30" customHeight="1" spans="1:10">
      <c r="A40" s="229" t="s">
        <v>295</v>
      </c>
      <c r="B40" s="53" t="s">
        <v>378</v>
      </c>
      <c r="C40" s="53" t="s">
        <v>330</v>
      </c>
      <c r="D40" s="53" t="s">
        <v>331</v>
      </c>
      <c r="E40" s="125" t="s">
        <v>332</v>
      </c>
      <c r="F40" s="53" t="s">
        <v>333</v>
      </c>
      <c r="G40" s="125" t="s">
        <v>334</v>
      </c>
      <c r="H40" s="53" t="s">
        <v>335</v>
      </c>
      <c r="I40" s="53" t="s">
        <v>324</v>
      </c>
      <c r="J40" s="125" t="s">
        <v>322</v>
      </c>
    </row>
    <row r="41" ht="27" customHeight="1" spans="1:10">
      <c r="A41" s="229" t="s">
        <v>286</v>
      </c>
      <c r="B41" s="53" t="s">
        <v>384</v>
      </c>
      <c r="C41" s="53" t="s">
        <v>315</v>
      </c>
      <c r="D41" s="53" t="s">
        <v>316</v>
      </c>
      <c r="E41" s="125" t="s">
        <v>385</v>
      </c>
      <c r="F41" s="53" t="s">
        <v>318</v>
      </c>
      <c r="G41" s="125" t="s">
        <v>169</v>
      </c>
      <c r="H41" s="53" t="s">
        <v>320</v>
      </c>
      <c r="I41" s="53" t="s">
        <v>321</v>
      </c>
      <c r="J41" s="125" t="s">
        <v>385</v>
      </c>
    </row>
    <row r="42" ht="27" customHeight="1" spans="1:10">
      <c r="A42" s="229" t="s">
        <v>286</v>
      </c>
      <c r="B42" s="53" t="s">
        <v>384</v>
      </c>
      <c r="C42" s="53" t="s">
        <v>315</v>
      </c>
      <c r="D42" s="53" t="s">
        <v>316</v>
      </c>
      <c r="E42" s="125" t="s">
        <v>386</v>
      </c>
      <c r="F42" s="53" t="s">
        <v>318</v>
      </c>
      <c r="G42" s="125" t="s">
        <v>168</v>
      </c>
      <c r="H42" s="53" t="s">
        <v>320</v>
      </c>
      <c r="I42" s="53" t="s">
        <v>321</v>
      </c>
      <c r="J42" s="125" t="s">
        <v>386</v>
      </c>
    </row>
    <row r="43" ht="54" customHeight="1" spans="1:10">
      <c r="A43" s="229" t="s">
        <v>286</v>
      </c>
      <c r="B43" s="53" t="s">
        <v>384</v>
      </c>
      <c r="C43" s="53" t="s">
        <v>326</v>
      </c>
      <c r="D43" s="53" t="s">
        <v>327</v>
      </c>
      <c r="E43" s="125" t="s">
        <v>387</v>
      </c>
      <c r="F43" s="53" t="s">
        <v>318</v>
      </c>
      <c r="G43" s="125" t="s">
        <v>388</v>
      </c>
      <c r="H43" s="53" t="s">
        <v>320</v>
      </c>
      <c r="I43" s="53" t="s">
        <v>321</v>
      </c>
      <c r="J43" s="125" t="s">
        <v>387</v>
      </c>
    </row>
    <row r="44" ht="39" customHeight="1" spans="1:10">
      <c r="A44" s="229" t="s">
        <v>286</v>
      </c>
      <c r="B44" s="53" t="s">
        <v>384</v>
      </c>
      <c r="C44" s="53" t="s">
        <v>330</v>
      </c>
      <c r="D44" s="53" t="s">
        <v>331</v>
      </c>
      <c r="E44" s="125" t="s">
        <v>332</v>
      </c>
      <c r="F44" s="53" t="s">
        <v>318</v>
      </c>
      <c r="G44" s="125" t="s">
        <v>334</v>
      </c>
      <c r="H44" s="53" t="s">
        <v>335</v>
      </c>
      <c r="I44" s="53" t="s">
        <v>321</v>
      </c>
      <c r="J44" s="125" t="s">
        <v>332</v>
      </c>
    </row>
    <row r="45" ht="27" customHeight="1" spans="1:10">
      <c r="A45" s="229" t="s">
        <v>277</v>
      </c>
      <c r="B45" s="53" t="s">
        <v>389</v>
      </c>
      <c r="C45" s="53" t="s">
        <v>315</v>
      </c>
      <c r="D45" s="53" t="s">
        <v>316</v>
      </c>
      <c r="E45" s="125" t="s">
        <v>390</v>
      </c>
      <c r="F45" s="53" t="s">
        <v>318</v>
      </c>
      <c r="G45" s="125" t="s">
        <v>391</v>
      </c>
      <c r="H45" s="53" t="s">
        <v>340</v>
      </c>
      <c r="I45" s="53" t="s">
        <v>324</v>
      </c>
      <c r="J45" s="125" t="s">
        <v>392</v>
      </c>
    </row>
    <row r="46" ht="27" customHeight="1" spans="1:10">
      <c r="A46" s="229" t="s">
        <v>277</v>
      </c>
      <c r="B46" s="53" t="s">
        <v>389</v>
      </c>
      <c r="C46" s="53" t="s">
        <v>315</v>
      </c>
      <c r="D46" s="53" t="s">
        <v>316</v>
      </c>
      <c r="E46" s="125" t="s">
        <v>392</v>
      </c>
      <c r="F46" s="53" t="s">
        <v>318</v>
      </c>
      <c r="G46" s="125" t="s">
        <v>393</v>
      </c>
      <c r="H46" s="53" t="s">
        <v>394</v>
      </c>
      <c r="I46" s="53" t="s">
        <v>324</v>
      </c>
      <c r="J46" s="125" t="s">
        <v>392</v>
      </c>
    </row>
    <row r="47" ht="66" customHeight="1" spans="1:10">
      <c r="A47" s="229" t="s">
        <v>277</v>
      </c>
      <c r="B47" s="53" t="s">
        <v>389</v>
      </c>
      <c r="C47" s="53" t="s">
        <v>326</v>
      </c>
      <c r="D47" s="53" t="s">
        <v>344</v>
      </c>
      <c r="E47" s="125" t="s">
        <v>389</v>
      </c>
      <c r="F47" s="53" t="s">
        <v>318</v>
      </c>
      <c r="G47" s="125" t="s">
        <v>395</v>
      </c>
      <c r="H47" s="53" t="s">
        <v>320</v>
      </c>
      <c r="I47" s="53" t="s">
        <v>321</v>
      </c>
      <c r="J47" s="125" t="s">
        <v>396</v>
      </c>
    </row>
    <row r="48" ht="30" customHeight="1" spans="1:10">
      <c r="A48" s="229" t="s">
        <v>277</v>
      </c>
      <c r="B48" s="53" t="s">
        <v>389</v>
      </c>
      <c r="C48" s="53" t="s">
        <v>330</v>
      </c>
      <c r="D48" s="53" t="s">
        <v>331</v>
      </c>
      <c r="E48" s="125" t="s">
        <v>332</v>
      </c>
      <c r="F48" s="53" t="s">
        <v>333</v>
      </c>
      <c r="G48" s="125" t="s">
        <v>334</v>
      </c>
      <c r="H48" s="53" t="s">
        <v>335</v>
      </c>
      <c r="I48" s="53" t="s">
        <v>324</v>
      </c>
      <c r="J48" s="125" t="s">
        <v>332</v>
      </c>
    </row>
    <row r="49" ht="30" customHeight="1" spans="1:10">
      <c r="A49" s="229" t="s">
        <v>297</v>
      </c>
      <c r="B49" s="53" t="s">
        <v>397</v>
      </c>
      <c r="C49" s="53" t="s">
        <v>315</v>
      </c>
      <c r="D49" s="53" t="s">
        <v>316</v>
      </c>
      <c r="E49" s="125" t="s">
        <v>398</v>
      </c>
      <c r="F49" s="53" t="s">
        <v>318</v>
      </c>
      <c r="G49" s="125" t="s">
        <v>169</v>
      </c>
      <c r="H49" s="53" t="s">
        <v>320</v>
      </c>
      <c r="I49" s="53" t="s">
        <v>324</v>
      </c>
      <c r="J49" s="125" t="s">
        <v>398</v>
      </c>
    </row>
    <row r="50" ht="42" customHeight="1" spans="1:10">
      <c r="A50" s="229" t="s">
        <v>297</v>
      </c>
      <c r="B50" s="53" t="s">
        <v>397</v>
      </c>
      <c r="C50" s="53" t="s">
        <v>315</v>
      </c>
      <c r="D50" s="53" t="s">
        <v>316</v>
      </c>
      <c r="E50" s="125" t="s">
        <v>399</v>
      </c>
      <c r="F50" s="53" t="s">
        <v>318</v>
      </c>
      <c r="G50" s="125" t="s">
        <v>170</v>
      </c>
      <c r="H50" s="53" t="s">
        <v>320</v>
      </c>
      <c r="I50" s="53" t="s">
        <v>324</v>
      </c>
      <c r="J50" s="125" t="s">
        <v>399</v>
      </c>
    </row>
    <row r="51" ht="18.75" customHeight="1" spans="1:10">
      <c r="A51" s="229" t="s">
        <v>297</v>
      </c>
      <c r="B51" s="53" t="s">
        <v>397</v>
      </c>
      <c r="C51" s="53" t="s">
        <v>315</v>
      </c>
      <c r="D51" s="53" t="s">
        <v>316</v>
      </c>
      <c r="E51" s="125" t="s">
        <v>400</v>
      </c>
      <c r="F51" s="53" t="s">
        <v>318</v>
      </c>
      <c r="G51" s="125" t="s">
        <v>401</v>
      </c>
      <c r="H51" s="53" t="s">
        <v>394</v>
      </c>
      <c r="I51" s="53" t="s">
        <v>324</v>
      </c>
      <c r="J51" s="125" t="s">
        <v>400</v>
      </c>
    </row>
    <row r="52" ht="49" customHeight="1" spans="1:10">
      <c r="A52" s="229" t="s">
        <v>297</v>
      </c>
      <c r="B52" s="53" t="s">
        <v>397</v>
      </c>
      <c r="C52" s="53" t="s">
        <v>326</v>
      </c>
      <c r="D52" s="53" t="s">
        <v>327</v>
      </c>
      <c r="E52" s="125" t="s">
        <v>402</v>
      </c>
      <c r="F52" s="53" t="s">
        <v>318</v>
      </c>
      <c r="G52" s="125" t="s">
        <v>402</v>
      </c>
      <c r="H52" s="53" t="s">
        <v>320</v>
      </c>
      <c r="I52" s="53" t="s">
        <v>321</v>
      </c>
      <c r="J52" s="125" t="s">
        <v>402</v>
      </c>
    </row>
    <row r="53" ht="34" customHeight="1" spans="1:10">
      <c r="A53" s="229" t="s">
        <v>297</v>
      </c>
      <c r="B53" s="53" t="s">
        <v>397</v>
      </c>
      <c r="C53" s="53" t="s">
        <v>330</v>
      </c>
      <c r="D53" s="53" t="s">
        <v>331</v>
      </c>
      <c r="E53" s="125" t="s">
        <v>332</v>
      </c>
      <c r="F53" s="53" t="s">
        <v>318</v>
      </c>
      <c r="G53" s="125" t="s">
        <v>334</v>
      </c>
      <c r="H53" s="53" t="s">
        <v>335</v>
      </c>
      <c r="I53" s="53" t="s">
        <v>321</v>
      </c>
      <c r="J53" s="125" t="s">
        <v>332</v>
      </c>
    </row>
    <row r="54" ht="32" customHeight="1" spans="1:10">
      <c r="A54" s="229" t="s">
        <v>293</v>
      </c>
      <c r="B54" s="53" t="s">
        <v>403</v>
      </c>
      <c r="C54" s="53" t="s">
        <v>315</v>
      </c>
      <c r="D54" s="53" t="s">
        <v>316</v>
      </c>
      <c r="E54" s="125" t="s">
        <v>404</v>
      </c>
      <c r="F54" s="53" t="s">
        <v>318</v>
      </c>
      <c r="G54" s="125" t="s">
        <v>170</v>
      </c>
      <c r="H54" s="53" t="s">
        <v>340</v>
      </c>
      <c r="I54" s="53" t="s">
        <v>321</v>
      </c>
      <c r="J54" s="125" t="s">
        <v>404</v>
      </c>
    </row>
    <row r="55" ht="32" customHeight="1" spans="1:10">
      <c r="A55" s="229" t="s">
        <v>293</v>
      </c>
      <c r="B55" s="53" t="s">
        <v>403</v>
      </c>
      <c r="C55" s="53" t="s">
        <v>315</v>
      </c>
      <c r="D55" s="53" t="s">
        <v>316</v>
      </c>
      <c r="E55" s="125" t="s">
        <v>405</v>
      </c>
      <c r="F55" s="53" t="s">
        <v>333</v>
      </c>
      <c r="G55" s="125" t="s">
        <v>170</v>
      </c>
      <c r="H55" s="53" t="s">
        <v>340</v>
      </c>
      <c r="I55" s="53" t="s">
        <v>324</v>
      </c>
      <c r="J55" s="125" t="s">
        <v>406</v>
      </c>
    </row>
    <row r="56" ht="32" customHeight="1" spans="1:10">
      <c r="A56" s="229" t="s">
        <v>293</v>
      </c>
      <c r="B56" s="53" t="s">
        <v>403</v>
      </c>
      <c r="C56" s="53" t="s">
        <v>315</v>
      </c>
      <c r="D56" s="53" t="s">
        <v>316</v>
      </c>
      <c r="E56" s="125" t="s">
        <v>407</v>
      </c>
      <c r="F56" s="53" t="s">
        <v>333</v>
      </c>
      <c r="G56" s="125" t="s">
        <v>170</v>
      </c>
      <c r="H56" s="53" t="s">
        <v>320</v>
      </c>
      <c r="I56" s="53" t="s">
        <v>324</v>
      </c>
      <c r="J56" s="125" t="s">
        <v>407</v>
      </c>
    </row>
    <row r="57" ht="32" customHeight="1" spans="1:10">
      <c r="A57" s="229" t="s">
        <v>293</v>
      </c>
      <c r="B57" s="53" t="s">
        <v>403</v>
      </c>
      <c r="C57" s="53" t="s">
        <v>326</v>
      </c>
      <c r="D57" s="53" t="s">
        <v>344</v>
      </c>
      <c r="E57" s="125" t="s">
        <v>408</v>
      </c>
      <c r="F57" s="53" t="s">
        <v>318</v>
      </c>
      <c r="G57" s="125" t="s">
        <v>359</v>
      </c>
      <c r="H57" s="53" t="s">
        <v>320</v>
      </c>
      <c r="I57" s="53" t="s">
        <v>324</v>
      </c>
      <c r="J57" s="125" t="s">
        <v>408</v>
      </c>
    </row>
    <row r="58" ht="32" customHeight="1" spans="1:10">
      <c r="A58" s="229" t="s">
        <v>293</v>
      </c>
      <c r="B58" s="53" t="s">
        <v>403</v>
      </c>
      <c r="C58" s="53" t="s">
        <v>330</v>
      </c>
      <c r="D58" s="53" t="s">
        <v>331</v>
      </c>
      <c r="E58" s="125" t="s">
        <v>409</v>
      </c>
      <c r="F58" s="53" t="s">
        <v>333</v>
      </c>
      <c r="G58" s="125" t="s">
        <v>170</v>
      </c>
      <c r="H58" s="53" t="s">
        <v>340</v>
      </c>
      <c r="I58" s="53" t="s">
        <v>324</v>
      </c>
      <c r="J58" s="125" t="s">
        <v>409</v>
      </c>
    </row>
  </sheetData>
  <mergeCells count="24">
    <mergeCell ref="A2:J2"/>
    <mergeCell ref="A3:H3"/>
    <mergeCell ref="A7:A11"/>
    <mergeCell ref="A12:A16"/>
    <mergeCell ref="A17:A21"/>
    <mergeCell ref="A22:A25"/>
    <mergeCell ref="A26:A30"/>
    <mergeCell ref="A31:A35"/>
    <mergeCell ref="A36:A40"/>
    <mergeCell ref="A41:A44"/>
    <mergeCell ref="A45:A48"/>
    <mergeCell ref="A49:A53"/>
    <mergeCell ref="A54:A58"/>
    <mergeCell ref="B7:B11"/>
    <mergeCell ref="B12:B16"/>
    <mergeCell ref="B17:B21"/>
    <mergeCell ref="B22:B25"/>
    <mergeCell ref="B26:B30"/>
    <mergeCell ref="B31:B35"/>
    <mergeCell ref="B36:B40"/>
    <mergeCell ref="B41:B44"/>
    <mergeCell ref="B45:B48"/>
    <mergeCell ref="B49:B53"/>
    <mergeCell ref="B54:B58"/>
  </mergeCells>
  <printOptions horizontalCentered="1"/>
  <pageMargins left="0.357638888888889" right="0.357638888888889" top="0.605555555555556" bottom="0.409027777777778" header="0.5" footer="0.5"/>
  <pageSetup paperSize="9" scale="70" orientation="landscape" horizontalDpi="600"/>
  <headerFooter/>
  <rowBreaks count="2" manualBreakCount="2">
    <brk id="25" max="16383" man="1"/>
    <brk id="44" max="16383" man="1"/>
  </rowBreak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F9"/>
  <sheetViews>
    <sheetView showZeros="0" workbookViewId="0">
      <selection activeCell="D15" sqref="D15"/>
    </sheetView>
  </sheetViews>
  <sheetFormatPr defaultColWidth="9.14285714285714" defaultRowHeight="14.25" customHeight="1" outlineLevelCol="5"/>
  <cols>
    <col min="1" max="1" width="32.1428571428571" customWidth="1"/>
    <col min="2" max="2" width="16.847619047619" customWidth="1"/>
    <col min="3" max="3" width="27.8571428571429" customWidth="1"/>
    <col min="4" max="6" width="28.5714285714286" customWidth="1"/>
  </cols>
  <sheetData>
    <row r="1" ht="15.75" customHeight="1" spans="1:6">
      <c r="A1" s="106">
        <v>1</v>
      </c>
      <c r="B1" s="107">
        <v>0</v>
      </c>
      <c r="C1" s="106">
        <v>1</v>
      </c>
      <c r="D1" s="108"/>
      <c r="E1" s="108"/>
      <c r="F1" s="32" t="s">
        <v>410</v>
      </c>
    </row>
    <row r="2" ht="36.75" customHeight="1" spans="1:6">
      <c r="A2" s="109" t="str">
        <f>"2025"&amp;"年部门政府性基金预算支出预算表"</f>
        <v>2025年部门政府性基金预算支出预算表</v>
      </c>
      <c r="B2" s="110" t="s">
        <v>411</v>
      </c>
      <c r="C2" s="111"/>
      <c r="D2" s="112"/>
      <c r="E2" s="112"/>
      <c r="F2" s="112"/>
    </row>
    <row r="3" ht="18.75" customHeight="1" spans="1:6">
      <c r="A3" s="6" t="str">
        <f>"单位名称："&amp;"中国共产党临沧市委员会统战部"</f>
        <v>单位名称：中国共产党临沧市委员会统战部</v>
      </c>
      <c r="B3" s="6" t="s">
        <v>412</v>
      </c>
      <c r="C3" s="106"/>
      <c r="D3" s="108"/>
      <c r="E3" s="108"/>
      <c r="F3" s="32" t="s">
        <v>1</v>
      </c>
    </row>
    <row r="4" ht="18.75" customHeight="1" spans="1:6">
      <c r="A4" s="113" t="s">
        <v>188</v>
      </c>
      <c r="B4" s="114" t="s">
        <v>72</v>
      </c>
      <c r="C4" s="115" t="s">
        <v>73</v>
      </c>
      <c r="D4" s="12" t="s">
        <v>413</v>
      </c>
      <c r="E4" s="12"/>
      <c r="F4" s="13"/>
    </row>
    <row r="5" ht="18.75" customHeight="1" spans="1:6">
      <c r="A5" s="116"/>
      <c r="B5" s="117"/>
      <c r="C5" s="118"/>
      <c r="D5" s="119" t="s">
        <v>55</v>
      </c>
      <c r="E5" s="119" t="s">
        <v>74</v>
      </c>
      <c r="F5" s="119" t="s">
        <v>75</v>
      </c>
    </row>
    <row r="6" ht="18.75" customHeight="1" spans="1:6">
      <c r="A6" s="116">
        <v>1</v>
      </c>
      <c r="B6" s="120" t="s">
        <v>169</v>
      </c>
      <c r="C6" s="118">
        <v>3</v>
      </c>
      <c r="D6" s="119">
        <v>4</v>
      </c>
      <c r="E6" s="119">
        <v>5</v>
      </c>
      <c r="F6" s="119">
        <v>6</v>
      </c>
    </row>
    <row r="7" ht="18.75" customHeight="1" spans="1:6">
      <c r="A7" s="121"/>
      <c r="B7" s="89"/>
      <c r="C7" s="89"/>
      <c r="D7" s="23"/>
      <c r="E7" s="23"/>
      <c r="F7" s="23"/>
    </row>
    <row r="8" ht="18.75" customHeight="1" spans="1:6">
      <c r="A8" s="121"/>
      <c r="B8" s="89"/>
      <c r="C8" s="89"/>
      <c r="D8" s="23"/>
      <c r="E8" s="23"/>
      <c r="F8" s="23"/>
    </row>
    <row r="9" ht="18.75" customHeight="1" spans="1:6">
      <c r="A9" s="122" t="s">
        <v>55</v>
      </c>
      <c r="B9" s="123"/>
      <c r="C9" s="25"/>
      <c r="D9" s="23"/>
      <c r="E9" s="23"/>
      <c r="F9" s="23"/>
    </row>
  </sheetData>
  <mergeCells count="7">
    <mergeCell ref="A2:F2"/>
    <mergeCell ref="A3:C3"/>
    <mergeCell ref="D4:F4"/>
    <mergeCell ref="A9:C9"/>
    <mergeCell ref="A4:A5"/>
    <mergeCell ref="B4:B5"/>
    <mergeCell ref="C4:C5"/>
  </mergeCells>
  <printOptions horizontalCentered="1"/>
  <pageMargins left="0.357638888888889" right="0.357638888888889" top="0.605555555555556" bottom="0.409027777777778" header="0.5" footer="0.5"/>
  <pageSetup paperSize="9" scale="90" orientation="landscape" horizontalDpi="600"/>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Q13"/>
  <sheetViews>
    <sheetView showZeros="0" workbookViewId="0">
      <selection activeCell="K11" sqref="K11"/>
    </sheetView>
  </sheetViews>
  <sheetFormatPr defaultColWidth="9.14285714285714" defaultRowHeight="14.25" customHeight="1"/>
  <cols>
    <col min="1" max="1" width="33.4285714285714" customWidth="1"/>
    <col min="2" max="2" width="15.7142857142857" customWidth="1"/>
    <col min="3" max="3" width="11.4285714285714" customWidth="1"/>
    <col min="4" max="4" width="7.71428571428571" customWidth="1"/>
    <col min="5" max="5" width="6.42857142857143" customWidth="1"/>
    <col min="6" max="6" width="12" customWidth="1"/>
    <col min="7" max="8" width="11.2857142857143" customWidth="1"/>
    <col min="9" max="9" width="9" customWidth="1"/>
    <col min="10" max="10" width="10.2857142857143" customWidth="1"/>
    <col min="11" max="11" width="8.42857142857143" customWidth="1"/>
    <col min="12" max="12" width="6.28571428571429" customWidth="1"/>
    <col min="13" max="13" width="7" customWidth="1"/>
    <col min="14" max="14" width="10.1428571428571" customWidth="1"/>
    <col min="15" max="15" width="8.57142857142857" customWidth="1"/>
    <col min="16" max="16" width="10.5714285714286" customWidth="1"/>
    <col min="17" max="17" width="5.71428571428571" customWidth="1"/>
  </cols>
  <sheetData>
    <row r="1" ht="15.75" customHeight="1" spans="1:17">
      <c r="A1" s="2"/>
      <c r="B1" s="2"/>
      <c r="C1" s="2"/>
      <c r="D1" s="2"/>
      <c r="E1" s="2"/>
      <c r="F1" s="2"/>
      <c r="G1" s="2"/>
      <c r="H1" s="2"/>
      <c r="I1" s="2"/>
      <c r="J1" s="2"/>
      <c r="O1" s="31"/>
      <c r="P1" s="31"/>
      <c r="Q1" s="32" t="s">
        <v>414</v>
      </c>
    </row>
    <row r="2" ht="35.25" customHeight="1" spans="1:17">
      <c r="A2" s="33" t="str">
        <f>"2025"&amp;"年部门政府采购预算表"</f>
        <v>2025年部门政府采购预算表</v>
      </c>
      <c r="B2" s="5"/>
      <c r="C2" s="5"/>
      <c r="D2" s="5"/>
      <c r="E2" s="5"/>
      <c r="F2" s="5"/>
      <c r="G2" s="5"/>
      <c r="H2" s="5"/>
      <c r="I2" s="5"/>
      <c r="J2" s="5"/>
      <c r="K2" s="78"/>
      <c r="L2" s="5"/>
      <c r="M2" s="5"/>
      <c r="N2" s="5"/>
      <c r="O2" s="78"/>
      <c r="P2" s="78"/>
      <c r="Q2" s="5"/>
    </row>
    <row r="3" ht="18.75" customHeight="1" spans="1:17">
      <c r="A3" s="34" t="str">
        <f>"单位名称："&amp;"中国共产党临沧市委员会统战部"</f>
        <v>单位名称：中国共产党临沧市委员会统战部</v>
      </c>
      <c r="B3" s="8"/>
      <c r="C3" s="8"/>
      <c r="D3" s="8"/>
      <c r="E3" s="8"/>
      <c r="F3" s="8"/>
      <c r="G3" s="8"/>
      <c r="H3" s="8"/>
      <c r="I3" s="8"/>
      <c r="J3" s="8"/>
      <c r="O3" s="93"/>
      <c r="P3" s="93"/>
      <c r="Q3" s="32" t="s">
        <v>175</v>
      </c>
    </row>
    <row r="4" ht="19.5" customHeight="1" spans="1:17">
      <c r="A4" s="10" t="s">
        <v>415</v>
      </c>
      <c r="B4" s="80" t="s">
        <v>416</v>
      </c>
      <c r="C4" s="80" t="s">
        <v>417</v>
      </c>
      <c r="D4" s="80" t="s">
        <v>418</v>
      </c>
      <c r="E4" s="80" t="s">
        <v>419</v>
      </c>
      <c r="F4" s="80" t="s">
        <v>420</v>
      </c>
      <c r="G4" s="38" t="s">
        <v>195</v>
      </c>
      <c r="H4" s="38"/>
      <c r="I4" s="38"/>
      <c r="J4" s="38"/>
      <c r="K4" s="73"/>
      <c r="L4" s="38"/>
      <c r="M4" s="38"/>
      <c r="N4" s="38"/>
      <c r="O4" s="94"/>
      <c r="P4" s="73"/>
      <c r="Q4" s="39"/>
    </row>
    <row r="5" ht="19.5" customHeight="1" spans="1:17">
      <c r="A5" s="15"/>
      <c r="B5" s="82"/>
      <c r="C5" s="82"/>
      <c r="D5" s="82"/>
      <c r="E5" s="82"/>
      <c r="F5" s="82"/>
      <c r="G5" s="82" t="s">
        <v>55</v>
      </c>
      <c r="H5" s="82" t="s">
        <v>58</v>
      </c>
      <c r="I5" s="82" t="s">
        <v>421</v>
      </c>
      <c r="J5" s="82" t="s">
        <v>422</v>
      </c>
      <c r="K5" s="103" t="s">
        <v>423</v>
      </c>
      <c r="L5" s="95" t="s">
        <v>77</v>
      </c>
      <c r="M5" s="95"/>
      <c r="N5" s="95"/>
      <c r="O5" s="104"/>
      <c r="P5" s="105"/>
      <c r="Q5" s="84"/>
    </row>
    <row r="6" ht="54" customHeight="1" spans="1:17">
      <c r="A6" s="17"/>
      <c r="B6" s="84"/>
      <c r="C6" s="84"/>
      <c r="D6" s="84"/>
      <c r="E6" s="84"/>
      <c r="F6" s="84"/>
      <c r="G6" s="84"/>
      <c r="H6" s="84" t="s">
        <v>57</v>
      </c>
      <c r="I6" s="84"/>
      <c r="J6" s="84"/>
      <c r="K6" s="85"/>
      <c r="L6" s="84" t="s">
        <v>57</v>
      </c>
      <c r="M6" s="84" t="s">
        <v>64</v>
      </c>
      <c r="N6" s="84" t="s">
        <v>204</v>
      </c>
      <c r="O6" s="98" t="s">
        <v>66</v>
      </c>
      <c r="P6" s="85" t="s">
        <v>67</v>
      </c>
      <c r="Q6" s="84" t="s">
        <v>68</v>
      </c>
    </row>
    <row r="7" ht="30" customHeight="1" spans="1:17">
      <c r="A7" s="99">
        <v>1</v>
      </c>
      <c r="B7" s="100">
        <v>2</v>
      </c>
      <c r="C7" s="100">
        <v>3</v>
      </c>
      <c r="D7" s="99">
        <v>4</v>
      </c>
      <c r="E7" s="100">
        <v>5</v>
      </c>
      <c r="F7" s="100">
        <v>6</v>
      </c>
      <c r="G7" s="99">
        <v>7</v>
      </c>
      <c r="H7" s="100">
        <v>8</v>
      </c>
      <c r="I7" s="100">
        <v>9</v>
      </c>
      <c r="J7" s="99">
        <v>10</v>
      </c>
      <c r="K7" s="100">
        <v>11</v>
      </c>
      <c r="L7" s="100">
        <v>12</v>
      </c>
      <c r="M7" s="99">
        <v>13</v>
      </c>
      <c r="N7" s="100">
        <v>14</v>
      </c>
      <c r="O7" s="100">
        <v>15</v>
      </c>
      <c r="P7" s="99">
        <v>16</v>
      </c>
      <c r="Q7" s="100">
        <v>17</v>
      </c>
    </row>
    <row r="8" ht="30" customHeight="1" spans="1:17">
      <c r="A8" s="87" t="s">
        <v>70</v>
      </c>
      <c r="B8" s="88"/>
      <c r="C8" s="88"/>
      <c r="D8" s="88"/>
      <c r="E8" s="101"/>
      <c r="F8" s="23">
        <v>50000</v>
      </c>
      <c r="G8" s="23">
        <v>50000</v>
      </c>
      <c r="H8" s="23">
        <v>50000</v>
      </c>
      <c r="I8" s="23"/>
      <c r="J8" s="23"/>
      <c r="K8" s="23"/>
      <c r="L8" s="23"/>
      <c r="M8" s="23"/>
      <c r="N8" s="23"/>
      <c r="O8" s="23"/>
      <c r="P8" s="23"/>
      <c r="Q8" s="23"/>
    </row>
    <row r="9" ht="30" customHeight="1" spans="1:17">
      <c r="A9" s="230" t="s">
        <v>288</v>
      </c>
      <c r="B9" s="88" t="s">
        <v>288</v>
      </c>
      <c r="C9" s="88" t="s">
        <v>424</v>
      </c>
      <c r="D9" s="88" t="s">
        <v>425</v>
      </c>
      <c r="E9" s="101">
        <v>1</v>
      </c>
      <c r="F9" s="23">
        <v>10000</v>
      </c>
      <c r="G9" s="23">
        <v>10000</v>
      </c>
      <c r="H9" s="23">
        <v>10000</v>
      </c>
      <c r="I9" s="23"/>
      <c r="J9" s="23"/>
      <c r="K9" s="23"/>
      <c r="L9" s="23"/>
      <c r="M9" s="23"/>
      <c r="N9" s="23"/>
      <c r="O9" s="23"/>
      <c r="P9" s="23"/>
      <c r="Q9" s="23"/>
    </row>
    <row r="10" ht="30" customHeight="1" spans="1:17">
      <c r="A10" s="230" t="s">
        <v>301</v>
      </c>
      <c r="B10" s="88" t="s">
        <v>301</v>
      </c>
      <c r="C10" s="88" t="s">
        <v>426</v>
      </c>
      <c r="D10" s="88" t="s">
        <v>320</v>
      </c>
      <c r="E10" s="101">
        <v>20</v>
      </c>
      <c r="F10" s="23">
        <v>10000</v>
      </c>
      <c r="G10" s="23">
        <v>10000</v>
      </c>
      <c r="H10" s="23">
        <v>10000</v>
      </c>
      <c r="I10" s="23"/>
      <c r="J10" s="23"/>
      <c r="K10" s="23"/>
      <c r="L10" s="23"/>
      <c r="M10" s="23"/>
      <c r="N10" s="23"/>
      <c r="O10" s="23"/>
      <c r="P10" s="23"/>
      <c r="Q10" s="23"/>
    </row>
    <row r="11" ht="30" customHeight="1" spans="1:17">
      <c r="A11" s="230" t="s">
        <v>301</v>
      </c>
      <c r="B11" s="88" t="s">
        <v>301</v>
      </c>
      <c r="C11" s="88" t="s">
        <v>427</v>
      </c>
      <c r="D11" s="88" t="s">
        <v>320</v>
      </c>
      <c r="E11" s="101">
        <v>20</v>
      </c>
      <c r="F11" s="23">
        <v>20000</v>
      </c>
      <c r="G11" s="23">
        <v>20000</v>
      </c>
      <c r="H11" s="23">
        <v>20000</v>
      </c>
      <c r="I11" s="23"/>
      <c r="J11" s="23"/>
      <c r="K11" s="23"/>
      <c r="L11" s="23"/>
      <c r="M11" s="23"/>
      <c r="N11" s="23"/>
      <c r="O11" s="23"/>
      <c r="P11" s="23"/>
      <c r="Q11" s="23"/>
    </row>
    <row r="12" ht="30" customHeight="1" spans="1:17">
      <c r="A12" s="230" t="s">
        <v>301</v>
      </c>
      <c r="B12" s="88" t="s">
        <v>301</v>
      </c>
      <c r="C12" s="88" t="s">
        <v>428</v>
      </c>
      <c r="D12" s="88" t="s">
        <v>425</v>
      </c>
      <c r="E12" s="101">
        <v>1</v>
      </c>
      <c r="F12" s="23">
        <v>10000</v>
      </c>
      <c r="G12" s="23">
        <v>10000</v>
      </c>
      <c r="H12" s="23">
        <v>10000</v>
      </c>
      <c r="I12" s="23"/>
      <c r="J12" s="23"/>
      <c r="K12" s="23"/>
      <c r="L12" s="23"/>
      <c r="M12" s="23"/>
      <c r="N12" s="23"/>
      <c r="O12" s="23"/>
      <c r="P12" s="23"/>
      <c r="Q12" s="23"/>
    </row>
    <row r="13" ht="30" customHeight="1" spans="1:17">
      <c r="A13" s="90" t="s">
        <v>55</v>
      </c>
      <c r="B13" s="25"/>
      <c r="C13" s="25"/>
      <c r="D13" s="25"/>
      <c r="E13" s="25"/>
      <c r="F13" s="23">
        <v>50000</v>
      </c>
      <c r="G13" s="23">
        <v>50000</v>
      </c>
      <c r="H13" s="23">
        <v>50000</v>
      </c>
      <c r="I13" s="23"/>
      <c r="J13" s="23"/>
      <c r="K13" s="23"/>
      <c r="L13" s="23"/>
      <c r="M13" s="23"/>
      <c r="N13" s="23"/>
      <c r="O13" s="23"/>
      <c r="P13" s="23"/>
      <c r="Q13" s="23"/>
    </row>
  </sheetData>
  <mergeCells count="16">
    <mergeCell ref="A2:Q2"/>
    <mergeCell ref="A3:F3"/>
    <mergeCell ref="G4:Q4"/>
    <mergeCell ref="L5:Q5"/>
    <mergeCell ref="A13:E13"/>
    <mergeCell ref="A4:A6"/>
    <mergeCell ref="B4:B6"/>
    <mergeCell ref="C4:C6"/>
    <mergeCell ref="D4:D6"/>
    <mergeCell ref="E4:E6"/>
    <mergeCell ref="F4:F6"/>
    <mergeCell ref="G5:G6"/>
    <mergeCell ref="H5:H6"/>
    <mergeCell ref="I5:I6"/>
    <mergeCell ref="J5:J6"/>
    <mergeCell ref="K5:K6"/>
  </mergeCells>
  <printOptions horizontalCentered="1"/>
  <pageMargins left="0.357638888888889" right="0.357638888888889" top="0.605555555555556" bottom="0.409027777777778" header="0.5" footer="0.5"/>
  <pageSetup paperSize="9" scale="80" orientation="landscape" horizontalDpi="600"/>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N10"/>
  <sheetViews>
    <sheetView showZeros="0" workbookViewId="0">
      <selection activeCell="Q6" sqref="Q6"/>
    </sheetView>
  </sheetViews>
  <sheetFormatPr defaultColWidth="9.14285714285714" defaultRowHeight="14.25" customHeight="1"/>
  <cols>
    <col min="1" max="1" width="14.1428571428571" customWidth="1"/>
    <col min="2" max="3" width="12.7142857142857" customWidth="1"/>
    <col min="4" max="4" width="7" customWidth="1"/>
    <col min="5" max="5" width="10.7142857142857" customWidth="1"/>
    <col min="6" max="6" width="9" customWidth="1"/>
    <col min="7" max="7" width="10.7142857142857" customWidth="1"/>
    <col min="8" max="8" width="13.2857142857143" customWidth="1"/>
    <col min="9" max="9" width="8.42857142857143" customWidth="1"/>
    <col min="10" max="10" width="12" customWidth="1"/>
    <col min="11" max="11" width="14.2857142857143" customWidth="1"/>
    <col min="12" max="12" width="9.85714285714286" customWidth="1"/>
    <col min="13" max="13" width="11" customWidth="1"/>
    <col min="14" max="14" width="10.7142857142857" customWidth="1"/>
  </cols>
  <sheetData>
    <row r="1" ht="13.5" customHeight="1" spans="1:14">
      <c r="A1" s="57"/>
      <c r="B1" s="57"/>
      <c r="C1" s="76"/>
      <c r="D1" s="57"/>
      <c r="E1" s="57"/>
      <c r="F1" s="57"/>
      <c r="G1" s="57"/>
      <c r="H1" s="77"/>
      <c r="I1" s="64"/>
      <c r="J1" s="64"/>
      <c r="K1" s="64"/>
      <c r="L1" s="31"/>
      <c r="M1" s="70"/>
      <c r="N1" s="92" t="s">
        <v>429</v>
      </c>
    </row>
    <row r="2" ht="34.5" customHeight="1" spans="1:14">
      <c r="A2" s="33" t="str">
        <f>"2025"&amp;"年部门政府购买服务预算表"</f>
        <v>2025年部门政府购买服务预算表</v>
      </c>
      <c r="B2" s="60"/>
      <c r="C2" s="78"/>
      <c r="D2" s="60"/>
      <c r="E2" s="60"/>
      <c r="F2" s="60"/>
      <c r="G2" s="60"/>
      <c r="H2" s="71"/>
      <c r="I2" s="60"/>
      <c r="J2" s="60"/>
      <c r="K2" s="60"/>
      <c r="L2" s="78"/>
      <c r="M2" s="71"/>
      <c r="N2" s="60"/>
    </row>
    <row r="3" ht="18.75" customHeight="1" spans="1:14">
      <c r="A3" s="61" t="str">
        <f>"单位名称："&amp;"中国共产党临沧市委员会统战部"</f>
        <v>单位名称：中国共产党临沧市委员会统战部</v>
      </c>
      <c r="B3" s="62"/>
      <c r="C3" s="79"/>
      <c r="D3" s="62"/>
      <c r="E3" s="62"/>
      <c r="F3" s="62"/>
      <c r="G3" s="62"/>
      <c r="H3" s="77"/>
      <c r="I3" s="64"/>
      <c r="J3" s="64"/>
      <c r="K3" s="64"/>
      <c r="L3" s="93"/>
      <c r="M3" s="72"/>
      <c r="N3" s="92" t="s">
        <v>175</v>
      </c>
    </row>
    <row r="4" ht="18.75" customHeight="1" spans="1:14">
      <c r="A4" s="10" t="s">
        <v>415</v>
      </c>
      <c r="B4" s="80" t="s">
        <v>430</v>
      </c>
      <c r="C4" s="81" t="s">
        <v>431</v>
      </c>
      <c r="D4" s="38" t="s">
        <v>195</v>
      </c>
      <c r="E4" s="38"/>
      <c r="F4" s="38"/>
      <c r="G4" s="38"/>
      <c r="H4" s="73"/>
      <c r="I4" s="38"/>
      <c r="J4" s="38"/>
      <c r="K4" s="38"/>
      <c r="L4" s="94"/>
      <c r="M4" s="73"/>
      <c r="N4" s="39"/>
    </row>
    <row r="5" ht="17.25" customHeight="1" spans="1:14">
      <c r="A5" s="15"/>
      <c r="B5" s="82"/>
      <c r="C5" s="83"/>
      <c r="D5" s="82" t="s">
        <v>55</v>
      </c>
      <c r="E5" s="82" t="s">
        <v>58</v>
      </c>
      <c r="F5" s="82" t="s">
        <v>432</v>
      </c>
      <c r="G5" s="82" t="s">
        <v>422</v>
      </c>
      <c r="H5" s="83" t="s">
        <v>423</v>
      </c>
      <c r="I5" s="95" t="s">
        <v>77</v>
      </c>
      <c r="J5" s="95"/>
      <c r="K5" s="95"/>
      <c r="L5" s="96"/>
      <c r="M5" s="97"/>
      <c r="N5" s="84"/>
    </row>
    <row r="6" ht="54" customHeight="1" spans="1:14">
      <c r="A6" s="17"/>
      <c r="B6" s="84"/>
      <c r="C6" s="85"/>
      <c r="D6" s="84"/>
      <c r="E6" s="84"/>
      <c r="F6" s="84"/>
      <c r="G6" s="84"/>
      <c r="H6" s="85"/>
      <c r="I6" s="84" t="s">
        <v>57</v>
      </c>
      <c r="J6" s="84" t="s">
        <v>64</v>
      </c>
      <c r="K6" s="84" t="s">
        <v>204</v>
      </c>
      <c r="L6" s="98" t="s">
        <v>66</v>
      </c>
      <c r="M6" s="85" t="s">
        <v>67</v>
      </c>
      <c r="N6" s="84" t="s">
        <v>68</v>
      </c>
    </row>
    <row r="7" ht="19.5" customHeight="1" spans="1:14">
      <c r="A7" s="86">
        <v>1</v>
      </c>
      <c r="B7" s="86">
        <v>2</v>
      </c>
      <c r="C7" s="86">
        <v>3</v>
      </c>
      <c r="D7" s="86">
        <v>4</v>
      </c>
      <c r="E7" s="86">
        <v>5</v>
      </c>
      <c r="F7" s="86">
        <v>6</v>
      </c>
      <c r="G7" s="86">
        <v>7</v>
      </c>
      <c r="H7" s="86">
        <v>8</v>
      </c>
      <c r="I7" s="86">
        <v>9</v>
      </c>
      <c r="J7" s="86">
        <v>10</v>
      </c>
      <c r="K7" s="86">
        <v>11</v>
      </c>
      <c r="L7" s="86">
        <v>12</v>
      </c>
      <c r="M7" s="86">
        <v>13</v>
      </c>
      <c r="N7" s="86">
        <v>14</v>
      </c>
    </row>
    <row r="8" ht="21" customHeight="1" spans="1:14">
      <c r="A8" s="87"/>
      <c r="B8" s="88"/>
      <c r="C8" s="89"/>
      <c r="D8" s="23"/>
      <c r="E8" s="23"/>
      <c r="F8" s="23"/>
      <c r="G8" s="23"/>
      <c r="H8" s="23"/>
      <c r="I8" s="23"/>
      <c r="J8" s="23"/>
      <c r="K8" s="23"/>
      <c r="L8" s="23"/>
      <c r="M8" s="23"/>
      <c r="N8" s="23"/>
    </row>
    <row r="9" ht="21" customHeight="1" spans="1:14">
      <c r="A9" s="87"/>
      <c r="B9" s="88"/>
      <c r="C9" s="89"/>
      <c r="D9" s="23"/>
      <c r="E9" s="23"/>
      <c r="F9" s="23"/>
      <c r="G9" s="23"/>
      <c r="H9" s="23"/>
      <c r="I9" s="23"/>
      <c r="J9" s="23"/>
      <c r="K9" s="23"/>
      <c r="L9" s="23"/>
      <c r="M9" s="23"/>
      <c r="N9" s="23"/>
    </row>
    <row r="10" ht="21" customHeight="1" spans="1:14">
      <c r="A10" s="90" t="s">
        <v>55</v>
      </c>
      <c r="B10" s="25"/>
      <c r="C10" s="91"/>
      <c r="D10" s="23"/>
      <c r="E10" s="23"/>
      <c r="F10" s="23"/>
      <c r="G10" s="23"/>
      <c r="H10" s="23"/>
      <c r="I10" s="23"/>
      <c r="J10" s="23"/>
      <c r="K10" s="23"/>
      <c r="L10" s="23"/>
      <c r="M10" s="23"/>
      <c r="N10" s="23"/>
    </row>
  </sheetData>
  <mergeCells count="13">
    <mergeCell ref="A2:N2"/>
    <mergeCell ref="A3:C3"/>
    <mergeCell ref="D4:N4"/>
    <mergeCell ref="I5:N5"/>
    <mergeCell ref="A10:C10"/>
    <mergeCell ref="A4:A6"/>
    <mergeCell ref="B4:B6"/>
    <mergeCell ref="C4:C6"/>
    <mergeCell ref="D5:D6"/>
    <mergeCell ref="E5:E6"/>
    <mergeCell ref="F5:F6"/>
    <mergeCell ref="G5:G6"/>
    <mergeCell ref="H5:H6"/>
  </mergeCells>
  <printOptions horizontalCentered="1"/>
  <pageMargins left="0.357638888888889" right="0.357638888888889" top="0.605555555555556" bottom="0.409027777777778" header="0.5" footer="0.5"/>
  <pageSetup paperSize="9" scale="90" orientation="landscape" horizontalDpi="600"/>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N8"/>
  <sheetViews>
    <sheetView showZeros="0" workbookViewId="0">
      <selection activeCell="G11" sqref="G11"/>
    </sheetView>
  </sheetViews>
  <sheetFormatPr defaultColWidth="9.14285714285714" defaultRowHeight="14.25" customHeight="1" outlineLevelRow="7"/>
  <cols>
    <col min="1" max="1" width="12.1428571428571" style="56" customWidth="1"/>
    <col min="2" max="2" width="9.42857142857143" style="56" customWidth="1"/>
    <col min="3" max="3" width="10.8571428571429" style="56" customWidth="1"/>
    <col min="4" max="4" width="13.4285714285714" style="56" customWidth="1"/>
    <col min="5" max="13" width="10.5714285714286" style="56" customWidth="1"/>
    <col min="14" max="14" width="20.847619047619" style="56" customWidth="1"/>
    <col min="15" max="16384" width="9.14285714285714" style="56"/>
  </cols>
  <sheetData>
    <row r="1" ht="12" customHeight="1" spans="1:14">
      <c r="A1" s="57"/>
      <c r="B1" s="57"/>
      <c r="C1" s="57"/>
      <c r="D1" s="58"/>
      <c r="L1" s="70"/>
      <c r="M1" s="70"/>
      <c r="N1" s="70" t="s">
        <v>433</v>
      </c>
    </row>
    <row r="2" ht="27.75" customHeight="1" spans="1:14">
      <c r="A2" s="59" t="str">
        <f>"2025"&amp;"年市对下转移支付预算表"</f>
        <v>2025年市对下转移支付预算表</v>
      </c>
      <c r="B2" s="60"/>
      <c r="C2" s="60"/>
      <c r="D2" s="60"/>
      <c r="E2" s="60"/>
      <c r="F2" s="60"/>
      <c r="G2" s="60"/>
      <c r="H2" s="60"/>
      <c r="I2" s="60"/>
      <c r="J2" s="60"/>
      <c r="K2" s="60"/>
      <c r="L2" s="71"/>
      <c r="M2" s="71"/>
      <c r="N2" s="60"/>
    </row>
    <row r="3" ht="18.75" customHeight="1" spans="1:14">
      <c r="A3" s="61" t="str">
        <f>"单位名称："&amp;"中国共产党临沧市委员会统战部"</f>
        <v>单位名称：中国共产党临沧市委员会统战部</v>
      </c>
      <c r="B3" s="62"/>
      <c r="C3" s="62"/>
      <c r="D3" s="63"/>
      <c r="E3" s="64"/>
      <c r="F3" s="64"/>
      <c r="G3" s="64"/>
      <c r="H3" s="64"/>
      <c r="I3" s="64"/>
      <c r="L3" s="72"/>
      <c r="M3" s="72"/>
      <c r="N3" s="70" t="s">
        <v>175</v>
      </c>
    </row>
    <row r="4" ht="29" customHeight="1" spans="1:14">
      <c r="A4" s="10" t="s">
        <v>434</v>
      </c>
      <c r="B4" s="37" t="s">
        <v>195</v>
      </c>
      <c r="C4" s="38"/>
      <c r="D4" s="38"/>
      <c r="E4" s="37" t="s">
        <v>435</v>
      </c>
      <c r="F4" s="38"/>
      <c r="G4" s="38"/>
      <c r="H4" s="38"/>
      <c r="I4" s="38"/>
      <c r="J4" s="38"/>
      <c r="K4" s="38"/>
      <c r="L4" s="73"/>
      <c r="M4" s="73"/>
      <c r="N4" s="39"/>
    </row>
    <row r="5" ht="46" customHeight="1" spans="1:14">
      <c r="A5" s="17"/>
      <c r="B5" s="15" t="s">
        <v>55</v>
      </c>
      <c r="C5" s="10" t="s">
        <v>58</v>
      </c>
      <c r="D5" s="65" t="s">
        <v>432</v>
      </c>
      <c r="E5" s="66" t="s">
        <v>436</v>
      </c>
      <c r="F5" s="66" t="s">
        <v>437</v>
      </c>
      <c r="G5" s="66" t="s">
        <v>438</v>
      </c>
      <c r="H5" s="66" t="s">
        <v>439</v>
      </c>
      <c r="I5" s="66" t="s">
        <v>440</v>
      </c>
      <c r="J5" s="66" t="s">
        <v>441</v>
      </c>
      <c r="K5" s="66" t="s">
        <v>442</v>
      </c>
      <c r="L5" s="74" t="s">
        <v>443</v>
      </c>
      <c r="M5" s="74" t="s">
        <v>444</v>
      </c>
      <c r="N5" s="74" t="s">
        <v>445</v>
      </c>
    </row>
    <row r="6" ht="18.75" customHeight="1" spans="1:14">
      <c r="A6" s="67">
        <v>1</v>
      </c>
      <c r="B6" s="67">
        <v>2</v>
      </c>
      <c r="C6" s="67">
        <v>3</v>
      </c>
      <c r="D6" s="68">
        <v>4</v>
      </c>
      <c r="E6" s="67">
        <v>5</v>
      </c>
      <c r="F6" s="67">
        <v>6</v>
      </c>
      <c r="G6" s="67">
        <v>7</v>
      </c>
      <c r="H6" s="68">
        <v>8</v>
      </c>
      <c r="I6" s="67">
        <v>9</v>
      </c>
      <c r="J6" s="67">
        <v>10</v>
      </c>
      <c r="K6" s="67">
        <v>11</v>
      </c>
      <c r="L6" s="75">
        <v>12</v>
      </c>
      <c r="M6" s="75">
        <v>13</v>
      </c>
      <c r="N6" s="75">
        <v>14</v>
      </c>
    </row>
    <row r="7" ht="18.75" customHeight="1" spans="1:14">
      <c r="A7" s="29"/>
      <c r="B7" s="69"/>
      <c r="C7" s="69"/>
      <c r="D7" s="69"/>
      <c r="E7" s="69"/>
      <c r="F7" s="69"/>
      <c r="G7" s="69"/>
      <c r="H7" s="69"/>
      <c r="I7" s="69"/>
      <c r="J7" s="69"/>
      <c r="K7" s="69"/>
      <c r="L7" s="69"/>
      <c r="M7" s="69"/>
      <c r="N7" s="69"/>
    </row>
    <row r="8" ht="18.75" customHeight="1" spans="1:14">
      <c r="A8" s="29"/>
      <c r="B8" s="69"/>
      <c r="C8" s="69"/>
      <c r="D8" s="69"/>
      <c r="E8" s="69"/>
      <c r="F8" s="69"/>
      <c r="G8" s="69"/>
      <c r="H8" s="69"/>
      <c r="I8" s="69"/>
      <c r="J8" s="69"/>
      <c r="K8" s="69"/>
      <c r="L8" s="69"/>
      <c r="M8" s="69"/>
      <c r="N8" s="69"/>
    </row>
  </sheetData>
  <mergeCells count="5">
    <mergeCell ref="A2:N2"/>
    <mergeCell ref="A3:I3"/>
    <mergeCell ref="B4:D4"/>
    <mergeCell ref="E4:N4"/>
    <mergeCell ref="A4:A5"/>
  </mergeCells>
  <printOptions horizontalCentered="1"/>
  <pageMargins left="0.357638888888889" right="0.357638888888889" top="0.605555555555556" bottom="0.409027777777778" header="0.5" footer="0.5"/>
  <pageSetup paperSize="9" scale="90" orientation="landscape" horizontalDpi="600"/>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J7"/>
  <sheetViews>
    <sheetView showZeros="0" workbookViewId="0">
      <selection activeCell="F10" sqref="F10"/>
    </sheetView>
  </sheetViews>
  <sheetFormatPr defaultColWidth="9.14285714285714" defaultRowHeight="12" customHeight="1" outlineLevelRow="6"/>
  <cols>
    <col min="1" max="2" width="13.7142857142857" customWidth="1"/>
    <col min="3" max="5" width="16.8571428571429" customWidth="1"/>
    <col min="6" max="6" width="11.2857142857143" customWidth="1"/>
    <col min="7" max="7" width="25.1428571428571" customWidth="1"/>
    <col min="8" max="8" width="15.5714285714286" customWidth="1"/>
    <col min="9" max="9" width="13.4190476190476" customWidth="1"/>
    <col min="10" max="10" width="18.847619047619" customWidth="1"/>
  </cols>
  <sheetData>
    <row r="1" ht="19.5" customHeight="1" spans="10:10">
      <c r="J1" s="31" t="s">
        <v>446</v>
      </c>
    </row>
    <row r="2" ht="36" customHeight="1" spans="1:10">
      <c r="A2" s="4" t="str">
        <f>"2025"&amp;"年市对下转移支付绩效目标表"</f>
        <v>2025年市对下转移支付绩效目标表</v>
      </c>
      <c r="B2" s="5"/>
      <c r="C2" s="5"/>
      <c r="D2" s="5"/>
      <c r="E2" s="5"/>
      <c r="F2" s="46"/>
      <c r="G2" s="5"/>
      <c r="H2" s="46"/>
      <c r="I2" s="46"/>
      <c r="J2" s="5"/>
    </row>
    <row r="3" ht="18.75" customHeight="1" spans="1:8">
      <c r="A3" s="47" t="str">
        <f>"单位名称："&amp;"中国共产党临沧市委员会统战部"</f>
        <v>单位名称：中国共产党临沧市委员会统战部</v>
      </c>
      <c r="B3" s="48"/>
      <c r="C3" s="48"/>
      <c r="D3" s="48"/>
      <c r="E3" s="48"/>
      <c r="F3" s="49"/>
      <c r="G3" s="48"/>
      <c r="H3" s="49"/>
    </row>
    <row r="4" ht="39" customHeight="1" spans="1:10">
      <c r="A4" s="40" t="s">
        <v>304</v>
      </c>
      <c r="B4" s="40" t="s">
        <v>305</v>
      </c>
      <c r="C4" s="40" t="s">
        <v>306</v>
      </c>
      <c r="D4" s="40" t="s">
        <v>307</v>
      </c>
      <c r="E4" s="40" t="s">
        <v>308</v>
      </c>
      <c r="F4" s="50" t="s">
        <v>309</v>
      </c>
      <c r="G4" s="40" t="s">
        <v>310</v>
      </c>
      <c r="H4" s="50" t="s">
        <v>311</v>
      </c>
      <c r="I4" s="50" t="s">
        <v>312</v>
      </c>
      <c r="J4" s="40" t="s">
        <v>313</v>
      </c>
    </row>
    <row r="5" ht="18.75" customHeight="1" spans="1:10">
      <c r="A5" s="51">
        <v>1</v>
      </c>
      <c r="B5" s="51">
        <v>2</v>
      </c>
      <c r="C5" s="51">
        <v>3</v>
      </c>
      <c r="D5" s="51">
        <v>4</v>
      </c>
      <c r="E5" s="51">
        <v>5</v>
      </c>
      <c r="F5" s="52">
        <v>6</v>
      </c>
      <c r="G5" s="51">
        <v>7</v>
      </c>
      <c r="H5" s="52">
        <v>8</v>
      </c>
      <c r="I5" s="52">
        <v>9</v>
      </c>
      <c r="J5" s="51">
        <v>10</v>
      </c>
    </row>
    <row r="6" ht="18.75" customHeight="1" spans="1:10">
      <c r="A6" s="53"/>
      <c r="B6" s="42"/>
      <c r="C6" s="42"/>
      <c r="D6" s="42"/>
      <c r="E6" s="44"/>
      <c r="F6" s="54"/>
      <c r="G6" s="44"/>
      <c r="H6" s="54"/>
      <c r="I6" s="54"/>
      <c r="J6" s="44"/>
    </row>
    <row r="7" ht="18.75" customHeight="1" spans="1:10">
      <c r="A7" s="53"/>
      <c r="B7" s="53"/>
      <c r="C7" s="53"/>
      <c r="D7" s="53"/>
      <c r="E7" s="53"/>
      <c r="F7" s="55"/>
      <c r="G7" s="53"/>
      <c r="H7" s="53"/>
      <c r="I7" s="53"/>
      <c r="J7" s="53"/>
    </row>
  </sheetData>
  <mergeCells count="2">
    <mergeCell ref="A2:J2"/>
    <mergeCell ref="A3:H3"/>
  </mergeCells>
  <printOptions horizontalCentered="1"/>
  <pageMargins left="0.357638888888889" right="0.357638888888889" top="0.605555555555556" bottom="0.409027777777778" header="0.5" footer="0.5"/>
  <pageSetup paperSize="9" scale="90" orientation="landscape" horizontalDpi="600"/>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H8"/>
  <sheetViews>
    <sheetView showZeros="0" workbookViewId="0">
      <selection activeCell="F24" sqref="F24:F25"/>
    </sheetView>
  </sheetViews>
  <sheetFormatPr defaultColWidth="9.14285714285714" defaultRowHeight="12" customHeight="1" outlineLevelRow="7" outlineLevelCol="7"/>
  <cols>
    <col min="1" max="1" width="19.5714285714286" customWidth="1"/>
    <col min="2" max="2" width="11.5714285714286" customWidth="1"/>
    <col min="3" max="3" width="23.8571428571429" customWidth="1"/>
    <col min="4" max="4" width="13" customWidth="1"/>
    <col min="5" max="5" width="13.7142857142857" customWidth="1"/>
    <col min="6" max="6" width="23.5714285714286" customWidth="1"/>
    <col min="7" max="7" width="25.1428571428571" customWidth="1"/>
    <col min="8" max="8" width="18.847619047619" customWidth="1"/>
  </cols>
  <sheetData>
    <row r="1" ht="14.25" customHeight="1" spans="8:8">
      <c r="H1" s="32" t="s">
        <v>447</v>
      </c>
    </row>
    <row r="2" ht="34.5" customHeight="1" spans="1:8">
      <c r="A2" s="33" t="str">
        <f>"2025"&amp;"年新增资产配置表"</f>
        <v>2025年新增资产配置表</v>
      </c>
      <c r="B2" s="5"/>
      <c r="C2" s="5"/>
      <c r="D2" s="5"/>
      <c r="E2" s="5"/>
      <c r="F2" s="5"/>
      <c r="G2" s="5"/>
      <c r="H2" s="5"/>
    </row>
    <row r="3" ht="19.5" customHeight="1" spans="1:8">
      <c r="A3" s="34" t="str">
        <f>"单位名称："&amp;"中国共产党临沧市委员会统战部"</f>
        <v>单位名称：中国共产党临沧市委员会统战部</v>
      </c>
      <c r="B3" s="7"/>
      <c r="C3" s="35"/>
      <c r="H3" s="36" t="s">
        <v>175</v>
      </c>
    </row>
    <row r="4" ht="18.75" customHeight="1" spans="1:8">
      <c r="A4" s="10" t="s">
        <v>188</v>
      </c>
      <c r="B4" s="10" t="s">
        <v>448</v>
      </c>
      <c r="C4" s="10" t="s">
        <v>449</v>
      </c>
      <c r="D4" s="10" t="s">
        <v>450</v>
      </c>
      <c r="E4" s="10" t="s">
        <v>451</v>
      </c>
      <c r="F4" s="37" t="s">
        <v>452</v>
      </c>
      <c r="G4" s="38"/>
      <c r="H4" s="39"/>
    </row>
    <row r="5" ht="18.75" customHeight="1" spans="1:8">
      <c r="A5" s="17"/>
      <c r="B5" s="17"/>
      <c r="C5" s="17"/>
      <c r="D5" s="17"/>
      <c r="E5" s="17"/>
      <c r="F5" s="40" t="s">
        <v>419</v>
      </c>
      <c r="G5" s="40" t="s">
        <v>453</v>
      </c>
      <c r="H5" s="40" t="s">
        <v>454</v>
      </c>
    </row>
    <row r="6" ht="18.75" customHeight="1" spans="1:8">
      <c r="A6" s="40">
        <v>1</v>
      </c>
      <c r="B6" s="40">
        <v>2</v>
      </c>
      <c r="C6" s="40">
        <v>3</v>
      </c>
      <c r="D6" s="40">
        <v>4</v>
      </c>
      <c r="E6" s="40">
        <v>5</v>
      </c>
      <c r="F6" s="40">
        <v>6</v>
      </c>
      <c r="G6" s="41">
        <v>7</v>
      </c>
      <c r="H6" s="40">
        <v>8</v>
      </c>
    </row>
    <row r="7" ht="18.75" customHeight="1" spans="1:8">
      <c r="A7" s="42"/>
      <c r="B7" s="42"/>
      <c r="C7" s="42"/>
      <c r="D7" s="42"/>
      <c r="E7" s="42"/>
      <c r="F7" s="43"/>
      <c r="G7" s="23"/>
      <c r="H7" s="23"/>
    </row>
    <row r="8" ht="18.75" customHeight="1" spans="1:8">
      <c r="A8" s="44" t="s">
        <v>55</v>
      </c>
      <c r="B8" s="45"/>
      <c r="C8" s="45"/>
      <c r="D8" s="45"/>
      <c r="E8" s="45"/>
      <c r="F8" s="43"/>
      <c r="G8" s="23"/>
      <c r="H8" s="23"/>
    </row>
  </sheetData>
  <mergeCells count="9">
    <mergeCell ref="A2:H2"/>
    <mergeCell ref="A3:C3"/>
    <mergeCell ref="F4:H4"/>
    <mergeCell ref="A8:E8"/>
    <mergeCell ref="A4:A5"/>
    <mergeCell ref="B4:B5"/>
    <mergeCell ref="C4:C5"/>
    <mergeCell ref="D4:D5"/>
    <mergeCell ref="E4:E5"/>
  </mergeCells>
  <printOptions horizontalCentered="1"/>
  <pageMargins left="0.357638888888889" right="0.357638888888889" top="0.605555555555556" bottom="0.409027777777778" header="0.5" footer="0.5"/>
  <pageSetup paperSize="9" scale="95" orientation="landscape" horizontalDpi="600"/>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K10"/>
  <sheetViews>
    <sheetView showZeros="0" workbookViewId="0">
      <selection activeCell="K16" sqref="K16:K17"/>
    </sheetView>
  </sheetViews>
  <sheetFormatPr defaultColWidth="9.14285714285714" defaultRowHeight="14.25" customHeight="1"/>
  <cols>
    <col min="1" max="1" width="13.4190476190476" customWidth="1"/>
    <col min="2" max="2" width="17.1428571428571" customWidth="1"/>
    <col min="3" max="3" width="14.1428571428571" customWidth="1"/>
    <col min="4" max="4" width="11.1428571428571" customWidth="1"/>
    <col min="5" max="5" width="18.1428571428571" customWidth="1"/>
    <col min="6" max="6" width="9.84761904761905" customWidth="1"/>
    <col min="7" max="7" width="17.7142857142857" customWidth="1"/>
    <col min="8" max="8" width="9" customWidth="1"/>
    <col min="9" max="9" width="15.4190476190476" customWidth="1"/>
    <col min="10" max="10" width="19.5714285714286" customWidth="1"/>
    <col min="11" max="11" width="15.4190476190476" customWidth="1"/>
  </cols>
  <sheetData>
    <row r="1" ht="19.5" customHeight="1" spans="4:11">
      <c r="D1" s="1"/>
      <c r="E1" s="1"/>
      <c r="F1" s="1"/>
      <c r="G1" s="1"/>
      <c r="H1" s="2"/>
      <c r="I1" s="2"/>
      <c r="J1" s="2"/>
      <c r="K1" s="31" t="s">
        <v>455</v>
      </c>
    </row>
    <row r="2" ht="42.75" customHeight="1" spans="1:11">
      <c r="A2" s="4" t="str">
        <f>"2025"&amp;"年转移支付补助项目支出预算表"</f>
        <v>2025年转移支付补助项目支出预算表</v>
      </c>
      <c r="B2" s="5"/>
      <c r="C2" s="5"/>
      <c r="D2" s="5"/>
      <c r="E2" s="5"/>
      <c r="F2" s="5"/>
      <c r="G2" s="5"/>
      <c r="H2" s="5"/>
      <c r="I2" s="5"/>
      <c r="J2" s="5"/>
      <c r="K2" s="5"/>
    </row>
    <row r="3" ht="18.75" customHeight="1" spans="1:11">
      <c r="A3" s="6" t="str">
        <f>"单位名称："&amp;"中国共产党临沧市委员会统战部"</f>
        <v>单位名称：中国共产党临沧市委员会统战部</v>
      </c>
      <c r="B3" s="7"/>
      <c r="C3" s="7"/>
      <c r="D3" s="7"/>
      <c r="E3" s="7"/>
      <c r="F3" s="7"/>
      <c r="G3" s="7"/>
      <c r="H3" s="8"/>
      <c r="I3" s="8"/>
      <c r="J3" s="8"/>
      <c r="K3" s="3" t="s">
        <v>175</v>
      </c>
    </row>
    <row r="4" ht="18.75" customHeight="1" spans="1:11">
      <c r="A4" s="9" t="s">
        <v>271</v>
      </c>
      <c r="B4" s="9" t="s">
        <v>190</v>
      </c>
      <c r="C4" s="9" t="s">
        <v>272</v>
      </c>
      <c r="D4" s="10" t="s">
        <v>191</v>
      </c>
      <c r="E4" s="10" t="s">
        <v>192</v>
      </c>
      <c r="F4" s="10" t="s">
        <v>273</v>
      </c>
      <c r="G4" s="10" t="s">
        <v>274</v>
      </c>
      <c r="H4" s="26" t="s">
        <v>55</v>
      </c>
      <c r="I4" s="11" t="s">
        <v>456</v>
      </c>
      <c r="J4" s="12"/>
      <c r="K4" s="13"/>
    </row>
    <row r="5" ht="18.75" customHeight="1" spans="1:11">
      <c r="A5" s="14"/>
      <c r="B5" s="14"/>
      <c r="C5" s="14"/>
      <c r="D5" s="15"/>
      <c r="E5" s="15"/>
      <c r="F5" s="15"/>
      <c r="G5" s="15"/>
      <c r="H5" s="27"/>
      <c r="I5" s="10" t="s">
        <v>58</v>
      </c>
      <c r="J5" s="10" t="s">
        <v>59</v>
      </c>
      <c r="K5" s="10" t="s">
        <v>60</v>
      </c>
    </row>
    <row r="6" ht="18.75" customHeight="1" spans="1:11">
      <c r="A6" s="16"/>
      <c r="B6" s="16"/>
      <c r="C6" s="16"/>
      <c r="D6" s="17"/>
      <c r="E6" s="17"/>
      <c r="F6" s="17"/>
      <c r="G6" s="17"/>
      <c r="H6" s="28"/>
      <c r="I6" s="17" t="s">
        <v>57</v>
      </c>
      <c r="J6" s="17"/>
      <c r="K6" s="17"/>
    </row>
    <row r="7" ht="18.75" customHeight="1" spans="1:11">
      <c r="A7" s="18">
        <v>1</v>
      </c>
      <c r="B7" s="18">
        <v>2</v>
      </c>
      <c r="C7" s="18">
        <v>3</v>
      </c>
      <c r="D7" s="18">
        <v>4</v>
      </c>
      <c r="E7" s="18">
        <v>5</v>
      </c>
      <c r="F7" s="18">
        <v>6</v>
      </c>
      <c r="G7" s="18">
        <v>7</v>
      </c>
      <c r="H7" s="18">
        <v>8</v>
      </c>
      <c r="I7" s="18">
        <v>9</v>
      </c>
      <c r="J7" s="19">
        <v>10</v>
      </c>
      <c r="K7" s="19">
        <v>11</v>
      </c>
    </row>
    <row r="8" ht="18.75" customHeight="1" spans="1:11">
      <c r="A8" s="29"/>
      <c r="B8" s="20"/>
      <c r="C8" s="29"/>
      <c r="D8" s="29"/>
      <c r="E8" s="29"/>
      <c r="F8" s="29"/>
      <c r="G8" s="29"/>
      <c r="H8" s="23"/>
      <c r="I8" s="23"/>
      <c r="J8" s="23"/>
      <c r="K8" s="23"/>
    </row>
    <row r="9" ht="18.75" customHeight="1" spans="1:11">
      <c r="A9" s="20"/>
      <c r="B9" s="20"/>
      <c r="C9" s="20"/>
      <c r="D9" s="20"/>
      <c r="E9" s="20"/>
      <c r="F9" s="20"/>
      <c r="G9" s="20"/>
      <c r="H9" s="23"/>
      <c r="I9" s="23"/>
      <c r="J9" s="23"/>
      <c r="K9" s="23"/>
    </row>
    <row r="10" ht="18.75" customHeight="1" spans="1:11">
      <c r="A10" s="30" t="s">
        <v>55</v>
      </c>
      <c r="B10" s="30"/>
      <c r="C10" s="30"/>
      <c r="D10" s="30"/>
      <c r="E10" s="30"/>
      <c r="F10" s="30"/>
      <c r="G10" s="30"/>
      <c r="H10" s="23"/>
      <c r="I10" s="23"/>
      <c r="J10" s="23"/>
      <c r="K10" s="23"/>
    </row>
  </sheetData>
  <mergeCells count="15">
    <mergeCell ref="A2:K2"/>
    <mergeCell ref="A3:G3"/>
    <mergeCell ref="I4:K4"/>
    <mergeCell ref="A10:G10"/>
    <mergeCell ref="A4:A6"/>
    <mergeCell ref="B4:B6"/>
    <mergeCell ref="C4:C6"/>
    <mergeCell ref="D4:D6"/>
    <mergeCell ref="E4:E6"/>
    <mergeCell ref="F4:F6"/>
    <mergeCell ref="G4:G6"/>
    <mergeCell ref="H4:H6"/>
    <mergeCell ref="I5:I6"/>
    <mergeCell ref="J5:J6"/>
    <mergeCell ref="K5:K6"/>
  </mergeCells>
  <printOptions horizontalCentered="1"/>
  <pageMargins left="0.357638888888889" right="0.357638888888889" top="0.605555555555556" bottom="0.409027777777778" header="0.5" footer="0.5"/>
  <pageSetup paperSize="9" scale="90" orientation="landscape" horizontalDpi="600"/>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G20"/>
  <sheetViews>
    <sheetView showZeros="0" workbookViewId="0">
      <selection activeCell="G10" sqref="G10"/>
    </sheetView>
  </sheetViews>
  <sheetFormatPr defaultColWidth="9.14285714285714" defaultRowHeight="14.25" customHeight="1" outlineLevelCol="6"/>
  <cols>
    <col min="1" max="1" width="21.8571428571429" customWidth="1"/>
    <col min="2" max="2" width="16" customWidth="1"/>
    <col min="3" max="3" width="31.5714285714286" customWidth="1"/>
    <col min="4" max="4" width="16.3047619047619" customWidth="1"/>
    <col min="5" max="7" width="23.847619047619" customWidth="1"/>
  </cols>
  <sheetData>
    <row r="1" ht="18.75" customHeight="1" spans="4:7">
      <c r="D1" s="1"/>
      <c r="E1" s="2"/>
      <c r="F1" s="2"/>
      <c r="G1" s="3" t="s">
        <v>457</v>
      </c>
    </row>
    <row r="2" ht="36.75" customHeight="1" spans="1:7">
      <c r="A2" s="4" t="str">
        <f>"2025"&amp;"年部门项目中期规划预算表"</f>
        <v>2025年部门项目中期规划预算表</v>
      </c>
      <c r="B2" s="5"/>
      <c r="C2" s="5"/>
      <c r="D2" s="5"/>
      <c r="E2" s="5"/>
      <c r="F2" s="5"/>
      <c r="G2" s="5"/>
    </row>
    <row r="3" ht="18.75" customHeight="1" spans="1:7">
      <c r="A3" s="6" t="str">
        <f>"单位名称："&amp;"中国共产党临沧市委员会统战部"</f>
        <v>单位名称：中国共产党临沧市委员会统战部</v>
      </c>
      <c r="B3" s="7"/>
      <c r="C3" s="7"/>
      <c r="D3" s="7"/>
      <c r="E3" s="8"/>
      <c r="F3" s="8"/>
      <c r="G3" s="3" t="s">
        <v>175</v>
      </c>
    </row>
    <row r="4" ht="18.75" customHeight="1" spans="1:7">
      <c r="A4" s="9" t="s">
        <v>272</v>
      </c>
      <c r="B4" s="9" t="s">
        <v>271</v>
      </c>
      <c r="C4" s="9" t="s">
        <v>190</v>
      </c>
      <c r="D4" s="10" t="s">
        <v>458</v>
      </c>
      <c r="E4" s="11" t="s">
        <v>58</v>
      </c>
      <c r="F4" s="12"/>
      <c r="G4" s="13"/>
    </row>
    <row r="5" ht="18.75" customHeight="1" spans="1:7">
      <c r="A5" s="14"/>
      <c r="B5" s="14"/>
      <c r="C5" s="14"/>
      <c r="D5" s="15"/>
      <c r="E5" s="9" t="str">
        <f>"2025"&amp;"年"</f>
        <v>2025年</v>
      </c>
      <c r="F5" s="9" t="str">
        <f>"2025"+1&amp;"年"</f>
        <v>2026年</v>
      </c>
      <c r="G5" s="9" t="str">
        <f>"2025"+2&amp;"年"</f>
        <v>2027年</v>
      </c>
    </row>
    <row r="6" ht="18.75" customHeight="1" spans="1:7">
      <c r="A6" s="16"/>
      <c r="B6" s="16"/>
      <c r="C6" s="16"/>
      <c r="D6" s="17"/>
      <c r="E6" s="16" t="s">
        <v>57</v>
      </c>
      <c r="F6" s="16"/>
      <c r="G6" s="16"/>
    </row>
    <row r="7" ht="26" customHeight="1" spans="1:7">
      <c r="A7" s="18">
        <v>1</v>
      </c>
      <c r="B7" s="18">
        <v>2</v>
      </c>
      <c r="C7" s="18">
        <v>3</v>
      </c>
      <c r="D7" s="18">
        <v>4</v>
      </c>
      <c r="E7" s="18">
        <v>5</v>
      </c>
      <c r="F7" s="18">
        <v>6</v>
      </c>
      <c r="G7" s="19">
        <v>7</v>
      </c>
    </row>
    <row r="8" ht="32" customHeight="1" spans="1:7">
      <c r="A8" s="20" t="s">
        <v>70</v>
      </c>
      <c r="B8" s="21"/>
      <c r="C8" s="21"/>
      <c r="D8" s="22"/>
      <c r="E8" s="23">
        <v>849200</v>
      </c>
      <c r="F8" s="23"/>
      <c r="G8" s="23"/>
    </row>
    <row r="9" ht="26" customHeight="1" spans="1:7">
      <c r="A9" s="20"/>
      <c r="B9" s="20" t="s">
        <v>459</v>
      </c>
      <c r="C9" s="20" t="s">
        <v>288</v>
      </c>
      <c r="D9" s="22" t="s">
        <v>460</v>
      </c>
      <c r="E9" s="23">
        <v>100000</v>
      </c>
      <c r="F9" s="23"/>
      <c r="G9" s="23"/>
    </row>
    <row r="10" ht="26" customHeight="1" spans="1:7">
      <c r="A10" s="24"/>
      <c r="B10" s="20" t="s">
        <v>459</v>
      </c>
      <c r="C10" s="20" t="s">
        <v>295</v>
      </c>
      <c r="D10" s="22" t="s">
        <v>460</v>
      </c>
      <c r="E10" s="23">
        <v>150000</v>
      </c>
      <c r="F10" s="23"/>
      <c r="G10" s="23"/>
    </row>
    <row r="11" ht="26" customHeight="1" spans="1:7">
      <c r="A11" s="24"/>
      <c r="B11" s="20" t="s">
        <v>459</v>
      </c>
      <c r="C11" s="20" t="s">
        <v>280</v>
      </c>
      <c r="D11" s="22" t="s">
        <v>460</v>
      </c>
      <c r="E11" s="23">
        <v>45000</v>
      </c>
      <c r="F11" s="23"/>
      <c r="G11" s="23"/>
    </row>
    <row r="12" ht="26" customHeight="1" spans="1:7">
      <c r="A12" s="24"/>
      <c r="B12" s="20" t="s">
        <v>459</v>
      </c>
      <c r="C12" s="20" t="s">
        <v>299</v>
      </c>
      <c r="D12" s="22" t="s">
        <v>460</v>
      </c>
      <c r="E12" s="23">
        <v>50000</v>
      </c>
      <c r="F12" s="23"/>
      <c r="G12" s="23"/>
    </row>
    <row r="13" ht="26" customHeight="1" spans="1:7">
      <c r="A13" s="24"/>
      <c r="B13" s="20" t="s">
        <v>459</v>
      </c>
      <c r="C13" s="20" t="s">
        <v>277</v>
      </c>
      <c r="D13" s="22" t="s">
        <v>460</v>
      </c>
      <c r="E13" s="23">
        <v>100000</v>
      </c>
      <c r="F13" s="23"/>
      <c r="G13" s="23"/>
    </row>
    <row r="14" ht="26" customHeight="1" spans="1:7">
      <c r="A14" s="24"/>
      <c r="B14" s="20" t="s">
        <v>459</v>
      </c>
      <c r="C14" s="20" t="s">
        <v>301</v>
      </c>
      <c r="D14" s="22" t="s">
        <v>460</v>
      </c>
      <c r="E14" s="23">
        <v>100000</v>
      </c>
      <c r="F14" s="23"/>
      <c r="G14" s="23"/>
    </row>
    <row r="15" ht="26" customHeight="1" spans="1:7">
      <c r="A15" s="24"/>
      <c r="B15" s="20" t="s">
        <v>459</v>
      </c>
      <c r="C15" s="20" t="s">
        <v>284</v>
      </c>
      <c r="D15" s="22" t="s">
        <v>460</v>
      </c>
      <c r="E15" s="23">
        <v>40000</v>
      </c>
      <c r="F15" s="23"/>
      <c r="G15" s="23"/>
    </row>
    <row r="16" ht="26" customHeight="1" spans="1:7">
      <c r="A16" s="24"/>
      <c r="B16" s="20" t="s">
        <v>459</v>
      </c>
      <c r="C16" s="20" t="s">
        <v>286</v>
      </c>
      <c r="D16" s="22" t="s">
        <v>460</v>
      </c>
      <c r="E16" s="23">
        <v>50000</v>
      </c>
      <c r="F16" s="23"/>
      <c r="G16" s="23"/>
    </row>
    <row r="17" ht="26" customHeight="1" spans="1:7">
      <c r="A17" s="24"/>
      <c r="B17" s="20" t="s">
        <v>459</v>
      </c>
      <c r="C17" s="20" t="s">
        <v>297</v>
      </c>
      <c r="D17" s="22" t="s">
        <v>460</v>
      </c>
      <c r="E17" s="23">
        <v>50000</v>
      </c>
      <c r="F17" s="23"/>
      <c r="G17" s="23"/>
    </row>
    <row r="18" ht="26" customHeight="1" spans="1:7">
      <c r="A18" s="24"/>
      <c r="B18" s="20" t="s">
        <v>459</v>
      </c>
      <c r="C18" s="20" t="s">
        <v>293</v>
      </c>
      <c r="D18" s="22" t="s">
        <v>460</v>
      </c>
      <c r="E18" s="23">
        <v>154200</v>
      </c>
      <c r="F18" s="23"/>
      <c r="G18" s="23"/>
    </row>
    <row r="19" ht="26" customHeight="1" spans="1:7">
      <c r="A19" s="24"/>
      <c r="B19" s="20" t="s">
        <v>461</v>
      </c>
      <c r="C19" s="20" t="s">
        <v>290</v>
      </c>
      <c r="D19" s="22" t="s">
        <v>460</v>
      </c>
      <c r="E19" s="23">
        <v>10000</v>
      </c>
      <c r="F19" s="23"/>
      <c r="G19" s="23"/>
    </row>
    <row r="20" ht="26" customHeight="1" spans="1:7">
      <c r="A20" s="22" t="s">
        <v>55</v>
      </c>
      <c r="B20" s="25"/>
      <c r="C20" s="25"/>
      <c r="D20" s="25"/>
      <c r="E20" s="23">
        <v>849200</v>
      </c>
      <c r="F20" s="23"/>
      <c r="G20" s="23"/>
    </row>
  </sheetData>
  <mergeCells count="11">
    <mergeCell ref="A2:G2"/>
    <mergeCell ref="A3:D3"/>
    <mergeCell ref="E4:G4"/>
    <mergeCell ref="A20:D20"/>
    <mergeCell ref="A4:A6"/>
    <mergeCell ref="B4:B6"/>
    <mergeCell ref="C4:C6"/>
    <mergeCell ref="D4:D6"/>
    <mergeCell ref="E5:E6"/>
    <mergeCell ref="F5:F6"/>
    <mergeCell ref="G5:G6"/>
  </mergeCells>
  <printOptions horizontalCentered="1"/>
  <pageMargins left="0.357638888888889" right="0.357638888888889" top="0.605555555555556" bottom="0.409027777777778" header="0.5" footer="0.5"/>
  <pageSetup paperSize="9" scale="90"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市对下转移支付预算表09-1</vt:lpstr>
      <vt:lpstr>市对下转移支付绩效目标表09-2</vt:lpstr>
      <vt:lpstr>新增资产配置表10</vt:lpstr>
      <vt:lpstr>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Tzb</cp:lastModifiedBy>
  <dcterms:created xsi:type="dcterms:W3CDTF">2025-02-26T08:59:00Z</dcterms:created>
  <dcterms:modified xsi:type="dcterms:W3CDTF">2025-03-07T09:36:40Z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2052-10.8.2.6613</vt:lpwstr>
  </property>
  <property fmtid="{D5CDD505-2E9C-101B-9397-08002B2CF9AE}" pid="3" name="ICV">
    <vt:lpwstr>41AD275F468D42BF8761F01314217A0A_12</vt:lpwstr>
  </property>
</Properties>
</file>