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firstSheet="4" activeTab="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calcPr calcId="144525"/>
</workbook>
</file>

<file path=xl/sharedStrings.xml><?xml version="1.0" encoding="utf-8"?>
<sst xmlns="http://schemas.openxmlformats.org/spreadsheetml/2006/main" count="1025" uniqueCount="394">
  <si>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</si>
  <si>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</si>
  <si>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</si>
  <si>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</si>
  <si>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</si>
  <si>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</si>
  <si>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</si>
  <si>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</si>
  <si>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</si>
  <si>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</si>
  <si>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</si>
  <si>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</si>
  <si>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</si>
  <si>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</si>
  <si>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</si>
  <si>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</si>
  <si>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</si>
  <si>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</si>
  <si>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</si>
  <si>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</si>
  <si>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</si>
  <si>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</si>
  <si>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</si>
  <si>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</si>
  <si>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</si>
  <si>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</si>
  <si>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</si>
  <si>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</si>
  <si>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</si>
  <si>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</si>
  <si>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</si>
  <si>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</si>
  <si>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</si>
  <si>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</si>
  <si>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</si>
  <si>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</si>
  <si>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</si>
  <si>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</si>
  <si>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</si>
  <si>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</si>
  <si>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</si>
  <si>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</si>
  <si>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</si>
  <si>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</si>
  <si>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</si>
  <si>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</si>
  <si>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</si>
  <si>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</si>
  <si>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</si>
  <si>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</si>
  <si>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</si>
  <si>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</si>
  <si>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</si>
  <si>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</si>
  <si>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</si>
  <si>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</si>
  <si>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</si>
  <si>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</si>
  <si>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</si>
  <si>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</si>
  <si>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</si>
  <si>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</si>
  <si>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</si>
  <si>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</si>
  <si>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</si>
  <si>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</si>
  <si>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</si>
  <si>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</si>
  <si>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</si>
  <si>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451001</t>
  </si>
  <si>
    <t>中国共产党临沧市委员会社会工作部</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</si>
  <si>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</si>
  <si>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</si>
  <si>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</si>
  <si>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</si>
  <si>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</si>
  <si>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</si>
  <si>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</si>
  <si>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</si>
  <si>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</si>
  <si>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</si>
  <si>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</si>
  <si>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</si>
  <si>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</si>
  <si>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</si>
  <si>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20139</t>
  </si>
  <si>
    <t>社会工作事务</t>
  </si>
  <si>
    <t>2013901</t>
  </si>
  <si>
    <t>行政运行</t>
  </si>
  <si>
    <t>2013902</t>
  </si>
  <si>
    <t>一般行政管理事务</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</si>
  <si>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</si>
  <si>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</si>
  <si>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</si>
  <si>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</si>
  <si>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</si>
  <si>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</si>
  <si>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</si>
  <si>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</si>
  <si>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</si>
  <si>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</si>
  <si>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</si>
  <si>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</si>
  <si>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</si>
  <si>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</si>
  <si>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</si>
  <si>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</si>
  <si>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</si>
  <si>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</si>
  <si>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</si>
  <si>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</si>
  <si>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</si>
  <si>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</si>
  <si>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</si>
  <si>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</si>
  <si>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</si>
  <si>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</si>
  <si>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</si>
  <si>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</si>
  <si>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</si>
  <si>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</si>
  <si>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</si>
  <si>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</si>
  <si>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</si>
  <si>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</si>
  <si>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</si>
  <si>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</si>
  <si>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</si>
  <si>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</si>
  <si>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</si>
  <si>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</si>
  <si>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</si>
  <si>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</si>
  <si>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</si>
  <si>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</si>
  <si>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</si>
  <si>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</si>
  <si>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</si>
  <si>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</si>
  <si>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</si>
  <si>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</si>
  <si>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</si>
  <si>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</si>
  <si>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</si>
  <si>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</si>
  <si>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</si>
  <si>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</si>
  <si>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</si>
  <si>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</si>
  <si>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</si>
  <si>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</si>
  <si>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</si>
  <si>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</si>
  <si>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</si>
  <si>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</si>
  <si>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</si>
  <si>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</si>
  <si>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</si>
  <si>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</si>
  <si>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</si>
  <si>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</si>
  <si>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</si>
  <si>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</si>
  <si>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</si>
  <si>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</si>
  <si>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</si>
  <si>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</si>
  <si>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</si>
  <si>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</si>
  <si>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</si>
  <si>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</si>
  <si>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</si>
  <si>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</si>
  <si>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</si>
  <si>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</si>
  <si>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</si>
  <si>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</si>
  <si>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</si>
  <si>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</si>
  <si>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</si>
  <si>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</si>
  <si>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</si>
  <si>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</si>
  <si>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</si>
  <si>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</si>
  <si>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</si>
  <si>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</si>
  <si>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</si>
  <si>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</si>
  <si>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</si>
  <si>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</si>
  <si>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</si>
  <si>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</si>
  <si>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已预拨</t>
  </si>
  <si>
    <t>事业单位
经营收入</t>
  </si>
  <si>
    <t>530900251100003675166</t>
  </si>
  <si>
    <t>行政人员支出工资</t>
  </si>
  <si>
    <t>30101</t>
  </si>
  <si>
    <t>基本工资</t>
  </si>
  <si>
    <t>30102</t>
  </si>
  <si>
    <t>津贴补贴</t>
  </si>
  <si>
    <t>530900251100003675194</t>
  </si>
  <si>
    <t>行政人员绩效考核奖</t>
  </si>
  <si>
    <t>30103</t>
  </si>
  <si>
    <t>奖金</t>
  </si>
  <si>
    <t>530900251100003675196</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</si>
  <si>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</si>
  <si>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</si>
  <si>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</si>
  <si>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</si>
  <si>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</si>
  <si>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</si>
  <si>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</si>
  <si>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</si>
  <si>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</si>
  <si>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</si>
  <si>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</si>
  <si>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530900251100003675197</t>
  </si>
  <si>
    <t>30113</t>
  </si>
  <si>
    <t>530900251100003675200</t>
  </si>
  <si>
    <t>30217</t>
  </si>
  <si>
    <t>530900251100003675204</t>
  </si>
  <si>
    <t>一般公用经费</t>
  </si>
  <si>
    <t>30207</t>
  </si>
  <si>
    <t>邮电费</t>
  </si>
  <si>
    <t>30211</t>
  </si>
  <si>
    <t>差旅费</t>
  </si>
  <si>
    <t>30201</t>
  </si>
  <si>
    <t>办公费</t>
  </si>
  <si>
    <t>530900251100003675207</t>
  </si>
  <si>
    <t>职工教育经费</t>
  </si>
  <si>
    <t>30216</t>
  </si>
  <si>
    <t>培训费</t>
  </si>
  <si>
    <t>530900251100003675202</t>
  </si>
  <si>
    <t>工会经费</t>
  </si>
  <si>
    <t>30228</t>
  </si>
  <si>
    <t>530900251100003675203</t>
  </si>
  <si>
    <t>福利费</t>
  </si>
  <si>
    <t>30229</t>
  </si>
  <si>
    <t>530900251100003675201</t>
  </si>
  <si>
    <t>行政人员公务交通补贴</t>
  </si>
  <si>
    <t>30239</t>
  </si>
  <si>
    <t>其他交通费用</t>
  </si>
  <si>
    <t>预算05-1表</t>
  </si>
  <si>
    <t>项目分类</t>
  </si>
  <si>
    <t>项目单位</t>
  </si>
  <si>
    <t>经济科目编码</t>
  </si>
  <si>
    <t>经济科目名称</t>
  </si>
  <si>
    <t>本年拨款</t>
  </si>
  <si>
    <t>其中：本次下达</t>
  </si>
  <si>
    <t>“自然村长”专项工作补助经费</t>
  </si>
  <si>
    <t>事业发展类</t>
  </si>
  <si>
    <t>530900251100003654015</t>
  </si>
  <si>
    <t>30305</t>
  </si>
  <si>
    <t>生活补助</t>
  </si>
  <si>
    <t>社会工作专项工作经费</t>
  </si>
  <si>
    <t>530900251100003655329</t>
  </si>
  <si>
    <t>30215</t>
  </si>
  <si>
    <t>会议费</t>
  </si>
  <si>
    <t>预算05-2表</t>
  </si>
  <si>
    <t>单位名称、项目名称</t>
  </si>
  <si>
    <t>项目年度绩效目标</t>
  </si>
  <si>
    <t>一级指标</t>
  </si>
  <si>
    <t>二级指标</t>
  </si>
  <si>
    <t>三级指标</t>
  </si>
  <si>
    <t>指标性质</t>
  </si>
  <si>
    <t>指标值</t>
  </si>
  <si>
    <t>度量单位</t>
  </si>
  <si>
    <t>指标属性</t>
  </si>
  <si>
    <t>指标内容</t>
  </si>
  <si>
    <t>通过下达“自然村长”专项工作补助经费，有效保障“自然村长”的生活，解决基层经费紧张问题。从而让“自然村长”沉得下来、住得下去。</t>
  </si>
  <si>
    <t>产出指标</t>
  </si>
  <si>
    <t>数量指标</t>
  </si>
  <si>
    <t>“自然村长“的下派数量</t>
  </si>
  <si>
    <t>=</t>
  </si>
  <si>
    <t>124</t>
  </si>
  <si>
    <t>人</t>
  </si>
  <si>
    <t>定量指标</t>
  </si>
  <si>
    <t>新增派的“自然村长”下派数量119人，集中办公5人。</t>
  </si>
  <si>
    <t>成本指标</t>
  </si>
  <si>
    <t>经济成本指标</t>
  </si>
  <si>
    <t>3681000</t>
  </si>
  <si>
    <t>元</t>
  </si>
  <si>
    <t>2025年市级预计选派119名自然村长，2025年市级财政须配套595000元、119名自然村长，以市级100元/人/天的标准，每人每年驻村240天测算，2025年市级财政须配套2856000元、按照《临沧市级党政机关公务差旅费实施办法》标准测算，300元/人/天（包含住宿费、伙食费）*5人*10天*12个月=180000元、车辆相关使用费用40000元、其他费用10000元)，共计230000</t>
  </si>
  <si>
    <t>效益指标</t>
  </si>
  <si>
    <t>可持续影响</t>
  </si>
  <si>
    <t>项目实施后的持续影响率</t>
  </si>
  <si>
    <t>&gt;=</t>
  </si>
  <si>
    <t>90</t>
  </si>
  <si>
    <t>%</t>
  </si>
  <si>
    <t>定性指标</t>
  </si>
  <si>
    <t>促农增收、基层稳定、百姓安居乐业。</t>
  </si>
  <si>
    <t>满意度指标</t>
  </si>
  <si>
    <t>服务对象满意度</t>
  </si>
  <si>
    <t>受益对象的满意率</t>
  </si>
  <si>
    <t>95</t>
  </si>
  <si>
    <t>受益对象满意率达到95%以上</t>
  </si>
  <si>
    <t>通过资金投入有效推动社会工作人才队伍建设，开展社会工作专业人才培养、志愿服务人才队伍建设和阵地建设工作，推动社会工作人才队伍建设，开展社会工作专业人才培养、志愿服务人才队伍建设和阵地建设工作，推动混合所有制企业、非公有制企业和新经济组织、新社会组织、新就业群体党建工作。</t>
  </si>
  <si>
    <t>时效指标</t>
  </si>
  <si>
    <t>2025年完成情况</t>
  </si>
  <si>
    <t>100</t>
  </si>
  <si>
    <t>资金下达后项目完成情况</t>
  </si>
  <si>
    <t>2600000</t>
  </si>
  <si>
    <t>业务费184.6万元、培训费67万元、生活补助8.4万元。</t>
  </si>
  <si>
    <t>社会效益</t>
  </si>
  <si>
    <t>项目投入后产生的社会效益</t>
  </si>
  <si>
    <t>项目投入后产生的社会效益，取得的成效。</t>
  </si>
  <si>
    <t>受益对象满意率</t>
  </si>
  <si>
    <t>满意度</t>
  </si>
  <si>
    <t>预算06表</t>
  </si>
  <si>
    <t>政府性基金预算支出预算表</t>
  </si>
  <si>
    <t>单位名称：全部</t>
  </si>
  <si>
    <t>本年政府性基金预算支出</t>
  </si>
  <si>
    <t>说明：2025年我单位无政府性基金预算，因此无相关数据。</t>
  </si>
  <si>
    <t>预算07表</t>
  </si>
  <si>
    <t>预算项目</t>
  </si>
  <si>
    <t>采购项目</t>
  </si>
  <si>
    <t>采购目录</t>
  </si>
  <si>
    <t>计量
单位</t>
  </si>
  <si>
    <t>数量</t>
  </si>
  <si>
    <t>面向中小企业预留资金</t>
  </si>
  <si>
    <t>政府性
基金</t>
  </si>
  <si>
    <t>国有资本经营收益</t>
  </si>
  <si>
    <t>财政专户管理的收入</t>
  </si>
  <si>
    <t>复印纸</t>
  </si>
  <si>
    <t>箱</t>
  </si>
  <si>
    <t>预算08表</t>
  </si>
  <si>
    <t>政府购买服务项目</t>
  </si>
  <si>
    <t>政府购买服务目录</t>
  </si>
  <si>
    <t>政府性基金</t>
  </si>
  <si>
    <t>说明：2025年我单位无政府购买服务预算，因此无相关数据。</t>
  </si>
  <si>
    <t>预算09-1表</t>
  </si>
  <si>
    <t>单位名称（项目）</t>
  </si>
  <si>
    <t>地区</t>
  </si>
  <si>
    <t>凤庆县</t>
  </si>
  <si>
    <t>云县</t>
  </si>
  <si>
    <t>临翔区</t>
  </si>
  <si>
    <t>永德县</t>
  </si>
  <si>
    <t>镇康县</t>
  </si>
  <si>
    <t>双江县</t>
  </si>
  <si>
    <t>耿马县</t>
  </si>
  <si>
    <t>沧源县</t>
  </si>
  <si>
    <t>高新区</t>
  </si>
  <si>
    <t>边境合作区</t>
  </si>
  <si>
    <t>党建引领基层治理和基层政权建设专项经费</t>
  </si>
  <si>
    <t>临沧市2025年农村原大队一级部分离职半脱产干部定期生活补助经费</t>
  </si>
  <si>
    <t>临沧市2025年社区工作人员教育培训市级配套经费</t>
  </si>
  <si>
    <t>预算09-2表</t>
  </si>
  <si>
    <t>按照每个社区每年不低于5000元安排，由省、州（市）、县（市、区）财政分别以20%、30%、50%的比例承担”的规定，市级财政每年每个社区须承担1500元经费。全市现有100个社区，2025年市级财政须配套150000元。</t>
  </si>
  <si>
    <t>覆盖社区数</t>
  </si>
  <si>
    <t>个</t>
  </si>
  <si>
    <t>覆盖社区数量</t>
  </si>
  <si>
    <t>150000</t>
  </si>
  <si>
    <t>2025年市级财政需配套150000元</t>
  </si>
  <si>
    <t>持续影响率</t>
  </si>
  <si>
    <t>下拨资金的持续影响率</t>
  </si>
  <si>
    <t>受益对象满意度</t>
  </si>
  <si>
    <t>统筹推进全市党建引领基层治理和基层政权建设政策，指导城乡社区治理体系和能力建设，提出加强和改进城乡基层政权建设的建议，持续巩固发挥乡镇人民政府和街道办事处作为我国最基层的行政单位、社会治理的主阵地、服务群众的最前沿的地位作用，破解基层治理当中“小马拉大车”等突出问题，解决社会治理当中突出的问题。</t>
  </si>
  <si>
    <t>党建引领基层治理和基层政权建设子项目</t>
  </si>
  <si>
    <t>中央社会工作部党建引领基层治理观察联系点、省级党建引领基层治理观察联系点工作经费</t>
  </si>
  <si>
    <t>社会成本指标</t>
  </si>
  <si>
    <t>1500000</t>
  </si>
  <si>
    <t>2025年市级党建引领城乡社区治理试点项目补助经费800000元、中央社会工作部党建引领基层治理观察联系点、省级党建引领基层治理观察联系点工作经费700000元。</t>
  </si>
  <si>
    <t>覆盖各县区比例</t>
  </si>
  <si>
    <t>党建引领基层治理和基层政权专项经费包括生活补助，工作经费补助、培训费。</t>
  </si>
  <si>
    <t>政策受益对象满意率</t>
  </si>
  <si>
    <t>满意率</t>
  </si>
  <si>
    <t>对农村原大队一级部分离职半脱产干部实行该定期生活补助；按2024年度全市享受农村原大队一级部分离职半脱产干部定期生活补助人数556人为基数测算，2025年度共需补助资金1196364元，按照省、市、县三级财政5：3：2的比例承担，市级按30%的比例需承担配套补助资金358909.2元。</t>
  </si>
  <si>
    <t>覆盖县（区）</t>
  </si>
  <si>
    <t>8</t>
  </si>
  <si>
    <t>资金拨付县(区)</t>
  </si>
  <si>
    <t>按照省、市、县三级财政5：3：2的比例承担，市级按30%的比例需承担配套补助资金358909.2元。按照临沧市2024年农村原大队一级部分离职半脱产干部定期生活补助人员为基数测算，临翔区市级财政补助金额66268.8元；凤庆县105062.4元；云县55458元；永德县35694元；镇康县16128元；双江县35956.8元；耿马县13492.8元；沧源县30848.4元。</t>
  </si>
  <si>
    <t>受益持续性</t>
  </si>
  <si>
    <t>受益人群的持续性</t>
  </si>
  <si>
    <t>受益人群满意率</t>
  </si>
  <si>
    <t>发放补助资金，受益人群满意度</t>
  </si>
  <si>
    <t>预算10表</t>
  </si>
  <si>
    <t>资产类别</t>
  </si>
  <si>
    <t>资产分类代码.名称</t>
  </si>
  <si>
    <t>资产名称</t>
  </si>
  <si>
    <t>计量单位</t>
  </si>
  <si>
    <t>财政部门批复数（元）</t>
  </si>
  <si>
    <t>单价</t>
  </si>
  <si>
    <t>金额</t>
  </si>
  <si>
    <t>说明：2025年我单位无新增资产配置预算，因此无相关数据。</t>
  </si>
  <si>
    <t>预算11表</t>
  </si>
  <si>
    <t>上级补助</t>
  </si>
  <si>
    <t>说明：2025年我单位无转移支付补助项目预算，因此无相关数据。</t>
  </si>
  <si>
    <t>预算12表</t>
  </si>
  <si>
    <t>项目级次</t>
  </si>
  <si>
    <t>313 事业发展类</t>
  </si>
  <si>
    <t>本级</t>
  </si>
  <si>
    <t>321 专项业务类</t>
  </si>
  <si>
    <t>对下</t>
  </si>
</sst>
</file>

<file path=xl/styles.xml><?xml version="1.0" encoding="utf-8"?>
<styleSheet xmlns="http://schemas.openxmlformats.org/spreadsheetml/2006/main">
  <numFmts count="9">
    <numFmt numFmtId="176" formatCode="yyyy/mm/dd\ hh:mm:ss"/>
    <numFmt numFmtId="177" formatCode="#,##0.00;\-#,##0.00;;@"/>
    <numFmt numFmtId="178" formatCode="hh:mm:ss"/>
    <numFmt numFmtId="41" formatCode="_ * #,##0_ ;_ * \-#,##0_ ;_ * &quot;-&quot;_ ;_ @_ "/>
    <numFmt numFmtId="179" formatCode="#,##0;\-#,##0;;@"/>
    <numFmt numFmtId="44" formatCode="_ &quot;￥&quot;* #,##0.00_ ;_ &quot;￥&quot;* \-#,##0.00_ ;_ &quot;￥&quot;* &quot;-&quot;??_ ;_ @_ "/>
    <numFmt numFmtId="180" formatCode="yyyy/mm/dd"/>
    <numFmt numFmtId="43" formatCode="_ * #,##0.00_ ;_ * \-#,##0.00_ ;_ * &quot;-&quot;??_ ;_ @_ "/>
    <numFmt numFmtId="42" formatCode="_ &quot;￥&quot;* #,##0_ ;_ &quot;￥&quot;* \-#,##0_ ;_ &quot;￥&quot;* &quot;-&quot;_ ;_ @_ "/>
  </numFmts>
  <fonts count="51">
    <font>
      <sz val="9"/>
      <color theme="1"/>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11.25"/>
      <name val="宋体"/>
      <charset val="134"/>
    </font>
    <font>
      <sz val="9"/>
      <name val="宋体"/>
      <charset val="134"/>
    </font>
    <font>
      <sz val="10"/>
      <name val="宋体"/>
      <charset val="134"/>
    </font>
    <font>
      <sz val="9"/>
      <name val="Microsoft YaHei UI"/>
      <charset val="134"/>
    </font>
    <font>
      <sz val="11.25"/>
      <color rgb="FF000000"/>
      <name val="宋体"/>
      <charset val="134"/>
    </font>
    <font>
      <b/>
      <sz val="23"/>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9"/>
      <color rgb="FF000000"/>
      <name val="Microsoft YaHei UI"/>
      <charset val="134"/>
    </font>
    <font>
      <sz val="10"/>
      <color theme="1"/>
      <name val="宋体"/>
      <charset val="134"/>
    </font>
    <font>
      <sz val="11"/>
      <color theme="1"/>
      <name val="宋体"/>
      <charset val="134"/>
    </font>
    <font>
      <sz val="12"/>
      <color theme="1"/>
      <name val="宋体"/>
      <charset val="134"/>
    </font>
    <font>
      <sz val="9"/>
      <color theme="1"/>
      <name val="宋体"/>
      <charset val="134"/>
    </font>
    <font>
      <sz val="20"/>
      <color rgb="FF000000"/>
      <name val="宋体"/>
      <charset val="134"/>
    </font>
    <font>
      <b/>
      <sz val="10"/>
      <color rgb="FF000000"/>
      <name val="宋体"/>
      <charset val="134"/>
    </font>
    <font>
      <b/>
      <sz val="9"/>
      <color rgb="FF000000"/>
      <name val="宋体"/>
      <charset val="134"/>
    </font>
    <font>
      <b/>
      <sz val="9"/>
      <name val="宋体"/>
      <charset val="134"/>
    </font>
    <font>
      <sz val="10"/>
      <name val="Arial"/>
      <charset val="134"/>
    </font>
    <font>
      <sz val="28"/>
      <color rgb="FF000000"/>
      <name val="宋体"/>
      <charset val="134"/>
    </font>
    <font>
      <sz val="10"/>
      <name val="Microsoft YaHei UI"/>
      <charset val="134"/>
    </font>
    <font>
      <sz val="30"/>
      <color rgb="FF000000"/>
      <name val="宋体"/>
      <charset val="134"/>
    </font>
    <font>
      <sz val="19"/>
      <color rgb="FF000000"/>
      <name val="宋体"/>
      <charset val="134"/>
    </font>
    <font>
      <b/>
      <sz val="11"/>
      <color rgb="FF000000"/>
      <name val="宋体"/>
      <charset val="134"/>
    </font>
    <font>
      <sz val="11"/>
      <color theme="1"/>
      <name val="宋体"/>
      <charset val="0"/>
      <scheme val="minor"/>
    </font>
    <font>
      <sz val="11"/>
      <color theme="0"/>
      <name val="宋体"/>
      <charset val="0"/>
      <scheme val="minor"/>
    </font>
    <font>
      <b/>
      <sz val="13"/>
      <color theme="3"/>
      <name val="宋体"/>
      <charset val="134"/>
      <scheme val="minor"/>
    </font>
    <font>
      <sz val="11"/>
      <color rgb="FFFA7D00"/>
      <name val="宋体"/>
      <charset val="0"/>
      <scheme val="minor"/>
    </font>
    <font>
      <u/>
      <sz val="11"/>
      <color rgb="FF0000FF"/>
      <name val="宋体"/>
      <charset val="0"/>
      <scheme val="minor"/>
    </font>
    <font>
      <sz val="11"/>
      <color theme="1"/>
      <name val="宋体"/>
      <charset val="134"/>
      <scheme val="minor"/>
    </font>
    <font>
      <b/>
      <sz val="11"/>
      <color rgb="FFFFFFFF"/>
      <name val="宋体"/>
      <charset val="0"/>
      <scheme val="minor"/>
    </font>
    <font>
      <b/>
      <sz val="15"/>
      <color theme="3"/>
      <name val="宋体"/>
      <charset val="134"/>
      <scheme val="minor"/>
    </font>
    <font>
      <sz val="11"/>
      <color rgb="FF9C0006"/>
      <name val="宋体"/>
      <charset val="0"/>
      <scheme val="minor"/>
    </font>
    <font>
      <u/>
      <sz val="11"/>
      <color rgb="FF800080"/>
      <name val="宋体"/>
      <charset val="0"/>
      <scheme val="minor"/>
    </font>
    <font>
      <sz val="11"/>
      <color rgb="FF006100"/>
      <name val="宋体"/>
      <charset val="0"/>
      <scheme val="minor"/>
    </font>
    <font>
      <sz val="11"/>
      <color rgb="FF9C6500"/>
      <name val="宋体"/>
      <charset val="0"/>
      <scheme val="minor"/>
    </font>
    <font>
      <b/>
      <sz val="11"/>
      <color rgb="FFFA7D00"/>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b/>
      <sz val="18"/>
      <color theme="3"/>
      <name val="宋体"/>
      <charset val="134"/>
      <scheme val="minor"/>
    </font>
    <font>
      <b/>
      <sz val="11"/>
      <color rgb="FF3F3F3F"/>
      <name val="宋体"/>
      <charset val="0"/>
      <scheme val="minor"/>
    </font>
    <font>
      <b/>
      <sz val="11"/>
      <color theme="1"/>
      <name val="宋体"/>
      <charset val="0"/>
      <scheme val="minor"/>
    </font>
    <font>
      <sz val="11"/>
      <color rgb="FFFF00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4"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rgb="FFFFFFC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rgb="FFFFC7CE"/>
        <bgColor indexed="64"/>
      </patternFill>
    </fill>
    <fill>
      <patternFill patternType="solid">
        <fgColor rgb="FFC6EFCE"/>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6"/>
        <bgColor indexed="64"/>
      </patternFill>
    </fill>
    <fill>
      <patternFill patternType="solid">
        <fgColor theme="5"/>
        <bgColor indexed="64"/>
      </patternFill>
    </fill>
    <fill>
      <patternFill patternType="solid">
        <fgColor theme="5" tint="0.399975585192419"/>
        <bgColor indexed="64"/>
      </patternFill>
    </fill>
    <fill>
      <patternFill patternType="solid">
        <fgColor theme="7"/>
        <bgColor indexed="64"/>
      </patternFill>
    </fill>
    <fill>
      <patternFill patternType="solid">
        <fgColor rgb="FFFFCC99"/>
        <bgColor indexed="64"/>
      </patternFill>
    </fill>
    <fill>
      <patternFill patternType="solid">
        <fgColor theme="6" tint="0.599993896298105"/>
        <bgColor indexed="64"/>
      </patternFill>
    </fill>
    <fill>
      <patternFill patternType="solid">
        <fgColor theme="4"/>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auto="1"/>
      </right>
      <top style="thin">
        <color auto="1"/>
      </top>
      <bottom style="thin">
        <color rgb="FF000000"/>
      </bottom>
      <diagonal/>
    </border>
    <border>
      <left style="thin">
        <color auto="1"/>
      </left>
      <right style="thin">
        <color auto="1"/>
      </right>
      <top style="thin">
        <color auto="1"/>
      </top>
      <bottom style="thin">
        <color rgb="FF000000"/>
      </bottom>
      <diagonal/>
    </border>
    <border>
      <left style="thin">
        <color auto="1"/>
      </left>
      <right style="thin">
        <color rgb="FF000000"/>
      </right>
      <top style="thin">
        <color auto="1"/>
      </top>
      <bottom style="thin">
        <color rgb="FF000000"/>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7">
    <xf numFmtId="0" fontId="0" fillId="0" borderId="0">
      <alignment vertical="top"/>
      <protection locked="0"/>
    </xf>
    <xf numFmtId="179" fontId="7" fillId="0" borderId="4">
      <alignment horizontal="right" vertical="center"/>
    </xf>
    <xf numFmtId="10" fontId="7" fillId="0" borderId="4">
      <alignment horizontal="right" vertical="center"/>
    </xf>
    <xf numFmtId="176" fontId="7" fillId="0" borderId="4">
      <alignment horizontal="right" vertical="center"/>
    </xf>
    <xf numFmtId="178" fontId="7" fillId="0" borderId="4">
      <alignment horizontal="right" vertical="center"/>
    </xf>
    <xf numFmtId="0" fontId="32" fillId="33" borderId="0" applyNumberFormat="0" applyBorder="0" applyAlignment="0" applyProtection="0">
      <alignment vertical="center"/>
    </xf>
    <xf numFmtId="0" fontId="31" fillId="19" borderId="0" applyNumberFormat="0" applyBorder="0" applyAlignment="0" applyProtection="0">
      <alignment vertical="center"/>
    </xf>
    <xf numFmtId="0" fontId="32" fillId="29" borderId="0" applyNumberFormat="0" applyBorder="0" applyAlignment="0" applyProtection="0">
      <alignment vertical="center"/>
    </xf>
    <xf numFmtId="0" fontId="46" fillId="30" borderId="21" applyNumberFormat="0" applyAlignment="0" applyProtection="0">
      <alignment vertical="center"/>
    </xf>
    <xf numFmtId="0" fontId="31" fillId="31" borderId="0" applyNumberFormat="0" applyBorder="0" applyAlignment="0" applyProtection="0">
      <alignment vertical="center"/>
    </xf>
    <xf numFmtId="0" fontId="31" fillId="24" borderId="0" applyNumberFormat="0" applyBorder="0" applyAlignment="0" applyProtection="0">
      <alignment vertical="center"/>
    </xf>
    <xf numFmtId="177" fontId="7" fillId="0" borderId="4">
      <alignment horizontal="right" vertical="center"/>
    </xf>
    <xf numFmtId="44" fontId="36" fillId="0" borderId="0" applyFont="0" applyFill="0" applyBorder="0" applyAlignment="0" applyProtection="0">
      <alignment vertical="center"/>
    </xf>
    <xf numFmtId="0" fontId="32" fillId="26" borderId="0" applyNumberFormat="0" applyBorder="0" applyAlignment="0" applyProtection="0">
      <alignment vertical="center"/>
    </xf>
    <xf numFmtId="9" fontId="36" fillId="0" borderId="0" applyFont="0" applyFill="0" applyBorder="0" applyAlignment="0" applyProtection="0">
      <alignment vertical="center"/>
    </xf>
    <xf numFmtId="0" fontId="32" fillId="28" borderId="0" applyNumberFormat="0" applyBorder="0" applyAlignment="0" applyProtection="0">
      <alignment vertical="center"/>
    </xf>
    <xf numFmtId="0" fontId="32" fillId="23" borderId="0" applyNumberFormat="0" applyBorder="0" applyAlignment="0" applyProtection="0">
      <alignment vertical="center"/>
    </xf>
    <xf numFmtId="177" fontId="7" fillId="0" borderId="4">
      <alignment horizontal="right" vertical="center"/>
    </xf>
    <xf numFmtId="0" fontId="32" fillId="27" borderId="0" applyNumberFormat="0" applyBorder="0" applyAlignment="0" applyProtection="0">
      <alignment vertical="center"/>
    </xf>
    <xf numFmtId="0" fontId="32" fillId="22" borderId="0" applyNumberFormat="0" applyBorder="0" applyAlignment="0" applyProtection="0">
      <alignment vertical="center"/>
    </xf>
    <xf numFmtId="0" fontId="32" fillId="21" borderId="0" applyNumberFormat="0" applyBorder="0" applyAlignment="0" applyProtection="0">
      <alignment vertical="center"/>
    </xf>
    <xf numFmtId="0" fontId="43" fillId="20" borderId="21" applyNumberFormat="0" applyAlignment="0" applyProtection="0">
      <alignment vertical="center"/>
    </xf>
    <xf numFmtId="0" fontId="32" fillId="32" borderId="0" applyNumberFormat="0" applyBorder="0" applyAlignment="0" applyProtection="0">
      <alignment vertical="center"/>
    </xf>
    <xf numFmtId="0" fontId="42" fillId="18" borderId="0" applyNumberFormat="0" applyBorder="0" applyAlignment="0" applyProtection="0">
      <alignment vertical="center"/>
    </xf>
    <xf numFmtId="0" fontId="31" fillId="17" borderId="0" applyNumberFormat="0" applyBorder="0" applyAlignment="0" applyProtection="0">
      <alignment vertical="center"/>
    </xf>
    <xf numFmtId="0" fontId="41" fillId="16" borderId="0" applyNumberFormat="0" applyBorder="0" applyAlignment="0" applyProtection="0">
      <alignment vertical="center"/>
    </xf>
    <xf numFmtId="0" fontId="31" fillId="25" borderId="0" applyNumberFormat="0" applyBorder="0" applyAlignment="0" applyProtection="0">
      <alignment vertical="center"/>
    </xf>
    <xf numFmtId="0" fontId="49" fillId="0" borderId="24" applyNumberFormat="0" applyFill="0" applyAlignment="0" applyProtection="0">
      <alignment vertical="center"/>
    </xf>
    <xf numFmtId="0" fontId="39" fillId="15" borderId="0" applyNumberFormat="0" applyBorder="0" applyAlignment="0" applyProtection="0">
      <alignment vertical="center"/>
    </xf>
    <xf numFmtId="0" fontId="37" fillId="14" borderId="20" applyNumberFormat="0" applyAlignment="0" applyProtection="0">
      <alignment vertical="center"/>
    </xf>
    <xf numFmtId="0" fontId="48" fillId="20" borderId="23" applyNumberFormat="0" applyAlignment="0" applyProtection="0">
      <alignment vertical="center"/>
    </xf>
    <xf numFmtId="0" fontId="38" fillId="0" borderId="17" applyNumberFormat="0" applyFill="0" applyAlignment="0" applyProtection="0">
      <alignment vertical="center"/>
    </xf>
    <xf numFmtId="0" fontId="45" fillId="0" borderId="0" applyNumberFormat="0" applyFill="0" applyBorder="0" applyAlignment="0" applyProtection="0">
      <alignment vertical="center"/>
    </xf>
    <xf numFmtId="0" fontId="31" fillId="13" borderId="0" applyNumberFormat="0" applyBorder="0" applyAlignment="0" applyProtection="0">
      <alignment vertical="center"/>
    </xf>
    <xf numFmtId="0" fontId="44" fillId="0" borderId="0" applyNumberFormat="0" applyFill="0" applyBorder="0" applyAlignment="0" applyProtection="0">
      <alignment vertical="center"/>
    </xf>
    <xf numFmtId="49" fontId="7" fillId="0" borderId="4">
      <alignment horizontal="left" vertical="center" wrapText="1"/>
    </xf>
    <xf numFmtId="42" fontId="36" fillId="0" borderId="0" applyFont="0" applyFill="0" applyBorder="0" applyAlignment="0" applyProtection="0">
      <alignment vertical="center"/>
    </xf>
    <xf numFmtId="0" fontId="31" fillId="12" borderId="0" applyNumberFormat="0" applyBorder="0" applyAlignment="0" applyProtection="0">
      <alignment vertical="center"/>
    </xf>
    <xf numFmtId="43" fontId="36" fillId="0" borderId="0" applyFont="0" applyFill="0" applyBorder="0" applyAlignment="0" applyProtection="0">
      <alignment vertical="center"/>
    </xf>
    <xf numFmtId="0" fontId="40"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11" borderId="0" applyNumberFormat="0" applyBorder="0" applyAlignment="0" applyProtection="0">
      <alignment vertical="center"/>
    </xf>
    <xf numFmtId="0" fontId="50" fillId="0" borderId="0" applyNumberFormat="0" applyFill="0" applyBorder="0" applyAlignment="0" applyProtection="0">
      <alignment vertical="center"/>
    </xf>
    <xf numFmtId="0" fontId="32" fillId="10" borderId="0" applyNumberFormat="0" applyBorder="0" applyAlignment="0" applyProtection="0">
      <alignment vertical="center"/>
    </xf>
    <xf numFmtId="180" fontId="7" fillId="0" borderId="4">
      <alignment horizontal="right" vertical="center"/>
    </xf>
    <xf numFmtId="0" fontId="36" fillId="8" borderId="19" applyNumberFormat="0" applyFont="0" applyAlignment="0" applyProtection="0">
      <alignment vertical="center"/>
    </xf>
    <xf numFmtId="0" fontId="31" fillId="9" borderId="0" applyNumberFormat="0" applyBorder="0" applyAlignment="0" applyProtection="0">
      <alignment vertical="center"/>
    </xf>
    <xf numFmtId="0" fontId="32" fillId="7" borderId="0" applyNumberFormat="0" applyBorder="0" applyAlignment="0" applyProtection="0">
      <alignment vertical="center"/>
    </xf>
    <xf numFmtId="0" fontId="31" fillId="6" borderId="0" applyNumberFormat="0" applyBorder="0" applyAlignment="0" applyProtection="0">
      <alignment vertical="center"/>
    </xf>
    <xf numFmtId="0" fontId="35" fillId="0" borderId="0" applyNumberFormat="0" applyFill="0" applyBorder="0" applyAlignment="0" applyProtection="0">
      <alignment vertical="center"/>
    </xf>
    <xf numFmtId="41" fontId="36" fillId="0" borderId="0" applyFont="0" applyFill="0" applyBorder="0" applyAlignment="0" applyProtection="0">
      <alignment vertical="center"/>
    </xf>
    <xf numFmtId="0" fontId="33" fillId="0" borderId="17" applyNumberFormat="0" applyFill="0" applyAlignment="0" applyProtection="0">
      <alignment vertical="center"/>
    </xf>
    <xf numFmtId="0" fontId="31" fillId="5" borderId="0" applyNumberFormat="0" applyBorder="0" applyAlignment="0" applyProtection="0">
      <alignment vertical="center"/>
    </xf>
    <xf numFmtId="0" fontId="44" fillId="0" borderId="22" applyNumberFormat="0" applyFill="0" applyAlignment="0" applyProtection="0">
      <alignment vertical="center"/>
    </xf>
    <xf numFmtId="0" fontId="32" fillId="4" borderId="0" applyNumberFormat="0" applyBorder="0" applyAlignment="0" applyProtection="0">
      <alignment vertical="center"/>
    </xf>
    <xf numFmtId="0" fontId="31" fillId="3" borderId="0" applyNumberFormat="0" applyBorder="0" applyAlignment="0" applyProtection="0">
      <alignment vertical="center"/>
    </xf>
    <xf numFmtId="0" fontId="34" fillId="0" borderId="18" applyNumberFormat="0" applyFill="0" applyAlignment="0" applyProtection="0">
      <alignment vertical="center"/>
    </xf>
  </cellStyleXfs>
  <cellXfs count="230">
    <xf numFmtId="0" fontId="0" fillId="0" borderId="0" xfId="0" applyBorder="1">
      <alignment vertical="top"/>
      <protection locked="0"/>
    </xf>
    <xf numFmtId="49" fontId="1" fillId="0" borderId="0" xfId="0" applyNumberFormat="1" applyFont="1" applyAlignment="1" applyProtection="1"/>
    <xf numFmtId="0" fontId="2" fillId="0" borderId="0" xfId="0" applyFont="1" applyAlignment="1" applyProtection="1">
      <alignment horizontal="center" vertical="center"/>
    </xf>
    <xf numFmtId="0" fontId="3" fillId="0" borderId="0" xfId="0" applyFont="1" applyAlignment="1" applyProtection="1">
      <alignment horizontal="center" vertical="center"/>
    </xf>
    <xf numFmtId="0" fontId="4" fillId="0" borderId="0" xfId="0" applyFont="1" applyAlignment="1">
      <alignment horizontal="left" vertical="center"/>
      <protection locked="0"/>
    </xf>
    <xf numFmtId="0" fontId="5" fillId="0" borderId="0" xfId="0" applyFont="1" applyAlignment="1" applyProtection="1">
      <alignment horizontal="left" vertical="center"/>
    </xf>
    <xf numFmtId="0" fontId="5" fillId="0" borderId="1" xfId="0" applyFont="1" applyBorder="1" applyAlignment="1">
      <alignment horizontal="center" vertical="center" wrapText="1"/>
      <protection locked="0"/>
    </xf>
    <xf numFmtId="0" fontId="5" fillId="0" borderId="1" xfId="0" applyFont="1" applyBorder="1" applyAlignment="1" applyProtection="1">
      <alignment horizontal="center" vertical="center" wrapText="1"/>
    </xf>
    <xf numFmtId="0" fontId="5" fillId="0" borderId="2" xfId="0" applyFont="1" applyBorder="1" applyAlignment="1">
      <alignment horizontal="center" vertical="center" wrapText="1"/>
      <protection locked="0"/>
    </xf>
    <xf numFmtId="0" fontId="5" fillId="0" borderId="2" xfId="0" applyFont="1" applyBorder="1" applyAlignment="1" applyProtection="1">
      <alignment horizontal="center" vertical="center" wrapText="1"/>
    </xf>
    <xf numFmtId="0" fontId="5" fillId="0" borderId="3" xfId="0" applyFont="1" applyBorder="1" applyAlignment="1">
      <alignment horizontal="center" vertical="center" wrapText="1"/>
      <protection locked="0"/>
    </xf>
    <xf numFmtId="0" fontId="5"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xf>
    <xf numFmtId="0" fontId="7" fillId="0" borderId="4" xfId="0" applyFont="1" applyBorder="1" applyAlignment="1">
      <alignment horizontal="left" vertical="center" wrapText="1"/>
      <protection locked="0"/>
    </xf>
    <xf numFmtId="0" fontId="7" fillId="0" borderId="4" xfId="0" applyFont="1" applyBorder="1" applyAlignment="1">
      <alignment horizontal="left" vertical="center"/>
      <protection locked="0"/>
    </xf>
    <xf numFmtId="0" fontId="7" fillId="0" borderId="4" xfId="0" applyFont="1" applyBorder="1" applyAlignment="1">
      <alignment horizontal="center" vertical="center" wrapText="1"/>
      <protection locked="0"/>
    </xf>
    <xf numFmtId="49" fontId="7" fillId="0" borderId="4" xfId="35" applyProtection="1">
      <alignment horizontal="left" vertical="center" wrapText="1"/>
      <protection locked="0"/>
    </xf>
    <xf numFmtId="0" fontId="8" fillId="0" borderId="4" xfId="0" applyFont="1" applyBorder="1" applyAlignment="1" applyProtection="1">
      <alignment horizontal="center"/>
    </xf>
    <xf numFmtId="0" fontId="1" fillId="0" borderId="0" xfId="0" applyFont="1" applyAlignment="1" applyProtection="1"/>
    <xf numFmtId="0" fontId="1" fillId="0" borderId="0" xfId="0" applyFont="1" applyAlignment="1">
      <alignment horizontal="right" vertical="center"/>
      <protection locked="0"/>
    </xf>
    <xf numFmtId="0" fontId="5" fillId="0" borderId="0" xfId="0" applyFont="1" applyAlignment="1" applyProtection="1"/>
    <xf numFmtId="0" fontId="5" fillId="0" borderId="5"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6" fillId="0" borderId="4" xfId="0" applyFont="1" applyBorder="1" applyAlignment="1">
      <alignment horizontal="center" vertical="center"/>
      <protection locked="0"/>
    </xf>
    <xf numFmtId="177" fontId="7" fillId="0" borderId="4" xfId="11" applyProtection="1">
      <alignment horizontal="right" vertical="center"/>
      <protection locked="0"/>
    </xf>
    <xf numFmtId="0" fontId="7" fillId="0" borderId="4" xfId="0" applyFont="1" applyBorder="1" applyAlignment="1" applyProtection="1">
      <alignment horizontal="left" vertical="center" wrapText="1"/>
    </xf>
    <xf numFmtId="0" fontId="7" fillId="0" borderId="4" xfId="0" applyFont="1" applyBorder="1" applyAlignment="1">
      <alignment horizontal="center" vertical="center"/>
      <protection locked="0"/>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xf>
    <xf numFmtId="0" fontId="5" fillId="0" borderId="3" xfId="0" applyFont="1" applyBorder="1" applyAlignment="1" applyProtection="1">
      <alignment horizontal="center" vertical="center"/>
    </xf>
    <xf numFmtId="0" fontId="4" fillId="0" borderId="0" xfId="0" applyFont="1" applyAlignment="1">
      <alignment horizontal="right" vertical="center"/>
      <protection locked="0"/>
    </xf>
    <xf numFmtId="0" fontId="2" fillId="0" borderId="0" xfId="0" applyFont="1" applyAlignment="1" applyProtection="1">
      <alignment horizontal="center" vertical="center" wrapText="1"/>
    </xf>
    <xf numFmtId="0" fontId="4" fillId="0" borderId="0" xfId="0" applyFont="1" applyAlignment="1" applyProtection="1">
      <alignment horizontal="left" vertical="center"/>
    </xf>
    <xf numFmtId="0" fontId="1" fillId="0" borderId="0" xfId="0" applyFont="1" applyAlignment="1" applyProtection="1">
      <alignment vertical="center"/>
    </xf>
    <xf numFmtId="0" fontId="5" fillId="0" borderId="4" xfId="0" applyFont="1" applyBorder="1" applyAlignment="1" applyProtection="1">
      <alignment horizontal="center" vertical="center" wrapText="1"/>
    </xf>
    <xf numFmtId="0" fontId="4" fillId="0" borderId="4" xfId="0" applyFont="1" applyBorder="1" applyAlignment="1" applyProtection="1">
      <alignment vertical="center" wrapText="1"/>
    </xf>
    <xf numFmtId="0" fontId="4" fillId="0" borderId="4" xfId="0" applyFont="1" applyBorder="1" applyAlignment="1" applyProtection="1">
      <alignment horizontal="center" vertical="center" wrapText="1"/>
    </xf>
    <xf numFmtId="0" fontId="8" fillId="0" borderId="4" xfId="0" applyFont="1" applyBorder="1" applyAlignment="1" applyProtection="1">
      <alignment horizontal="center" vertical="center"/>
    </xf>
    <xf numFmtId="0" fontId="4" fillId="0" borderId="0" xfId="0" applyFont="1" applyAlignment="1" applyProtection="1">
      <alignment horizontal="right" vertical="center"/>
    </xf>
    <xf numFmtId="0" fontId="8" fillId="0" borderId="0" xfId="0" applyFont="1" applyAlignment="1" applyProtection="1">
      <alignment horizontal="right"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9" fillId="0" borderId="0" xfId="0" applyFont="1" applyAlignment="1">
      <alignment horizontal="center" vertical="center"/>
      <protection locked="0"/>
    </xf>
    <xf numFmtId="0" fontId="4" fillId="0" borderId="4" xfId="0" applyFont="1" applyBorder="1" applyAlignment="1" applyProtection="1">
      <alignment horizontal="right" vertical="center" wrapText="1"/>
    </xf>
    <xf numFmtId="0" fontId="7" fillId="0" borderId="0" xfId="0" applyFont="1" applyAlignment="1">
      <alignment horizontal="left" vertical="center"/>
      <protection locked="0"/>
    </xf>
    <xf numFmtId="0" fontId="8" fillId="0" borderId="0" xfId="0" applyFont="1" applyAlignment="1" applyProtection="1">
      <alignment vertical="center"/>
    </xf>
    <xf numFmtId="0" fontId="10" fillId="0" borderId="4" xfId="0" applyFont="1" applyBorder="1" applyAlignment="1" applyProtection="1">
      <alignment horizontal="center" vertical="center" wrapText="1"/>
    </xf>
    <xf numFmtId="0" fontId="4" fillId="0" borderId="4" xfId="0" applyFont="1" applyBorder="1" applyAlignment="1">
      <alignment horizontal="left" vertical="center" wrapText="1"/>
      <protection locked="0"/>
    </xf>
    <xf numFmtId="0" fontId="4" fillId="0" borderId="4" xfId="0" applyFont="1" applyBorder="1" applyAlignment="1">
      <alignment horizontal="left" vertical="center" wrapText="1" indent="1"/>
      <protection locked="0"/>
    </xf>
    <xf numFmtId="0" fontId="11" fillId="0" borderId="0" xfId="0" applyFont="1" applyAlignment="1">
      <alignment horizontal="center" vertical="center"/>
      <protection locked="0"/>
    </xf>
    <xf numFmtId="0" fontId="7" fillId="0" borderId="0" xfId="0" applyFont="1">
      <alignment vertical="top"/>
      <protection locked="0"/>
    </xf>
    <xf numFmtId="0" fontId="5" fillId="0" borderId="4" xfId="0" applyFont="1" applyBorder="1" applyAlignment="1">
      <alignment horizontal="center" vertical="center"/>
      <protection locked="0"/>
    </xf>
    <xf numFmtId="0" fontId="10" fillId="0" borderId="4" xfId="0" applyFont="1" applyBorder="1" applyAlignment="1">
      <alignment horizontal="center" vertical="center"/>
      <protection locked="0"/>
    </xf>
    <xf numFmtId="0" fontId="4" fillId="0" borderId="4" xfId="0" applyFont="1" applyBorder="1" applyAlignment="1">
      <alignment horizontal="center" vertical="center"/>
      <protection locked="0"/>
    </xf>
    <xf numFmtId="0" fontId="4" fillId="0" borderId="4" xfId="0" applyFont="1" applyBorder="1" applyAlignment="1">
      <alignment horizontal="center" vertical="center" wrapText="1"/>
      <protection locked="0"/>
    </xf>
    <xf numFmtId="0" fontId="1" fillId="0" borderId="0" xfId="0" applyFont="1" applyAlignment="1" applyProtection="1">
      <alignment horizontal="right" vertical="center"/>
    </xf>
    <xf numFmtId="0" fontId="12" fillId="0" borderId="0" xfId="0" applyFont="1" applyAlignment="1" applyProtection="1">
      <alignment horizontal="center" vertical="center" wrapText="1"/>
    </xf>
    <xf numFmtId="0" fontId="4" fillId="0" borderId="0" xfId="0" applyFont="1" applyAlignment="1" applyProtection="1">
      <alignment horizontal="left" vertical="center" wrapText="1"/>
    </xf>
    <xf numFmtId="0" fontId="5" fillId="0" borderId="0" xfId="0" applyFont="1" applyAlignment="1" applyProtection="1">
      <alignment wrapText="1"/>
    </xf>
    <xf numFmtId="0" fontId="1" fillId="0" borderId="0" xfId="0" applyFont="1" applyAlignment="1" applyProtection="1">
      <alignment horizontal="right" wrapText="1"/>
    </xf>
    <xf numFmtId="0" fontId="5" fillId="0" borderId="8" xfId="0" applyFont="1" applyBorder="1" applyAlignment="1" applyProtection="1">
      <alignment horizontal="center" vertical="center" wrapText="1"/>
    </xf>
    <xf numFmtId="0" fontId="6" fillId="0" borderId="5" xfId="0" applyFont="1" applyBorder="1" applyAlignment="1" applyProtection="1">
      <alignment horizontal="center" vertical="center"/>
    </xf>
    <xf numFmtId="0" fontId="7" fillId="0" borderId="4" xfId="0" applyFont="1" applyBorder="1" applyAlignment="1" applyProtection="1">
      <alignment horizontal="left" vertical="center" wrapText="1" indent="1"/>
    </xf>
    <xf numFmtId="0" fontId="8" fillId="0" borderId="0" xfId="0" applyFont="1" applyAlignment="1" applyProtection="1">
      <alignment wrapText="1"/>
    </xf>
    <xf numFmtId="0" fontId="13" fillId="0" borderId="4" xfId="0" applyFont="1" applyBorder="1" applyAlignment="1" applyProtection="1">
      <alignment horizontal="center" vertical="center"/>
    </xf>
    <xf numFmtId="0" fontId="3" fillId="0" borderId="0" xfId="0" applyFont="1" applyAlignment="1">
      <alignment horizontal="center" vertical="center"/>
      <protection locked="0"/>
    </xf>
    <xf numFmtId="0" fontId="4" fillId="0" borderId="0" xfId="0" applyFont="1" applyAlignment="1">
      <alignment horizontal="right"/>
      <protection locked="0"/>
    </xf>
    <xf numFmtId="0" fontId="5" fillId="0" borderId="6" xfId="0" applyFont="1" applyBorder="1" applyAlignment="1">
      <alignment horizontal="center" vertical="center"/>
      <protection locked="0"/>
    </xf>
    <xf numFmtId="0" fontId="13" fillId="0" borderId="4" xfId="0" applyFont="1" applyBorder="1" applyAlignment="1">
      <alignment horizontal="center" vertical="center"/>
      <protection locked="0"/>
    </xf>
    <xf numFmtId="0" fontId="1" fillId="0" borderId="0" xfId="0" applyFont="1" applyAlignment="1" applyProtection="1">
      <alignment wrapText="1"/>
    </xf>
    <xf numFmtId="0" fontId="1" fillId="0" borderId="0" xfId="0" applyFont="1" applyAlignment="1">
      <protection locked="0"/>
    </xf>
    <xf numFmtId="0" fontId="3" fillId="0" borderId="0" xfId="0" applyFont="1" applyAlignment="1" applyProtection="1">
      <alignment horizontal="center" vertical="center" wrapText="1"/>
    </xf>
    <xf numFmtId="0" fontId="5" fillId="0" borderId="0" xfId="0" applyFont="1" applyAlignment="1">
      <protection locked="0"/>
    </xf>
    <xf numFmtId="0" fontId="5" fillId="0" borderId="9" xfId="0" applyFont="1" applyBorder="1" applyAlignment="1" applyProtection="1">
      <alignment horizontal="center" vertical="center" wrapText="1"/>
    </xf>
    <xf numFmtId="0" fontId="5" fillId="0" borderId="9" xfId="0" applyFont="1" applyBorder="1" applyAlignment="1">
      <alignment horizontal="center" vertical="center" wrapText="1"/>
      <protection locked="0"/>
    </xf>
    <xf numFmtId="0" fontId="5" fillId="0" borderId="10" xfId="0" applyFont="1" applyBorder="1" applyAlignment="1" applyProtection="1">
      <alignment horizontal="center" vertical="center" wrapText="1"/>
    </xf>
    <xf numFmtId="0" fontId="5" fillId="0" borderId="10" xfId="0" applyFont="1" applyBorder="1" applyAlignment="1">
      <alignment horizontal="center" vertical="center" wrapText="1"/>
      <protection locked="0"/>
    </xf>
    <xf numFmtId="0" fontId="5" fillId="0" borderId="11" xfId="0" applyFont="1" applyBorder="1" applyAlignment="1" applyProtection="1">
      <alignment horizontal="center" vertical="center" wrapText="1"/>
    </xf>
    <xf numFmtId="0" fontId="5" fillId="0" borderId="11" xfId="0" applyFont="1" applyBorder="1" applyAlignment="1">
      <alignment horizontal="center" vertical="center" wrapText="1"/>
      <protection locked="0"/>
    </xf>
    <xf numFmtId="3" fontId="10" fillId="0" borderId="3" xfId="0" applyNumberFormat="1" applyFont="1" applyBorder="1" applyAlignment="1" applyProtection="1">
      <alignment horizontal="center" vertical="center"/>
    </xf>
    <xf numFmtId="0" fontId="4" fillId="0" borderId="3" xfId="0" applyFont="1" applyBorder="1" applyAlignment="1" applyProtection="1">
      <alignment horizontal="left" vertical="center" wrapText="1"/>
    </xf>
    <xf numFmtId="0" fontId="4" fillId="0" borderId="11" xfId="0" applyFont="1" applyBorder="1" applyAlignment="1" applyProtection="1">
      <alignment horizontal="left" vertical="center" wrapText="1"/>
    </xf>
    <xf numFmtId="0" fontId="4" fillId="0" borderId="11" xfId="0" applyFont="1" applyBorder="1" applyAlignment="1">
      <alignment horizontal="left" vertical="center" wrapText="1"/>
      <protection locked="0"/>
    </xf>
    <xf numFmtId="0" fontId="4" fillId="0" borderId="3" xfId="0" applyFont="1" applyBorder="1" applyAlignment="1" applyProtection="1">
      <alignment horizontal="center" vertical="center" wrapText="1"/>
    </xf>
    <xf numFmtId="0" fontId="7" fillId="0" borderId="4" xfId="0" applyFont="1" applyBorder="1" applyAlignment="1">
      <alignment horizontal="center" vertical="top"/>
      <protection locked="0"/>
    </xf>
    <xf numFmtId="0" fontId="7" fillId="0" borderId="0" xfId="0" applyFont="1" applyAlignment="1">
      <alignment vertical="top" wrapText="1"/>
      <protection locked="0"/>
    </xf>
    <xf numFmtId="0" fontId="3" fillId="0" borderId="0" xfId="0" applyFont="1" applyAlignment="1">
      <alignment horizontal="center" vertical="center" wrapText="1"/>
      <protection locked="0"/>
    </xf>
    <xf numFmtId="0" fontId="5" fillId="0" borderId="6" xfId="0" applyFont="1" applyBorder="1" applyAlignment="1">
      <alignment horizontal="center" vertical="center" wrapText="1"/>
      <protection locked="0"/>
    </xf>
    <xf numFmtId="0" fontId="5" fillId="0" borderId="12" xfId="0" applyFont="1" applyBorder="1" applyAlignment="1" applyProtection="1">
      <alignment horizontal="center" vertical="center" wrapText="1"/>
    </xf>
    <xf numFmtId="0" fontId="5" fillId="0" borderId="12" xfId="0" applyFont="1" applyBorder="1" applyAlignment="1">
      <alignment horizontal="center" vertical="center"/>
      <protection locked="0"/>
    </xf>
    <xf numFmtId="0" fontId="5" fillId="0" borderId="4" xfId="0" applyFont="1" applyBorder="1" applyAlignment="1">
      <alignment horizontal="center" vertical="center" wrapText="1"/>
      <protection locked="0"/>
    </xf>
    <xf numFmtId="0" fontId="4" fillId="0" borderId="0" xfId="0" applyFont="1" applyAlignment="1">
      <alignment horizontal="right" vertical="center" wrapText="1"/>
      <protection locked="0"/>
    </xf>
    <xf numFmtId="0" fontId="4" fillId="0" borderId="0" xfId="0" applyFont="1" applyAlignment="1" applyProtection="1">
      <alignment horizontal="right" vertical="center" wrapText="1"/>
    </xf>
    <xf numFmtId="0" fontId="4" fillId="0" borderId="0" xfId="0" applyFont="1" applyAlignment="1">
      <alignment horizontal="right" wrapText="1"/>
      <protection locked="0"/>
    </xf>
    <xf numFmtId="0" fontId="5" fillId="0" borderId="12" xfId="0" applyFont="1" applyBorder="1" applyAlignment="1">
      <alignment horizontal="center" vertical="center" wrapText="1"/>
      <protection locked="0"/>
    </xf>
    <xf numFmtId="0" fontId="10" fillId="0" borderId="3" xfId="0" applyFont="1" applyBorder="1" applyAlignment="1" applyProtection="1">
      <alignment horizontal="center" vertical="center"/>
    </xf>
    <xf numFmtId="0" fontId="10" fillId="0" borderId="11" xfId="0" applyFont="1" applyBorder="1" applyAlignment="1" applyProtection="1">
      <alignment horizontal="center" vertical="center"/>
    </xf>
    <xf numFmtId="0" fontId="4" fillId="0" borderId="3" xfId="0" applyFont="1" applyBorder="1" applyAlignment="1" applyProtection="1">
      <alignment horizontal="left" vertical="center" wrapText="1" indent="3"/>
    </xf>
    <xf numFmtId="0" fontId="4" fillId="0" borderId="11" xfId="0" applyFont="1" applyBorder="1" applyAlignment="1" applyProtection="1">
      <alignment horizontal="right" vertical="center"/>
    </xf>
    <xf numFmtId="0" fontId="13" fillId="0" borderId="10" xfId="0" applyFont="1" applyBorder="1" applyAlignment="1">
      <alignment horizontal="center" vertical="center" wrapText="1"/>
      <protection locked="0"/>
    </xf>
    <xf numFmtId="0" fontId="13" fillId="0" borderId="12" xfId="0" applyFont="1" applyBorder="1" applyAlignment="1">
      <alignment horizontal="center" vertical="center"/>
      <protection locked="0"/>
    </xf>
    <xf numFmtId="0" fontId="13" fillId="0" borderId="12" xfId="0" applyFont="1" applyBorder="1" applyAlignment="1">
      <alignment horizontal="center" vertical="center" wrapText="1"/>
      <protection locked="0"/>
    </xf>
    <xf numFmtId="0" fontId="14" fillId="0" borderId="0" xfId="0" applyFont="1" applyAlignment="1">
      <alignment horizontal="right"/>
      <protection locked="0"/>
    </xf>
    <xf numFmtId="49" fontId="14" fillId="0" borderId="0" xfId="0" applyNumberFormat="1" applyFont="1" applyAlignment="1">
      <protection locked="0"/>
    </xf>
    <xf numFmtId="0" fontId="1" fillId="0" borderId="0" xfId="0" applyFont="1" applyAlignment="1" applyProtection="1">
      <alignment horizontal="right"/>
    </xf>
    <xf numFmtId="0" fontId="2" fillId="0" borderId="0" xfId="0" applyFont="1" applyAlignment="1">
      <alignment horizontal="center" vertical="center" wrapText="1"/>
      <protection locked="0"/>
    </xf>
    <xf numFmtId="0" fontId="15" fillId="0" borderId="0" xfId="0" applyFont="1" applyAlignment="1">
      <alignment horizontal="center" vertical="center" wrapText="1"/>
      <protection locked="0"/>
    </xf>
    <xf numFmtId="0" fontId="15" fillId="0" borderId="0" xfId="0" applyFont="1" applyAlignment="1">
      <alignment horizontal="center" vertical="center"/>
      <protection locked="0"/>
    </xf>
    <xf numFmtId="0" fontId="15" fillId="0" borderId="0" xfId="0" applyFont="1" applyAlignment="1" applyProtection="1">
      <alignment horizontal="center" vertical="center"/>
    </xf>
    <xf numFmtId="0" fontId="5" fillId="0" borderId="1" xfId="0" applyFont="1" applyBorder="1" applyAlignment="1">
      <alignment horizontal="center" vertical="center"/>
      <protection locked="0"/>
    </xf>
    <xf numFmtId="49" fontId="5" fillId="0" borderId="9" xfId="0" applyNumberFormat="1" applyFont="1" applyBorder="1" applyAlignment="1">
      <alignment horizontal="center" vertical="center" wrapText="1"/>
      <protection locked="0"/>
    </xf>
    <xf numFmtId="0" fontId="5" fillId="0" borderId="9" xfId="0" applyFont="1" applyBorder="1" applyAlignment="1">
      <alignment horizontal="center" vertical="center"/>
      <protection locked="0"/>
    </xf>
    <xf numFmtId="0" fontId="5" fillId="0" borderId="3" xfId="0" applyFont="1" applyBorder="1" applyAlignment="1">
      <alignment horizontal="center" vertical="center"/>
      <protection locked="0"/>
    </xf>
    <xf numFmtId="49" fontId="5" fillId="0" borderId="11" xfId="0" applyNumberFormat="1" applyFont="1" applyBorder="1" applyAlignment="1">
      <alignment horizontal="center" vertical="center" wrapText="1"/>
      <protection locked="0"/>
    </xf>
    <xf numFmtId="0" fontId="5" fillId="0" borderId="11" xfId="0" applyFont="1" applyBorder="1" applyAlignment="1">
      <alignment horizontal="center" vertical="center"/>
      <protection locked="0"/>
    </xf>
    <xf numFmtId="0" fontId="5" fillId="0" borderId="11" xfId="0" applyFont="1" applyBorder="1" applyAlignment="1" applyProtection="1">
      <alignment horizontal="center" vertical="center"/>
    </xf>
    <xf numFmtId="49" fontId="5" fillId="0" borderId="11" xfId="0" applyNumberFormat="1" applyFont="1" applyBorder="1" applyAlignment="1">
      <alignment horizontal="center" vertical="center"/>
      <protection locked="0"/>
    </xf>
    <xf numFmtId="0" fontId="4" fillId="0" borderId="3" xfId="0" applyFont="1" applyBorder="1" applyAlignment="1">
      <alignment horizontal="left" vertical="center" wrapText="1"/>
      <protection locked="0"/>
    </xf>
    <xf numFmtId="0" fontId="4" fillId="0" borderId="3" xfId="0" applyFont="1" applyBorder="1" applyAlignment="1">
      <alignment horizontal="center" vertical="center" wrapText="1"/>
      <protection locked="0"/>
    </xf>
    <xf numFmtId="49" fontId="8" fillId="0" borderId="4" xfId="0" applyNumberFormat="1" applyFont="1" applyBorder="1" applyAlignment="1" applyProtection="1">
      <alignment horizontal="center"/>
    </xf>
    <xf numFmtId="3" fontId="10" fillId="0" borderId="4" xfId="0" applyNumberFormat="1" applyFont="1" applyBorder="1" applyAlignment="1" applyProtection="1">
      <alignment horizontal="center" vertical="center"/>
    </xf>
    <xf numFmtId="0" fontId="4" fillId="0" borderId="4" xfId="0" applyFont="1" applyBorder="1" applyAlignment="1" applyProtection="1">
      <alignment horizontal="left" vertical="center" wrapText="1"/>
    </xf>
    <xf numFmtId="0" fontId="4" fillId="0" borderId="4" xfId="0" applyFont="1" applyBorder="1" applyAlignment="1" applyProtection="1">
      <alignment horizontal="left" vertical="center" wrapText="1" indent="2"/>
    </xf>
    <xf numFmtId="0" fontId="8" fillId="0" borderId="0" xfId="0" applyFont="1" applyProtection="1">
      <alignment vertical="top"/>
    </xf>
    <xf numFmtId="3" fontId="6" fillId="0" borderId="4" xfId="0" applyNumberFormat="1" applyFont="1" applyBorder="1" applyAlignment="1" applyProtection="1">
      <alignment horizontal="center" vertical="center"/>
    </xf>
    <xf numFmtId="0" fontId="7"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13" xfId="0" applyFont="1" applyBorder="1" applyAlignment="1">
      <alignment horizontal="center" vertical="center" wrapText="1"/>
      <protection locked="0"/>
    </xf>
    <xf numFmtId="0" fontId="5" fillId="0" borderId="14" xfId="0" applyFont="1" applyBorder="1" applyAlignment="1" applyProtection="1">
      <alignment horizontal="center" vertical="center"/>
    </xf>
    <xf numFmtId="0" fontId="5" fillId="0" borderId="15" xfId="0" applyFont="1" applyBorder="1" applyAlignment="1" applyProtection="1">
      <alignment horizontal="center" vertical="center"/>
    </xf>
    <xf numFmtId="0" fontId="5" fillId="0" borderId="2" xfId="0" applyFont="1" applyBorder="1" applyAlignment="1">
      <alignment horizontal="center" vertical="center"/>
      <protection locked="0"/>
    </xf>
    <xf numFmtId="0" fontId="16" fillId="0" borderId="0" xfId="0" applyFont="1" applyAlignment="1" applyProtection="1">
      <alignment horizontal="center" vertical="center"/>
    </xf>
    <xf numFmtId="0" fontId="16" fillId="0" borderId="0" xfId="0" applyFont="1" applyAlignment="1" applyProtection="1">
      <alignment horizontal="right" vertical="center"/>
    </xf>
    <xf numFmtId="0" fontId="5" fillId="0" borderId="16" xfId="0" applyFont="1" applyBorder="1" applyAlignment="1" applyProtection="1">
      <alignment horizontal="center" vertical="center"/>
    </xf>
    <xf numFmtId="0" fontId="0" fillId="0" borderId="0" xfId="0" applyBorder="1" applyAlignment="1">
      <alignment vertical="top" wrapText="1"/>
      <protection locked="0"/>
    </xf>
    <xf numFmtId="0" fontId="8" fillId="0" borderId="0" xfId="0" applyFont="1" applyAlignment="1">
      <alignment vertical="top" wrapText="1"/>
      <protection locked="0"/>
    </xf>
    <xf numFmtId="49" fontId="1" fillId="0" borderId="0" xfId="0" applyNumberFormat="1" applyFont="1" applyAlignment="1">
      <alignment wrapText="1"/>
      <protection locked="0"/>
    </xf>
    <xf numFmtId="0" fontId="4" fillId="0" borderId="0" xfId="0" applyFont="1" applyAlignment="1">
      <alignment horizontal="left" vertical="center" wrapText="1"/>
      <protection locked="0"/>
    </xf>
    <xf numFmtId="0" fontId="5" fillId="0" borderId="0" xfId="0" applyFont="1" applyAlignment="1">
      <alignment horizontal="left" vertical="center" wrapText="1"/>
      <protection locked="0"/>
    </xf>
    <xf numFmtId="3" fontId="6" fillId="0" borderId="4" xfId="0" applyNumberFormat="1" applyFont="1" applyBorder="1" applyAlignment="1">
      <alignment horizontal="center" vertical="center" wrapText="1"/>
      <protection locked="0"/>
    </xf>
    <xf numFmtId="49" fontId="7" fillId="0" borderId="4" xfId="35" applyAlignment="1" applyProtection="1">
      <alignment horizontal="left" vertical="center" wrapText="1"/>
      <protection locked="0"/>
    </xf>
    <xf numFmtId="0" fontId="1" fillId="0" borderId="0" xfId="0" applyFont="1" applyAlignment="1">
      <alignment wrapText="1"/>
      <protection locked="0"/>
    </xf>
    <xf numFmtId="0" fontId="5" fillId="0" borderId="0" xfId="0" applyFont="1" applyAlignment="1">
      <alignment wrapText="1"/>
      <protection locked="0"/>
    </xf>
    <xf numFmtId="0" fontId="5" fillId="0" borderId="14" xfId="0" applyFont="1" applyBorder="1" applyAlignment="1">
      <alignment horizontal="center" vertical="center" wrapText="1"/>
      <protection locked="0"/>
    </xf>
    <xf numFmtId="177" fontId="7" fillId="0" borderId="4" xfId="11" applyAlignment="1" applyProtection="1">
      <alignment horizontal="right" vertical="center" wrapText="1"/>
      <protection locked="0"/>
    </xf>
    <xf numFmtId="0" fontId="5" fillId="0" borderId="15"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15" xfId="0" applyFont="1" applyBorder="1" applyAlignment="1" applyProtection="1">
      <alignment horizontal="center" vertical="center" wrapText="1"/>
    </xf>
    <xf numFmtId="0" fontId="5" fillId="0" borderId="7" xfId="0" applyFont="1" applyBorder="1" applyAlignment="1">
      <alignment horizontal="center" vertical="center" wrapText="1"/>
      <protection locked="0"/>
    </xf>
    <xf numFmtId="0" fontId="16" fillId="0" borderId="0" xfId="0" applyFont="1" applyAlignment="1">
      <alignment horizontal="center" vertical="center" wrapText="1"/>
      <protection locked="0"/>
    </xf>
    <xf numFmtId="0" fontId="16" fillId="0" borderId="0" xfId="0" applyFont="1" applyAlignment="1">
      <alignment horizontal="right" vertical="center" wrapText="1"/>
      <protection locked="0"/>
    </xf>
    <xf numFmtId="0" fontId="5" fillId="0" borderId="16" xfId="0" applyFont="1" applyBorder="1" applyAlignment="1">
      <alignment horizontal="center" vertical="center" wrapText="1"/>
      <protection locked="0"/>
    </xf>
    <xf numFmtId="0" fontId="17" fillId="0" borderId="0" xfId="0" applyFont="1" applyAlignment="1" applyProtection="1">
      <alignment horizontal="center"/>
    </xf>
    <xf numFmtId="0" fontId="17" fillId="0" borderId="0" xfId="0" applyFont="1" applyAlignment="1" applyProtection="1">
      <alignment horizontal="center" wrapText="1"/>
    </xf>
    <xf numFmtId="0" fontId="17" fillId="0" borderId="0" xfId="0" applyFont="1" applyAlignment="1" applyProtection="1">
      <alignment wrapText="1"/>
    </xf>
    <xf numFmtId="0" fontId="2" fillId="0" borderId="0" xfId="0" applyFont="1" applyAlignment="1">
      <alignment horizontal="center" vertical="center"/>
      <protection locked="0"/>
    </xf>
    <xf numFmtId="0" fontId="18" fillId="0" borderId="3" xfId="0" applyFont="1" applyBorder="1" applyAlignment="1">
      <alignment horizontal="center" vertical="center" wrapText="1"/>
      <protection locked="0"/>
    </xf>
    <xf numFmtId="0" fontId="5" fillId="0" borderId="4" xfId="0" applyFont="1" applyBorder="1" applyAlignment="1" applyProtection="1">
      <alignment horizontal="center" vertical="center"/>
    </xf>
    <xf numFmtId="0" fontId="19" fillId="0" borderId="4" xfId="0" applyFont="1" applyBorder="1" applyAlignment="1">
      <alignment horizontal="center" vertical="center"/>
      <protection locked="0"/>
    </xf>
    <xf numFmtId="0" fontId="19" fillId="0" borderId="4" xfId="0" applyFont="1" applyBorder="1" applyAlignment="1" applyProtection="1">
      <alignment horizontal="center" vertical="center"/>
    </xf>
    <xf numFmtId="0" fontId="19" fillId="0" borderId="5" xfId="0" applyFont="1" applyBorder="1" applyAlignment="1" applyProtection="1">
      <alignment horizontal="center" vertical="center"/>
    </xf>
    <xf numFmtId="177" fontId="20" fillId="0" borderId="4" xfId="11" applyFont="1">
      <alignment horizontal="right" vertical="center"/>
    </xf>
    <xf numFmtId="177" fontId="20" fillId="0" borderId="4" xfId="11" applyFont="1" applyAlignment="1">
      <alignment horizontal="center" vertical="center"/>
    </xf>
    <xf numFmtId="0" fontId="20" fillId="0" borderId="0" xfId="0" applyAlignment="1" applyProtection="1">
      <alignment horizontal="right" vertical="center" wrapText="1"/>
    </xf>
    <xf numFmtId="0" fontId="7" fillId="0" borderId="0" xfId="0" applyFont="1" applyAlignment="1">
      <alignment vertical="center"/>
      <protection locked="0"/>
    </xf>
    <xf numFmtId="49" fontId="8" fillId="0" borderId="0" xfId="0" applyNumberFormat="1" applyFont="1" applyAlignment="1" applyProtection="1">
      <alignment vertical="center"/>
    </xf>
    <xf numFmtId="49" fontId="5" fillId="0" borderId="5" xfId="0" applyNumberFormat="1" applyFont="1" applyBorder="1" applyAlignment="1" applyProtection="1">
      <alignment horizontal="center" vertical="center" wrapText="1"/>
    </xf>
    <xf numFmtId="49" fontId="5" fillId="0" borderId="7" xfId="0" applyNumberFormat="1" applyFont="1" applyBorder="1" applyAlignment="1" applyProtection="1">
      <alignment horizontal="center" vertical="center" wrapText="1"/>
    </xf>
    <xf numFmtId="0" fontId="5" fillId="0" borderId="5" xfId="0" applyFont="1" applyBorder="1" applyAlignment="1">
      <alignment horizontal="center" vertical="center"/>
      <protection locked="0"/>
    </xf>
    <xf numFmtId="49" fontId="5" fillId="0" borderId="4" xfId="0" applyNumberFormat="1" applyFont="1" applyBorder="1" applyAlignment="1" applyProtection="1">
      <alignment horizontal="center" vertical="center"/>
    </xf>
    <xf numFmtId="49" fontId="10" fillId="0" borderId="4" xfId="0" applyNumberFormat="1" applyFont="1" applyBorder="1" applyAlignment="1" applyProtection="1">
      <alignment horizontal="center" vertical="center"/>
    </xf>
    <xf numFmtId="0" fontId="10" fillId="0" borderId="4" xfId="0" applyFont="1" applyBorder="1" applyAlignment="1" applyProtection="1">
      <alignment horizontal="center" vertical="center"/>
    </xf>
    <xf numFmtId="0" fontId="4" fillId="0" borderId="4" xfId="0" applyFont="1" applyBorder="1" applyAlignment="1" applyProtection="1">
      <alignment horizontal="left" vertical="center" wrapText="1" indent="1"/>
    </xf>
    <xf numFmtId="49" fontId="10" fillId="0" borderId="4" xfId="0" applyNumberFormat="1" applyFont="1" applyBorder="1" applyAlignment="1">
      <alignment horizontal="center" vertical="center"/>
      <protection locked="0"/>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4" fillId="0" borderId="4" xfId="0" applyFont="1" applyBorder="1" applyAlignment="1" applyProtection="1">
      <alignment vertical="center"/>
    </xf>
    <xf numFmtId="0" fontId="4" fillId="0" borderId="4" xfId="0" applyFont="1" applyBorder="1" applyAlignment="1">
      <alignment horizontal="left" vertical="center"/>
      <protection locked="0"/>
    </xf>
    <xf numFmtId="0" fontId="4" fillId="0" borderId="4" xfId="0" applyFont="1" applyBorder="1" applyAlignment="1">
      <alignment vertical="center"/>
      <protection locked="0"/>
    </xf>
    <xf numFmtId="0" fontId="23" fillId="0" borderId="4" xfId="0" applyFont="1" applyBorder="1" applyAlignment="1" applyProtection="1">
      <alignment horizontal="center" vertical="center"/>
    </xf>
    <xf numFmtId="0" fontId="23" fillId="0" borderId="4" xfId="0" applyFont="1" applyBorder="1" applyAlignment="1">
      <alignment horizontal="center" vertical="center"/>
      <protection locked="0"/>
    </xf>
    <xf numFmtId="0" fontId="7" fillId="0" borderId="4" xfId="0" applyFont="1" applyBorder="1">
      <alignment vertical="top"/>
      <protection locked="0"/>
    </xf>
    <xf numFmtId="0" fontId="4" fillId="0" borderId="4" xfId="0" applyFont="1" applyBorder="1" applyAlignment="1" applyProtection="1">
      <alignment horizontal="left" vertical="center"/>
    </xf>
    <xf numFmtId="177" fontId="24" fillId="0" borderId="4" xfId="11" applyFont="1" applyProtection="1">
      <alignment horizontal="right" vertical="center"/>
      <protection locked="0"/>
    </xf>
    <xf numFmtId="0" fontId="25" fillId="0" borderId="0" xfId="0" applyFont="1" applyProtection="1">
      <alignment vertical="top"/>
    </xf>
    <xf numFmtId="0" fontId="26" fillId="0" borderId="0" xfId="0" applyFont="1" applyAlignment="1" applyProtection="1">
      <alignment horizontal="center" vertical="center"/>
    </xf>
    <xf numFmtId="0" fontId="1" fillId="0" borderId="0" xfId="0" applyFont="1" applyAlignment="1" applyProtection="1">
      <alignment horizontal="left" vertical="center" wrapText="1"/>
    </xf>
    <xf numFmtId="3" fontId="5" fillId="0" borderId="4" xfId="0" applyNumberFormat="1" applyFont="1" applyBorder="1" applyAlignment="1" applyProtection="1">
      <alignment horizontal="center" vertical="center"/>
    </xf>
    <xf numFmtId="0" fontId="4" fillId="0" borderId="4" xfId="0" applyFont="1" applyBorder="1" applyAlignment="1" applyProtection="1">
      <alignment horizontal="left" vertical="center" indent="1"/>
    </xf>
    <xf numFmtId="0" fontId="7" fillId="0" borderId="4" xfId="0" applyFont="1" applyBorder="1" applyAlignment="1">
      <alignment horizontal="left" vertical="center" indent="2"/>
      <protection locked="0"/>
    </xf>
    <xf numFmtId="0" fontId="7" fillId="0" borderId="4" xfId="0" applyFont="1" applyBorder="1" applyAlignment="1" applyProtection="1">
      <alignment horizontal="left" vertical="center" indent="2"/>
    </xf>
    <xf numFmtId="0" fontId="7" fillId="0" borderId="5" xfId="0" applyFont="1" applyBorder="1" applyAlignment="1">
      <alignment horizontal="center" vertical="center" wrapText="1"/>
      <protection locked="0"/>
    </xf>
    <xf numFmtId="0" fontId="7"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5"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9" xfId="0" applyFont="1" applyBorder="1" applyAlignment="1">
      <alignment horizontal="center" vertical="center" wrapText="1"/>
      <protection locked="0"/>
    </xf>
    <xf numFmtId="0" fontId="6" fillId="0" borderId="6" xfId="0" applyFont="1" applyBorder="1" applyAlignment="1">
      <alignment horizontal="center" vertical="center" wrapText="1"/>
      <protection locked="0"/>
    </xf>
    <xf numFmtId="0" fontId="6" fillId="0" borderId="2"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10" xfId="0" applyFont="1" applyBorder="1" applyAlignment="1">
      <alignment horizontal="center" vertical="center" wrapText="1"/>
      <protection locked="0"/>
    </xf>
    <xf numFmtId="0" fontId="6" fillId="0" borderId="3"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1" xfId="0" applyFont="1" applyBorder="1" applyAlignment="1" applyProtection="1">
      <alignment horizontal="center" vertical="center"/>
    </xf>
    <xf numFmtId="0" fontId="4" fillId="0" borderId="3" xfId="0" applyFont="1" applyBorder="1" applyAlignment="1" applyProtection="1">
      <alignment vertical="center" wrapText="1"/>
    </xf>
    <xf numFmtId="0" fontId="4" fillId="0" borderId="11" xfId="0" applyFont="1" applyBorder="1" applyAlignment="1" applyProtection="1">
      <alignment vertical="center" wrapText="1"/>
    </xf>
    <xf numFmtId="0" fontId="4" fillId="0" borderId="3" xfId="0" applyFont="1" applyBorder="1" applyAlignment="1" applyProtection="1">
      <alignment horizontal="center" vertical="center"/>
    </xf>
    <xf numFmtId="0" fontId="4" fillId="0" borderId="11" xfId="0" applyFont="1" applyBorder="1" applyAlignment="1" applyProtection="1">
      <alignment horizontal="center" vertical="center"/>
    </xf>
    <xf numFmtId="0" fontId="6" fillId="0" borderId="6" xfId="0" applyFont="1" applyBorder="1" applyAlignment="1" applyProtection="1">
      <alignment horizontal="center" vertical="center" wrapText="1"/>
    </xf>
    <xf numFmtId="0" fontId="5" fillId="0" borderId="0" xfId="0" applyFont="1" applyAlignment="1">
      <alignment vertical="center"/>
      <protection locked="0"/>
    </xf>
    <xf numFmtId="0" fontId="6" fillId="0" borderId="6" xfId="0" applyFont="1" applyBorder="1" applyAlignment="1" applyProtection="1">
      <alignment horizontal="center" vertical="center"/>
    </xf>
    <xf numFmtId="0" fontId="6" fillId="0" borderId="12" xfId="0" applyFont="1" applyBorder="1" applyAlignment="1" applyProtection="1">
      <alignment horizontal="center" vertical="center"/>
    </xf>
    <xf numFmtId="0" fontId="28" fillId="0" borderId="0" xfId="0" applyFont="1" applyAlignment="1">
      <alignment horizontal="center" vertical="center"/>
      <protection locked="0"/>
    </xf>
    <xf numFmtId="0" fontId="6" fillId="0" borderId="7" xfId="0" applyFont="1" applyBorder="1" applyAlignment="1" applyProtection="1">
      <alignment horizontal="center" vertical="center" wrapText="1"/>
    </xf>
    <xf numFmtId="0" fontId="6" fillId="0" borderId="11" xfId="0" applyFont="1" applyBorder="1" applyAlignment="1">
      <alignment horizontal="center" vertical="center"/>
      <protection locked="0"/>
    </xf>
    <xf numFmtId="0" fontId="6" fillId="2" borderId="7"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7" fillId="0" borderId="3" xfId="0" applyFont="1" applyBorder="1" applyAlignment="1">
      <alignment horizontal="left" vertical="center"/>
      <protection locked="0"/>
    </xf>
    <xf numFmtId="0" fontId="7" fillId="0" borderId="11" xfId="0" applyFont="1" applyBorder="1" applyAlignment="1">
      <alignment horizontal="left" vertical="center"/>
      <protection locked="0"/>
    </xf>
    <xf numFmtId="0" fontId="8" fillId="0" borderId="3" xfId="0" applyFont="1" applyBorder="1" applyAlignment="1">
      <alignment vertical="center"/>
      <protection locked="0"/>
    </xf>
    <xf numFmtId="0" fontId="24" fillId="0" borderId="3" xfId="0" applyFont="1" applyBorder="1" applyAlignment="1">
      <alignment horizontal="center" vertical="center"/>
      <protection locked="0"/>
    </xf>
    <xf numFmtId="0" fontId="23" fillId="0" borderId="3" xfId="0" applyFont="1" applyBorder="1" applyAlignment="1" applyProtection="1">
      <alignment horizontal="center" vertical="center"/>
    </xf>
    <xf numFmtId="0" fontId="4" fillId="0" borderId="3" xfId="0" applyFont="1" applyBorder="1" applyAlignment="1" applyProtection="1">
      <alignment horizontal="left" vertical="center"/>
    </xf>
    <xf numFmtId="0" fontId="23" fillId="0" borderId="3" xfId="0" applyFont="1" applyBorder="1" applyAlignment="1">
      <alignment horizontal="center" vertical="center"/>
      <protection locked="0"/>
    </xf>
    <xf numFmtId="0" fontId="4" fillId="0" borderId="4" xfId="0" applyFont="1" applyBorder="1" applyAlignment="1" applyProtection="1" quotePrefix="1">
      <alignment horizontal="left" vertical="center" indent="1"/>
    </xf>
    <xf numFmtId="0" fontId="7" fillId="0" borderId="4" xfId="0" applyFont="1" applyBorder="1" applyAlignment="1" quotePrefix="1">
      <alignment horizontal="left" vertical="center" indent="2"/>
      <protection locked="0"/>
    </xf>
    <xf numFmtId="0" fontId="7" fillId="0" borderId="4" xfId="0" applyFont="1" applyBorder="1" applyAlignment="1" applyProtection="1" quotePrefix="1">
      <alignment horizontal="left" vertical="center" indent="2"/>
    </xf>
    <xf numFmtId="0" fontId="4" fillId="0" borderId="4" xfId="0" applyFont="1" applyBorder="1" applyAlignment="1" applyProtection="1" quotePrefix="1">
      <alignment horizontal="left" vertical="center" wrapText="1" indent="2"/>
    </xf>
    <xf numFmtId="0" fontId="4" fillId="0" borderId="3" xfId="0" applyFont="1" applyBorder="1" applyAlignment="1" applyProtection="1" quotePrefix="1">
      <alignment horizontal="left" vertical="center" wrapText="1" indent="3"/>
    </xf>
    <xf numFmtId="0" fontId="7" fillId="0" borderId="4" xfId="0" applyFont="1" applyBorder="1" applyAlignment="1" applyProtection="1" quotePrefix="1">
      <alignment horizontal="left" vertical="center" wrapText="1" indent="1"/>
    </xf>
    <xf numFmtId="0" fontId="4" fillId="0" borderId="4" xfId="0" applyFont="1" applyBorder="1" applyAlignment="1" quotePrefix="1">
      <alignment horizontal="left" vertical="center" wrapText="1" indent="1"/>
      <protection locked="0"/>
    </xf>
  </cellXfs>
  <cellStyles count="57">
    <cellStyle name="常规" xfId="0" builtinId="0"/>
    <cellStyle name="IntegralNumberStyle" xfId="1"/>
    <cellStyle name="PercentStyle" xfId="2"/>
    <cellStyle name="DateTimeStyle" xfId="3"/>
    <cellStyle name="TimeStyle" xfId="4"/>
    <cellStyle name="60% - 强调文字颜色 6" xfId="5" builtinId="52"/>
    <cellStyle name="20% - 强调文字颜色 4" xfId="6" builtinId="42"/>
    <cellStyle name="强调文字颜色 4" xfId="7" builtinId="41"/>
    <cellStyle name="输入" xfId="8" builtinId="20"/>
    <cellStyle name="40% - 强调文字颜色 3" xfId="9" builtinId="39"/>
    <cellStyle name="20% - 强调文字颜色 3" xfId="10" builtinId="38"/>
    <cellStyle name="MoneyStyle" xfId="11"/>
    <cellStyle name="货币" xfId="12" builtinId="4"/>
    <cellStyle name="强调文字颜色 3" xfId="13" builtinId="37"/>
    <cellStyle name="百分比" xfId="14" builtinId="5"/>
    <cellStyle name="60% - 强调文字颜色 2" xfId="15" builtinId="36"/>
    <cellStyle name="60% - 强调文字颜色 5" xfId="16" builtinId="48"/>
    <cellStyle name="NumberStyle" xfId="17"/>
    <cellStyle name="强调文字颜色 2" xfId="18" builtinId="33"/>
    <cellStyle name="60% - 强调文字颜色 1" xfId="19" builtinId="32"/>
    <cellStyle name="60% - 强调文字颜色 4" xfId="20" builtinId="44"/>
    <cellStyle name="计算" xfId="21" builtinId="22"/>
    <cellStyle name="强调文字颜色 1" xfId="22" builtinId="29"/>
    <cellStyle name="适中" xfId="23" builtinId="28"/>
    <cellStyle name="20% - 强调文字颜色 5" xfId="24" builtinId="46"/>
    <cellStyle name="好" xfId="25" builtinId="26"/>
    <cellStyle name="20% - 强调文字颜色 1" xfId="26" builtinId="30"/>
    <cellStyle name="汇总" xfId="27" builtinId="25"/>
    <cellStyle name="差" xfId="28" builtinId="27"/>
    <cellStyle name="检查单元格" xfId="29" builtinId="23"/>
    <cellStyle name="输出" xfId="30" builtinId="21"/>
    <cellStyle name="标题 1" xfId="31" builtinId="16"/>
    <cellStyle name="解释性文本" xfId="32" builtinId="53"/>
    <cellStyle name="20% - 强调文字颜色 2" xfId="33" builtinId="34"/>
    <cellStyle name="标题 4" xfId="34" builtinId="19"/>
    <cellStyle name="TextStyle" xfId="35"/>
    <cellStyle name="货币[0]" xfId="36" builtinId="7"/>
    <cellStyle name="40% - 强调文字颜色 4" xfId="37" builtinId="43"/>
    <cellStyle name="千位分隔" xfId="38" builtinId="3"/>
    <cellStyle name="已访问的超链接" xfId="39" builtinId="9"/>
    <cellStyle name="标题" xfId="40" builtinId="15"/>
    <cellStyle name="40% - 强调文字颜色 2" xfId="41" builtinId="35"/>
    <cellStyle name="警告文本" xfId="42" builtinId="11"/>
    <cellStyle name="60% - 强调文字颜色 3" xfId="43" builtinId="40"/>
    <cellStyle name="DateStyle" xfId="44"/>
    <cellStyle name="注释" xfId="45" builtinId="10"/>
    <cellStyle name="20% - 强调文字颜色 6" xfId="46" builtinId="50"/>
    <cellStyle name="强调文字颜色 5" xfId="47" builtinId="45"/>
    <cellStyle name="40% - 强调文字颜色 6" xfId="48" builtinId="51"/>
    <cellStyle name="超链接" xfId="49" builtinId="8"/>
    <cellStyle name="千位分隔[0]" xfId="50" builtinId="6"/>
    <cellStyle name="标题 2" xfId="51" builtinId="17"/>
    <cellStyle name="40% - 强调文字颜色 5" xfId="52" builtinId="47"/>
    <cellStyle name="标题 3" xfId="53" builtinId="18"/>
    <cellStyle name="强调文字颜色 6" xfId="54" builtinId="49"/>
    <cellStyle name="40% - 强调文字颜色 1" xfId="55" builtinId="31"/>
    <cellStyle name="链接单元格" xfId="56"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7"/>
  <sheetViews>
    <sheetView showZeros="0" topLeftCell="A17" workbookViewId="0">
      <selection activeCell="A1" sqref="A1"/>
    </sheetView>
  </sheetViews>
  <sheetFormatPr defaultColWidth="9.14444444444444" defaultRowHeight="12" customHeight="1" outlineLevelCol="3"/>
  <cols>
    <col min="1" max="1" width="37.4333333333333" customWidth="1"/>
    <col min="2" max="2" width="46.7111111111111" customWidth="1"/>
    <col min="3" max="3" width="46.2888888888889" customWidth="1"/>
    <col min="4" max="4" width="47.4333333333333" customWidth="1"/>
  </cols>
  <sheetData>
    <row r="1" ht="15" customHeight="1" spans="4:4">
      <c r="D1" s="39" t="s">
        <v>0</v>
      </c>
    </row>
    <row r="2" ht="36" customHeight="1" spans="1:4">
      <c r="A2" s="2" t="str">
        <f>"2025"&amp;"年部门财务收支预算总表"</f>
        <v>2025年部门财务收支预算总表</v>
      </c>
      <c r="B2" s="220"/>
      <c r="C2" s="220"/>
      <c r="D2" s="220"/>
    </row>
    <row r="3" ht="18.75" customHeight="1" spans="1:4">
      <c r="A3" s="33" t="str">
        <f>"单位名称："&amp;"中国共产党临沧市委员会社会工作部"</f>
        <v>单位名称：中国共产党临沧市委员会社会工作部</v>
      </c>
      <c r="B3" s="221"/>
      <c r="C3" s="221"/>
      <c r="D3" s="39" t="s">
        <v>1</v>
      </c>
    </row>
    <row r="4" ht="18.75" customHeight="1" spans="1:4">
      <c r="A4" s="21" t="s">
        <v>2</v>
      </c>
      <c r="B4" s="23"/>
      <c r="C4" s="21" t="s">
        <v>3</v>
      </c>
      <c r="D4" s="23"/>
    </row>
    <row r="5" ht="18.75" customHeight="1" spans="1:4">
      <c r="A5" s="28" t="s">
        <v>4</v>
      </c>
      <c r="B5" s="28" t="str">
        <f t="shared" ref="B5:D5" si="0">"2025"&amp;"年预算数"</f>
        <v>2025年预算数</v>
      </c>
      <c r="C5" s="28" t="s">
        <v>5</v>
      </c>
      <c r="D5" s="28" t="str">
        <f t="shared" si="0"/>
        <v>2025年预算数</v>
      </c>
    </row>
    <row r="6" ht="18.75" customHeight="1" spans="1:4">
      <c r="A6" s="30"/>
      <c r="B6" s="30"/>
      <c r="C6" s="30"/>
      <c r="D6" s="30"/>
    </row>
    <row r="7" ht="18.75" customHeight="1" spans="1:4">
      <c r="A7" s="185" t="s">
        <v>6</v>
      </c>
      <c r="B7" s="25">
        <v>10033788.23</v>
      </c>
      <c r="C7" s="185" t="s">
        <v>7</v>
      </c>
      <c r="D7" s="25">
        <v>9521078.76</v>
      </c>
    </row>
    <row r="8" ht="18.75" customHeight="1" spans="1:4">
      <c r="A8" s="185" t="s">
        <v>8</v>
      </c>
      <c r="B8" s="25"/>
      <c r="C8" s="185" t="s">
        <v>9</v>
      </c>
      <c r="D8" s="25"/>
    </row>
    <row r="9" ht="18.75" customHeight="1" spans="1:4">
      <c r="A9" s="185" t="s">
        <v>10</v>
      </c>
      <c r="B9" s="25"/>
      <c r="C9" s="185" t="s">
        <v>11</v>
      </c>
      <c r="D9" s="25"/>
    </row>
    <row r="10" ht="18.75" customHeight="1" spans="1:4">
      <c r="A10" s="185" t="s">
        <v>12</v>
      </c>
      <c r="B10" s="25"/>
      <c r="C10" s="185" t="s">
        <v>13</v>
      </c>
      <c r="D10" s="25"/>
    </row>
    <row r="11" ht="18.75" customHeight="1" spans="1:4">
      <c r="A11" s="14" t="s">
        <v>14</v>
      </c>
      <c r="B11" s="25"/>
      <c r="C11" s="222" t="s">
        <v>15</v>
      </c>
      <c r="D11" s="25"/>
    </row>
    <row r="12" ht="18.75" customHeight="1" spans="1:4">
      <c r="A12" s="223" t="s">
        <v>16</v>
      </c>
      <c r="B12" s="25"/>
      <c r="C12" s="224" t="s">
        <v>17</v>
      </c>
      <c r="D12" s="25"/>
    </row>
    <row r="13" ht="18.75" customHeight="1" spans="1:4">
      <c r="A13" s="223" t="s">
        <v>18</v>
      </c>
      <c r="B13" s="25"/>
      <c r="C13" s="224" t="s">
        <v>19</v>
      </c>
      <c r="D13" s="25"/>
    </row>
    <row r="14" ht="18.75" customHeight="1" spans="1:4">
      <c r="A14" s="223" t="s">
        <v>20</v>
      </c>
      <c r="B14" s="25"/>
      <c r="C14" s="224" t="s">
        <v>21</v>
      </c>
      <c r="D14" s="25">
        <v>201390.4</v>
      </c>
    </row>
    <row r="15" ht="18.75" customHeight="1" spans="1:4">
      <c r="A15" s="223" t="s">
        <v>22</v>
      </c>
      <c r="B15" s="25"/>
      <c r="C15" s="224" t="s">
        <v>23</v>
      </c>
      <c r="D15" s="25">
        <v>132549.07</v>
      </c>
    </row>
    <row r="16" ht="18.75" customHeight="1" spans="1:4">
      <c r="A16" s="223" t="s">
        <v>24</v>
      </c>
      <c r="B16" s="25"/>
      <c r="C16" s="223" t="s">
        <v>25</v>
      </c>
      <c r="D16" s="25"/>
    </row>
    <row r="17" ht="18.75" customHeight="1" spans="1:4">
      <c r="A17" s="223" t="s">
        <v>26</v>
      </c>
      <c r="B17" s="25"/>
      <c r="C17" s="223" t="s">
        <v>27</v>
      </c>
      <c r="D17" s="25"/>
    </row>
    <row r="18" ht="18.75" customHeight="1" spans="1:4">
      <c r="A18" s="225" t="s">
        <v>26</v>
      </c>
      <c r="B18" s="25"/>
      <c r="C18" s="224" t="s">
        <v>28</v>
      </c>
      <c r="D18" s="25"/>
    </row>
    <row r="19" ht="18.75" customHeight="1" spans="1:4">
      <c r="A19" s="225" t="s">
        <v>26</v>
      </c>
      <c r="B19" s="25"/>
      <c r="C19" s="224" t="s">
        <v>29</v>
      </c>
      <c r="D19" s="25"/>
    </row>
    <row r="20" ht="18.75" customHeight="1" spans="1:4">
      <c r="A20" s="225" t="s">
        <v>26</v>
      </c>
      <c r="B20" s="25"/>
      <c r="C20" s="224" t="s">
        <v>30</v>
      </c>
      <c r="D20" s="25"/>
    </row>
    <row r="21" ht="18.75" customHeight="1" spans="1:4">
      <c r="A21" s="225" t="s">
        <v>26</v>
      </c>
      <c r="B21" s="25"/>
      <c r="C21" s="224" t="s">
        <v>31</v>
      </c>
      <c r="D21" s="25"/>
    </row>
    <row r="22" ht="18.75" customHeight="1" spans="1:4">
      <c r="A22" s="225" t="s">
        <v>26</v>
      </c>
      <c r="B22" s="25"/>
      <c r="C22" s="224" t="s">
        <v>32</v>
      </c>
      <c r="D22" s="25"/>
    </row>
    <row r="23" ht="18.75" customHeight="1" spans="1:4">
      <c r="A23" s="225" t="s">
        <v>26</v>
      </c>
      <c r="B23" s="25"/>
      <c r="C23" s="224" t="s">
        <v>33</v>
      </c>
      <c r="D23" s="25"/>
    </row>
    <row r="24" ht="18.75" customHeight="1" spans="1:4">
      <c r="A24" s="225" t="s">
        <v>26</v>
      </c>
      <c r="B24" s="25"/>
      <c r="C24" s="224" t="s">
        <v>34</v>
      </c>
      <c r="D24" s="25"/>
    </row>
    <row r="25" ht="18.75" customHeight="1" spans="1:4">
      <c r="A25" s="225" t="s">
        <v>26</v>
      </c>
      <c r="B25" s="25"/>
      <c r="C25" s="224" t="s">
        <v>35</v>
      </c>
      <c r="D25" s="25">
        <v>178770</v>
      </c>
    </row>
    <row r="26" ht="18.75" customHeight="1" spans="1:4">
      <c r="A26" s="225" t="s">
        <v>26</v>
      </c>
      <c r="B26" s="25"/>
      <c r="C26" s="224" t="s">
        <v>36</v>
      </c>
      <c r="D26" s="25"/>
    </row>
    <row r="27" ht="18.75" customHeight="1" spans="1:4">
      <c r="A27" s="225" t="s">
        <v>26</v>
      </c>
      <c r="B27" s="25"/>
      <c r="C27" s="224" t="s">
        <v>37</v>
      </c>
      <c r="D27" s="25"/>
    </row>
    <row r="28" ht="18.75" customHeight="1" spans="1:4">
      <c r="A28" s="225" t="s">
        <v>26</v>
      </c>
      <c r="B28" s="25"/>
      <c r="C28" s="224" t="s">
        <v>38</v>
      </c>
      <c r="D28" s="25"/>
    </row>
    <row r="29" ht="18.75" customHeight="1" spans="1:4">
      <c r="A29" s="225" t="s">
        <v>26</v>
      </c>
      <c r="B29" s="25"/>
      <c r="C29" s="224" t="s">
        <v>39</v>
      </c>
      <c r="D29" s="25"/>
    </row>
    <row r="30" ht="18.75" customHeight="1" spans="1:4">
      <c r="A30" s="226" t="s">
        <v>26</v>
      </c>
      <c r="B30" s="25"/>
      <c r="C30" s="223" t="s">
        <v>40</v>
      </c>
      <c r="D30" s="25"/>
    </row>
    <row r="31" ht="18.75" customHeight="1" spans="1:4">
      <c r="A31" s="226" t="s">
        <v>26</v>
      </c>
      <c r="B31" s="25"/>
      <c r="C31" s="223" t="s">
        <v>41</v>
      </c>
      <c r="D31" s="25"/>
    </row>
    <row r="32" ht="18.75" customHeight="1" spans="1:4">
      <c r="A32" s="226" t="s">
        <v>26</v>
      </c>
      <c r="B32" s="25"/>
      <c r="C32" s="223" t="s">
        <v>42</v>
      </c>
      <c r="D32" s="25"/>
    </row>
    <row r="33" ht="18.75" customHeight="1" spans="1:4">
      <c r="A33" s="227" t="s">
        <v>43</v>
      </c>
      <c r="B33" s="186">
        <f>SUM(B7:B11)</f>
        <v>10033788.23</v>
      </c>
      <c r="C33" s="182" t="s">
        <v>44</v>
      </c>
      <c r="D33" s="186">
        <v>10033788.23</v>
      </c>
    </row>
    <row r="34" ht="18.75" customHeight="1" spans="1:4">
      <c r="A34" s="228" t="s">
        <v>45</v>
      </c>
      <c r="B34" s="25"/>
      <c r="C34" s="185" t="s">
        <v>46</v>
      </c>
      <c r="D34" s="25"/>
    </row>
    <row r="35" ht="18.75" customHeight="1" spans="1:4">
      <c r="A35" s="228" t="s">
        <v>47</v>
      </c>
      <c r="B35" s="25"/>
      <c r="C35" s="185" t="s">
        <v>47</v>
      </c>
      <c r="D35" s="25"/>
    </row>
    <row r="36" ht="18.75" customHeight="1" spans="1:4">
      <c r="A36" s="228" t="s">
        <v>48</v>
      </c>
      <c r="B36" s="25"/>
      <c r="C36" s="185" t="s">
        <v>49</v>
      </c>
      <c r="D36" s="25"/>
    </row>
    <row r="37" ht="18.75" customHeight="1" spans="1:4">
      <c r="A37" s="229" t="s">
        <v>50</v>
      </c>
      <c r="B37" s="186">
        <f t="shared" ref="B37:D37" si="1">B33+B34</f>
        <v>10033788.23</v>
      </c>
      <c r="C37" s="182" t="s">
        <v>51</v>
      </c>
      <c r="D37" s="186">
        <f t="shared" si="1"/>
        <v>10033788.23</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workbookViewId="0">
      <selection activeCell="A10" sqref="A10"/>
    </sheetView>
  </sheetViews>
  <sheetFormatPr defaultColWidth="9.14444444444444" defaultRowHeight="14.25" customHeight="1" outlineLevelCol="5"/>
  <cols>
    <col min="1" max="1" width="32.1444444444444" customWidth="1"/>
    <col min="2" max="2" width="16.8444444444444" customWidth="1"/>
    <col min="3" max="3" width="35.5666666666667" customWidth="1"/>
    <col min="4" max="4" width="22.2888888888889" customWidth="1"/>
    <col min="5" max="6" width="28.5666666666667" customWidth="1"/>
  </cols>
  <sheetData>
    <row r="1" ht="15.75" customHeight="1" spans="1:6">
      <c r="A1" s="104">
        <v>1</v>
      </c>
      <c r="B1" s="105">
        <v>0</v>
      </c>
      <c r="C1" s="104">
        <v>1</v>
      </c>
      <c r="D1" s="106"/>
      <c r="E1" s="106"/>
      <c r="F1" s="39" t="s">
        <v>309</v>
      </c>
    </row>
    <row r="2" ht="36.75" customHeight="1" spans="1:6">
      <c r="A2" s="107" t="str">
        <f>"2025"&amp;"年部门政府性基金预算支出预算表"</f>
        <v>2025年部门政府性基金预算支出预算表</v>
      </c>
      <c r="B2" s="108" t="s">
        <v>310</v>
      </c>
      <c r="C2" s="109"/>
      <c r="D2" s="110"/>
      <c r="E2" s="110"/>
      <c r="F2" s="110"/>
    </row>
    <row r="3" ht="18.75" customHeight="1" spans="1:6">
      <c r="A3" s="4" t="str">
        <f>"单位名称："&amp;"中国共产党临沧市委员会社会工作部"</f>
        <v>单位名称：中国共产党临沧市委员会社会工作部</v>
      </c>
      <c r="B3" s="4" t="s">
        <v>311</v>
      </c>
      <c r="C3" s="104"/>
      <c r="D3" s="106"/>
      <c r="E3" s="106"/>
      <c r="F3" s="39" t="s">
        <v>1</v>
      </c>
    </row>
    <row r="4" ht="31" customHeight="1" spans="1:6">
      <c r="A4" s="111" t="s">
        <v>178</v>
      </c>
      <c r="B4" s="112" t="s">
        <v>72</v>
      </c>
      <c r="C4" s="113" t="s">
        <v>73</v>
      </c>
      <c r="D4" s="22" t="s">
        <v>312</v>
      </c>
      <c r="E4" s="22"/>
      <c r="F4" s="23"/>
    </row>
    <row r="5" ht="18.75" customHeight="1" spans="1:6">
      <c r="A5" s="114"/>
      <c r="B5" s="115"/>
      <c r="C5" s="116"/>
      <c r="D5" s="117" t="s">
        <v>55</v>
      </c>
      <c r="E5" s="117" t="s">
        <v>74</v>
      </c>
      <c r="F5" s="117" t="s">
        <v>75</v>
      </c>
    </row>
    <row r="6" ht="18.75" customHeight="1" spans="1:6">
      <c r="A6" s="114">
        <v>1</v>
      </c>
      <c r="B6" s="118" t="s">
        <v>159</v>
      </c>
      <c r="C6" s="116">
        <v>3</v>
      </c>
      <c r="D6" s="117">
        <v>4</v>
      </c>
      <c r="E6" s="117">
        <v>5</v>
      </c>
      <c r="F6" s="117">
        <v>6</v>
      </c>
    </row>
    <row r="7" ht="18.75" customHeight="1" spans="1:6">
      <c r="A7" s="119"/>
      <c r="B7" s="84"/>
      <c r="C7" s="84"/>
      <c r="D7" s="25"/>
      <c r="E7" s="25"/>
      <c r="F7" s="25"/>
    </row>
    <row r="8" ht="18.75" customHeight="1" spans="1:6">
      <c r="A8" s="119"/>
      <c r="B8" s="84"/>
      <c r="C8" s="84"/>
      <c r="D8" s="25"/>
      <c r="E8" s="25"/>
      <c r="F8" s="25"/>
    </row>
    <row r="9" ht="18.75" customHeight="1" spans="1:6">
      <c r="A9" s="120" t="s">
        <v>55</v>
      </c>
      <c r="B9" s="121"/>
      <c r="C9" s="17"/>
      <c r="D9" s="25"/>
      <c r="E9" s="25"/>
      <c r="F9" s="25"/>
    </row>
    <row r="10" customHeight="1" spans="1:1">
      <c r="A10" t="s">
        <v>313</v>
      </c>
    </row>
  </sheetData>
  <mergeCells count="7">
    <mergeCell ref="A2:F2"/>
    <mergeCell ref="A3:C3"/>
    <mergeCell ref="D4:F4"/>
    <mergeCell ref="A9:C9"/>
    <mergeCell ref="A4:A5"/>
    <mergeCell ref="B4:B5"/>
    <mergeCell ref="C4:C5"/>
  </mergeCells>
  <printOptions horizontalCentered="1"/>
  <pageMargins left="0.357638888888889" right="0.357638888888889" top="0.60625" bottom="0.409027777777778" header="0.5" footer="0.5"/>
  <pageSetup paperSize="9" scale="9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0"/>
  <sheetViews>
    <sheetView showZeros="0" workbookViewId="0">
      <selection activeCell="H21" sqref="H21"/>
    </sheetView>
  </sheetViews>
  <sheetFormatPr defaultColWidth="9.14444444444444" defaultRowHeight="14.25" customHeight="1"/>
  <cols>
    <col min="1" max="1" width="18.1444444444444" customWidth="1"/>
    <col min="2" max="2" width="10.8555555555556" customWidth="1"/>
    <col min="3" max="3" width="18.1444444444444" customWidth="1"/>
    <col min="4" max="4" width="7.71111111111111" customWidth="1"/>
    <col min="5" max="5" width="10.2888888888889" customWidth="1"/>
    <col min="6" max="8" width="16.5666666666667" customWidth="1"/>
    <col min="9" max="9" width="10.8555555555556" customWidth="1"/>
    <col min="10" max="10" width="11" customWidth="1"/>
    <col min="11" max="11" width="13.5666666666667" customWidth="1"/>
    <col min="12" max="12" width="8.85555555555556" customWidth="1"/>
    <col min="13" max="13" width="6.43333333333333" customWidth="1"/>
    <col min="14" max="14" width="12.8555555555556" customWidth="1"/>
    <col min="15" max="15" width="10" customWidth="1"/>
    <col min="16" max="16" width="11.2888888888889" customWidth="1"/>
    <col min="17" max="17" width="9.43333333333333" customWidth="1"/>
  </cols>
  <sheetData>
    <row r="1" ht="15.75" customHeight="1" spans="1:17">
      <c r="A1" s="18"/>
      <c r="B1" s="18"/>
      <c r="C1" s="18"/>
      <c r="D1" s="18"/>
      <c r="E1" s="18"/>
      <c r="F1" s="18"/>
      <c r="G1" s="18"/>
      <c r="H1" s="18"/>
      <c r="I1" s="18"/>
      <c r="J1" s="18"/>
      <c r="O1" s="31"/>
      <c r="P1" s="31"/>
      <c r="Q1" s="39" t="s">
        <v>314</v>
      </c>
    </row>
    <row r="2" ht="35.25" customHeight="1" spans="1:17">
      <c r="A2" s="32" t="str">
        <f>"2025"&amp;"年部门政府采购预算表"</f>
        <v>2025年部门政府采购预算表</v>
      </c>
      <c r="B2" s="3"/>
      <c r="C2" s="3"/>
      <c r="D2" s="3"/>
      <c r="E2" s="3"/>
      <c r="F2" s="3"/>
      <c r="G2" s="3"/>
      <c r="H2" s="3"/>
      <c r="I2" s="3"/>
      <c r="J2" s="3"/>
      <c r="K2" s="67"/>
      <c r="L2" s="3"/>
      <c r="M2" s="3"/>
      <c r="N2" s="3"/>
      <c r="O2" s="67"/>
      <c r="P2" s="67"/>
      <c r="Q2" s="3"/>
    </row>
    <row r="3" ht="18.75" customHeight="1" spans="1:17">
      <c r="A3" s="33" t="str">
        <f>"单位名称："&amp;"中国共产党临沧市委员会社会工作部"</f>
        <v>单位名称：中国共产党临沧市委员会社会工作部</v>
      </c>
      <c r="B3" s="20"/>
      <c r="C3" s="20"/>
      <c r="D3" s="20"/>
      <c r="E3" s="20"/>
      <c r="F3" s="20"/>
      <c r="G3" s="20"/>
      <c r="H3" s="20"/>
      <c r="I3" s="20"/>
      <c r="J3" s="20"/>
      <c r="O3" s="68"/>
      <c r="P3" s="68"/>
      <c r="Q3" s="39" t="s">
        <v>165</v>
      </c>
    </row>
    <row r="4" ht="19.5" customHeight="1" spans="1:17">
      <c r="A4" s="7" t="s">
        <v>315</v>
      </c>
      <c r="B4" s="75" t="s">
        <v>316</v>
      </c>
      <c r="C4" s="75" t="s">
        <v>317</v>
      </c>
      <c r="D4" s="75" t="s">
        <v>318</v>
      </c>
      <c r="E4" s="75" t="s">
        <v>319</v>
      </c>
      <c r="F4" s="75" t="s">
        <v>320</v>
      </c>
      <c r="G4" s="42" t="s">
        <v>185</v>
      </c>
      <c r="H4" s="42"/>
      <c r="I4" s="42"/>
      <c r="J4" s="42"/>
      <c r="K4" s="89"/>
      <c r="L4" s="42"/>
      <c r="M4" s="42"/>
      <c r="N4" s="42"/>
      <c r="O4" s="69"/>
      <c r="P4" s="89"/>
      <c r="Q4" s="43"/>
    </row>
    <row r="5" ht="19.5" customHeight="1" spans="1:17">
      <c r="A5" s="9"/>
      <c r="B5" s="77"/>
      <c r="C5" s="77"/>
      <c r="D5" s="77"/>
      <c r="E5" s="77"/>
      <c r="F5" s="77"/>
      <c r="G5" s="77" t="s">
        <v>55</v>
      </c>
      <c r="H5" s="77" t="s">
        <v>58</v>
      </c>
      <c r="I5" s="77" t="s">
        <v>321</v>
      </c>
      <c r="J5" s="77" t="s">
        <v>322</v>
      </c>
      <c r="K5" s="101" t="s">
        <v>323</v>
      </c>
      <c r="L5" s="90" t="s">
        <v>77</v>
      </c>
      <c r="M5" s="90"/>
      <c r="N5" s="90"/>
      <c r="O5" s="102"/>
      <c r="P5" s="103"/>
      <c r="Q5" s="79"/>
    </row>
    <row r="6" ht="54" customHeight="1" spans="1:17">
      <c r="A6" s="11"/>
      <c r="B6" s="79"/>
      <c r="C6" s="79"/>
      <c r="D6" s="79"/>
      <c r="E6" s="79"/>
      <c r="F6" s="79"/>
      <c r="G6" s="79"/>
      <c r="H6" s="79" t="s">
        <v>57</v>
      </c>
      <c r="I6" s="79"/>
      <c r="J6" s="79"/>
      <c r="K6" s="80"/>
      <c r="L6" s="79" t="s">
        <v>57</v>
      </c>
      <c r="M6" s="79" t="s">
        <v>64</v>
      </c>
      <c r="N6" s="79" t="s">
        <v>194</v>
      </c>
      <c r="O6" s="92" t="s">
        <v>66</v>
      </c>
      <c r="P6" s="80" t="s">
        <v>67</v>
      </c>
      <c r="Q6" s="79" t="s">
        <v>68</v>
      </c>
    </row>
    <row r="7" ht="24" customHeight="1" spans="1:17">
      <c r="A7" s="97">
        <v>1</v>
      </c>
      <c r="B7" s="98">
        <v>2</v>
      </c>
      <c r="C7" s="98">
        <v>3</v>
      </c>
      <c r="D7" s="97">
        <v>4</v>
      </c>
      <c r="E7" s="98">
        <v>5</v>
      </c>
      <c r="F7" s="98">
        <v>6</v>
      </c>
      <c r="G7" s="97">
        <v>7</v>
      </c>
      <c r="H7" s="98">
        <v>8</v>
      </c>
      <c r="I7" s="98">
        <v>9</v>
      </c>
      <c r="J7" s="97">
        <v>10</v>
      </c>
      <c r="K7" s="98">
        <v>11</v>
      </c>
      <c r="L7" s="98">
        <v>12</v>
      </c>
      <c r="M7" s="97">
        <v>13</v>
      </c>
      <c r="N7" s="98">
        <v>14</v>
      </c>
      <c r="O7" s="98">
        <v>15</v>
      </c>
      <c r="P7" s="97">
        <v>16</v>
      </c>
      <c r="Q7" s="98">
        <v>17</v>
      </c>
    </row>
    <row r="8" ht="36" customHeight="1" spans="1:17">
      <c r="A8" s="82" t="s">
        <v>70</v>
      </c>
      <c r="B8" s="83"/>
      <c r="C8" s="83"/>
      <c r="D8" s="83"/>
      <c r="E8" s="100"/>
      <c r="F8" s="25">
        <v>20000</v>
      </c>
      <c r="G8" s="25">
        <v>20000</v>
      </c>
      <c r="H8" s="25">
        <v>20000</v>
      </c>
      <c r="I8" s="25"/>
      <c r="J8" s="25"/>
      <c r="K8" s="25"/>
      <c r="L8" s="25"/>
      <c r="M8" s="25"/>
      <c r="N8" s="25"/>
      <c r="O8" s="25"/>
      <c r="P8" s="25"/>
      <c r="Q8" s="25"/>
    </row>
    <row r="9" ht="35" customHeight="1" spans="1:17">
      <c r="A9" s="234" t="s">
        <v>255</v>
      </c>
      <c r="B9" s="83" t="s">
        <v>324</v>
      </c>
      <c r="C9" s="83" t="s">
        <v>324</v>
      </c>
      <c r="D9" s="83" t="s">
        <v>325</v>
      </c>
      <c r="E9" s="100">
        <v>100</v>
      </c>
      <c r="F9" s="25">
        <v>20000</v>
      </c>
      <c r="G9" s="25">
        <v>20000</v>
      </c>
      <c r="H9" s="25">
        <v>20000</v>
      </c>
      <c r="I9" s="25"/>
      <c r="J9" s="25"/>
      <c r="K9" s="25"/>
      <c r="L9" s="25"/>
      <c r="M9" s="25"/>
      <c r="N9" s="25"/>
      <c r="O9" s="25"/>
      <c r="P9" s="25"/>
      <c r="Q9" s="25"/>
    </row>
    <row r="10" ht="45" customHeight="1" spans="1:17">
      <c r="A10" s="85" t="s">
        <v>55</v>
      </c>
      <c r="B10" s="17"/>
      <c r="C10" s="17"/>
      <c r="D10" s="17"/>
      <c r="E10" s="17"/>
      <c r="F10" s="25">
        <v>20000</v>
      </c>
      <c r="G10" s="25">
        <v>20000</v>
      </c>
      <c r="H10" s="25">
        <v>20000</v>
      </c>
      <c r="I10" s="25"/>
      <c r="J10" s="25"/>
      <c r="K10" s="25"/>
      <c r="L10" s="25"/>
      <c r="M10" s="25"/>
      <c r="N10" s="25"/>
      <c r="O10" s="25"/>
      <c r="P10" s="25"/>
      <c r="Q10" s="25"/>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0.357638888888889" right="0.357638888888889" top="0.60625" bottom="0.409027777777778" header="0.5" footer="0.5"/>
  <pageSetup paperSize="9" scale="7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1"/>
  <sheetViews>
    <sheetView showZeros="0" workbookViewId="0">
      <selection activeCell="G19" sqref="G19"/>
    </sheetView>
  </sheetViews>
  <sheetFormatPr defaultColWidth="9.14444444444444" defaultRowHeight="14.25" customHeight="1"/>
  <cols>
    <col min="1" max="1" width="11.1444444444444" customWidth="1"/>
    <col min="2" max="3" width="12.1444444444444" customWidth="1"/>
    <col min="4" max="4" width="10.2888888888889" customWidth="1"/>
    <col min="5" max="5" width="9.28888888888889" customWidth="1"/>
    <col min="6" max="6" width="8" customWidth="1"/>
    <col min="7" max="7" width="11.8555555555556" customWidth="1"/>
    <col min="8" max="8" width="13.7111111111111" customWidth="1"/>
    <col min="9" max="9" width="9.85555555555556" customWidth="1"/>
    <col min="10" max="10" width="12.5666666666667" customWidth="1"/>
    <col min="11" max="11" width="12.7111111111111" customWidth="1"/>
    <col min="12" max="14" width="19" customWidth="1"/>
  </cols>
  <sheetData>
    <row r="1" ht="13.5" customHeight="1" spans="1:14">
      <c r="A1" s="71"/>
      <c r="B1" s="71"/>
      <c r="C1" s="72"/>
      <c r="D1" s="71"/>
      <c r="E1" s="71"/>
      <c r="F1" s="71"/>
      <c r="G1" s="71"/>
      <c r="H1" s="87"/>
      <c r="I1" s="65"/>
      <c r="J1" s="65"/>
      <c r="K1" s="65"/>
      <c r="L1" s="31"/>
      <c r="M1" s="93"/>
      <c r="N1" s="94" t="s">
        <v>326</v>
      </c>
    </row>
    <row r="2" ht="34.5" customHeight="1" spans="1:14">
      <c r="A2" s="32" t="str">
        <f>"2025"&amp;"年部门政府购买服务预算表"</f>
        <v>2025年部门政府购买服务预算表</v>
      </c>
      <c r="B2" s="73"/>
      <c r="C2" s="67"/>
      <c r="D2" s="73"/>
      <c r="E2" s="73"/>
      <c r="F2" s="73"/>
      <c r="G2" s="73"/>
      <c r="H2" s="88"/>
      <c r="I2" s="73"/>
      <c r="J2" s="73"/>
      <c r="K2" s="73"/>
      <c r="L2" s="67"/>
      <c r="M2" s="88"/>
      <c r="N2" s="73"/>
    </row>
    <row r="3" ht="18.75" customHeight="1" spans="1:14">
      <c r="A3" s="59" t="str">
        <f>"单位名称："&amp;"中国共产党临沧市委员会社会工作部"</f>
        <v>单位名称：中国共产党临沧市委员会社会工作部</v>
      </c>
      <c r="B3" s="60"/>
      <c r="C3" s="74"/>
      <c r="D3" s="60"/>
      <c r="E3" s="60"/>
      <c r="F3" s="60"/>
      <c r="G3" s="60"/>
      <c r="H3" s="87"/>
      <c r="I3" s="65"/>
      <c r="J3" s="65"/>
      <c r="K3" s="65"/>
      <c r="L3" s="68"/>
      <c r="M3" s="95"/>
      <c r="N3" s="94" t="s">
        <v>165</v>
      </c>
    </row>
    <row r="4" ht="18.75" customHeight="1" spans="1:14">
      <c r="A4" s="7" t="s">
        <v>315</v>
      </c>
      <c r="B4" s="75" t="s">
        <v>327</v>
      </c>
      <c r="C4" s="76" t="s">
        <v>328</v>
      </c>
      <c r="D4" s="42" t="s">
        <v>185</v>
      </c>
      <c r="E4" s="42"/>
      <c r="F4" s="42"/>
      <c r="G4" s="42"/>
      <c r="H4" s="89"/>
      <c r="I4" s="42"/>
      <c r="J4" s="42"/>
      <c r="K4" s="42"/>
      <c r="L4" s="69"/>
      <c r="M4" s="89"/>
      <c r="N4" s="43"/>
    </row>
    <row r="5" ht="17.25" customHeight="1" spans="1:14">
      <c r="A5" s="9"/>
      <c r="B5" s="77"/>
      <c r="C5" s="78"/>
      <c r="D5" s="77" t="s">
        <v>55</v>
      </c>
      <c r="E5" s="77" t="s">
        <v>58</v>
      </c>
      <c r="F5" s="77" t="s">
        <v>329</v>
      </c>
      <c r="G5" s="77" t="s">
        <v>322</v>
      </c>
      <c r="H5" s="78" t="s">
        <v>323</v>
      </c>
      <c r="I5" s="90" t="s">
        <v>77</v>
      </c>
      <c r="J5" s="90"/>
      <c r="K5" s="90"/>
      <c r="L5" s="91"/>
      <c r="M5" s="96"/>
      <c r="N5" s="79"/>
    </row>
    <row r="6" ht="54" customHeight="1" spans="1:14">
      <c r="A6" s="11"/>
      <c r="B6" s="79"/>
      <c r="C6" s="80"/>
      <c r="D6" s="79"/>
      <c r="E6" s="79"/>
      <c r="F6" s="79"/>
      <c r="G6" s="79"/>
      <c r="H6" s="80"/>
      <c r="I6" s="79" t="s">
        <v>57</v>
      </c>
      <c r="J6" s="79" t="s">
        <v>64</v>
      </c>
      <c r="K6" s="79" t="s">
        <v>194</v>
      </c>
      <c r="L6" s="92" t="s">
        <v>66</v>
      </c>
      <c r="M6" s="80" t="s">
        <v>67</v>
      </c>
      <c r="N6" s="79" t="s">
        <v>68</v>
      </c>
    </row>
    <row r="7" ht="19.5" customHeight="1" spans="1:14">
      <c r="A7" s="81">
        <v>1</v>
      </c>
      <c r="B7" s="81">
        <v>2</v>
      </c>
      <c r="C7" s="81">
        <v>3</v>
      </c>
      <c r="D7" s="81">
        <v>4</v>
      </c>
      <c r="E7" s="81">
        <v>5</v>
      </c>
      <c r="F7" s="81">
        <v>6</v>
      </c>
      <c r="G7" s="81">
        <v>7</v>
      </c>
      <c r="H7" s="81">
        <v>8</v>
      </c>
      <c r="I7" s="81">
        <v>9</v>
      </c>
      <c r="J7" s="81">
        <v>10</v>
      </c>
      <c r="K7" s="81">
        <v>11</v>
      </c>
      <c r="L7" s="81">
        <v>12</v>
      </c>
      <c r="M7" s="81">
        <v>13</v>
      </c>
      <c r="N7" s="81">
        <v>14</v>
      </c>
    </row>
    <row r="8" ht="21" customHeight="1" spans="1:14">
      <c r="A8" s="82"/>
      <c r="B8" s="83"/>
      <c r="C8" s="84"/>
      <c r="D8" s="25"/>
      <c r="E8" s="25"/>
      <c r="F8" s="25"/>
      <c r="G8" s="25"/>
      <c r="H8" s="25"/>
      <c r="I8" s="25"/>
      <c r="J8" s="25"/>
      <c r="K8" s="25"/>
      <c r="L8" s="25"/>
      <c r="M8" s="25"/>
      <c r="N8" s="25"/>
    </row>
    <row r="9" ht="21" customHeight="1" spans="1:14">
      <c r="A9" s="82"/>
      <c r="B9" s="83"/>
      <c r="C9" s="84"/>
      <c r="D9" s="25"/>
      <c r="E9" s="25"/>
      <c r="F9" s="25"/>
      <c r="G9" s="25"/>
      <c r="H9" s="25"/>
      <c r="I9" s="25"/>
      <c r="J9" s="25"/>
      <c r="K9" s="25"/>
      <c r="L9" s="25"/>
      <c r="M9" s="25"/>
      <c r="N9" s="25"/>
    </row>
    <row r="10" ht="21" customHeight="1" spans="1:14">
      <c r="A10" s="85" t="s">
        <v>55</v>
      </c>
      <c r="B10" s="17"/>
      <c r="C10" s="86"/>
      <c r="D10" s="25"/>
      <c r="E10" s="25"/>
      <c r="F10" s="25"/>
      <c r="G10" s="25"/>
      <c r="H10" s="25"/>
      <c r="I10" s="25"/>
      <c r="J10" s="25"/>
      <c r="K10" s="25"/>
      <c r="L10" s="25"/>
      <c r="M10" s="25"/>
      <c r="N10" s="25"/>
    </row>
    <row r="11" customHeight="1" spans="1:1">
      <c r="A11" t="s">
        <v>330</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0.357638888888889" right="0.357638888888889" top="0.60625" bottom="0.409027777777778" header="0.5" footer="0.5"/>
  <pageSetup paperSize="9" scale="8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N10"/>
  <sheetViews>
    <sheetView showZeros="0" workbookViewId="0">
      <selection activeCell="D10" sqref="D10"/>
    </sheetView>
  </sheetViews>
  <sheetFormatPr defaultColWidth="9.14444444444444" defaultRowHeight="14.25" customHeight="1"/>
  <cols>
    <col min="1" max="1" width="37.7111111111111" customWidth="1"/>
    <col min="2" max="2" width="13.7111111111111" customWidth="1"/>
    <col min="3" max="3" width="16.7111111111111" customWidth="1"/>
    <col min="4" max="4" width="15.8555555555556" customWidth="1"/>
    <col min="5" max="5" width="13" customWidth="1"/>
    <col min="6" max="12" width="12.5666666666667" customWidth="1"/>
    <col min="13" max="13" width="12.2888888888889" customWidth="1"/>
    <col min="14" max="14" width="13.2888888888889" customWidth="1"/>
  </cols>
  <sheetData>
    <row r="1" ht="13.5" customHeight="1" spans="1:14">
      <c r="A1" s="18"/>
      <c r="B1" s="18"/>
      <c r="C1" s="18"/>
      <c r="D1" s="57"/>
      <c r="L1" s="31"/>
      <c r="M1" s="31"/>
      <c r="N1" s="31" t="s">
        <v>331</v>
      </c>
    </row>
    <row r="2" ht="27.75" customHeight="1" spans="1:14">
      <c r="A2" s="58" t="str">
        <f>"2025"&amp;"年市对下转移支付预算表"</f>
        <v>2025年市对下转移支付预算表</v>
      </c>
      <c r="B2" s="3"/>
      <c r="C2" s="3"/>
      <c r="D2" s="3"/>
      <c r="E2" s="3"/>
      <c r="F2" s="3"/>
      <c r="G2" s="3"/>
      <c r="H2" s="3"/>
      <c r="I2" s="3"/>
      <c r="J2" s="3"/>
      <c r="K2" s="3"/>
      <c r="L2" s="67"/>
      <c r="M2" s="67"/>
      <c r="N2" s="3"/>
    </row>
    <row r="3" ht="18.75" customHeight="1" spans="1:14">
      <c r="A3" s="59" t="str">
        <f>"单位名称："&amp;"中国共产党临沧市委员会社会工作部"</f>
        <v>单位名称：中国共产党临沧市委员会社会工作部</v>
      </c>
      <c r="B3" s="60"/>
      <c r="C3" s="60"/>
      <c r="D3" s="61"/>
      <c r="E3" s="65"/>
      <c r="F3" s="65"/>
      <c r="G3" s="65"/>
      <c r="H3" s="65"/>
      <c r="I3" s="65"/>
      <c r="L3" s="68"/>
      <c r="M3" s="68"/>
      <c r="N3" s="31" t="s">
        <v>165</v>
      </c>
    </row>
    <row r="4" ht="18.75" customHeight="1" spans="1:14">
      <c r="A4" s="28" t="s">
        <v>332</v>
      </c>
      <c r="B4" s="21" t="s">
        <v>185</v>
      </c>
      <c r="C4" s="22"/>
      <c r="D4" s="22"/>
      <c r="E4" s="21" t="s">
        <v>333</v>
      </c>
      <c r="F4" s="22"/>
      <c r="G4" s="22"/>
      <c r="H4" s="22"/>
      <c r="I4" s="22"/>
      <c r="J4" s="22"/>
      <c r="K4" s="22"/>
      <c r="L4" s="69"/>
      <c r="M4" s="69"/>
      <c r="N4" s="23"/>
    </row>
    <row r="5" ht="42" customHeight="1" spans="1:14">
      <c r="A5" s="30"/>
      <c r="B5" s="29" t="s">
        <v>55</v>
      </c>
      <c r="C5" s="7" t="s">
        <v>58</v>
      </c>
      <c r="D5" s="62" t="s">
        <v>329</v>
      </c>
      <c r="E5" s="66" t="s">
        <v>334</v>
      </c>
      <c r="F5" s="66" t="s">
        <v>335</v>
      </c>
      <c r="G5" s="66" t="s">
        <v>336</v>
      </c>
      <c r="H5" s="66" t="s">
        <v>337</v>
      </c>
      <c r="I5" s="66" t="s">
        <v>338</v>
      </c>
      <c r="J5" s="66" t="s">
        <v>339</v>
      </c>
      <c r="K5" s="66" t="s">
        <v>340</v>
      </c>
      <c r="L5" s="70" t="s">
        <v>341</v>
      </c>
      <c r="M5" s="70" t="s">
        <v>342</v>
      </c>
      <c r="N5" s="70" t="s">
        <v>343</v>
      </c>
    </row>
    <row r="6" ht="18.75" customHeight="1" spans="1:14">
      <c r="A6" s="12">
        <v>1</v>
      </c>
      <c r="B6" s="12">
        <v>2</v>
      </c>
      <c r="C6" s="12">
        <v>3</v>
      </c>
      <c r="D6" s="63">
        <v>4</v>
      </c>
      <c r="E6" s="12">
        <v>5</v>
      </c>
      <c r="F6" s="12">
        <v>6</v>
      </c>
      <c r="G6" s="12">
        <v>7</v>
      </c>
      <c r="H6" s="63">
        <v>8</v>
      </c>
      <c r="I6" s="12">
        <v>9</v>
      </c>
      <c r="J6" s="12">
        <v>10</v>
      </c>
      <c r="K6" s="12">
        <v>11</v>
      </c>
      <c r="L6" s="24">
        <v>12</v>
      </c>
      <c r="M6" s="24">
        <v>13</v>
      </c>
      <c r="N6" s="24">
        <v>14</v>
      </c>
    </row>
    <row r="7" ht="42" customHeight="1" spans="1:14">
      <c r="A7" s="26" t="s">
        <v>70</v>
      </c>
      <c r="B7" s="25">
        <v>1688909.2</v>
      </c>
      <c r="C7" s="25">
        <v>1688909.2</v>
      </c>
      <c r="D7" s="25"/>
      <c r="E7" s="25">
        <v>328562.4</v>
      </c>
      <c r="F7" s="25">
        <v>170458</v>
      </c>
      <c r="G7" s="25">
        <v>401768.8</v>
      </c>
      <c r="H7" s="25">
        <v>155194</v>
      </c>
      <c r="I7" s="25">
        <v>146628</v>
      </c>
      <c r="J7" s="25">
        <v>105456.8</v>
      </c>
      <c r="K7" s="25">
        <v>150992.8</v>
      </c>
      <c r="L7" s="25">
        <v>229848.4</v>
      </c>
      <c r="M7" s="25"/>
      <c r="N7" s="25"/>
    </row>
    <row r="8" ht="42" customHeight="1" spans="1:14">
      <c r="A8" s="235" t="s">
        <v>344</v>
      </c>
      <c r="B8" s="25">
        <v>1180000</v>
      </c>
      <c r="C8" s="25">
        <v>1180000</v>
      </c>
      <c r="D8" s="25"/>
      <c r="E8" s="25">
        <v>210000</v>
      </c>
      <c r="F8" s="25">
        <v>100000</v>
      </c>
      <c r="G8" s="25">
        <v>310000</v>
      </c>
      <c r="H8" s="25">
        <v>100000</v>
      </c>
      <c r="I8" s="25">
        <v>120000</v>
      </c>
      <c r="J8" s="25">
        <v>50000</v>
      </c>
      <c r="K8" s="25">
        <v>100000</v>
      </c>
      <c r="L8" s="25">
        <v>190000</v>
      </c>
      <c r="M8" s="25"/>
      <c r="N8" s="25"/>
    </row>
    <row r="9" ht="42" customHeight="1" spans="1:14">
      <c r="A9" s="235" t="s">
        <v>345</v>
      </c>
      <c r="B9" s="25">
        <v>358909.2</v>
      </c>
      <c r="C9" s="25">
        <v>358909.2</v>
      </c>
      <c r="D9" s="25"/>
      <c r="E9" s="25">
        <v>105062.4</v>
      </c>
      <c r="F9" s="25">
        <v>55458</v>
      </c>
      <c r="G9" s="25">
        <v>66268.8</v>
      </c>
      <c r="H9" s="25">
        <v>35694</v>
      </c>
      <c r="I9" s="25">
        <v>16128</v>
      </c>
      <c r="J9" s="25">
        <v>35956.8</v>
      </c>
      <c r="K9" s="25">
        <v>13492.8</v>
      </c>
      <c r="L9" s="25">
        <v>30848.4</v>
      </c>
      <c r="M9" s="25"/>
      <c r="N9" s="25"/>
    </row>
    <row r="10" ht="42" customHeight="1" spans="1:14">
      <c r="A10" s="235" t="s">
        <v>346</v>
      </c>
      <c r="B10" s="25">
        <v>150000</v>
      </c>
      <c r="C10" s="25">
        <v>150000</v>
      </c>
      <c r="D10" s="25"/>
      <c r="E10" s="25">
        <v>13500</v>
      </c>
      <c r="F10" s="25">
        <v>15000</v>
      </c>
      <c r="G10" s="25">
        <v>25500</v>
      </c>
      <c r="H10" s="25">
        <v>19500</v>
      </c>
      <c r="I10" s="25">
        <v>10500</v>
      </c>
      <c r="J10" s="25">
        <v>19500</v>
      </c>
      <c r="K10" s="25">
        <v>37500</v>
      </c>
      <c r="L10" s="25">
        <v>9000</v>
      </c>
      <c r="M10" s="25"/>
      <c r="N10" s="25"/>
    </row>
  </sheetData>
  <mergeCells count="5">
    <mergeCell ref="A2:N2"/>
    <mergeCell ref="A3:I3"/>
    <mergeCell ref="B4:D4"/>
    <mergeCell ref="E4:N4"/>
    <mergeCell ref="A4:A5"/>
  </mergeCells>
  <printOptions horizontalCentered="1"/>
  <pageMargins left="0.357638888888889" right="0.357638888888889" top="0.60625" bottom="0.409027777777778" header="0.5" footer="0.5"/>
  <pageSetup paperSize="9" scale="7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8"/>
  <sheetViews>
    <sheetView showZeros="0" topLeftCell="A11" workbookViewId="0">
      <selection activeCell="J14" sqref="J14"/>
    </sheetView>
  </sheetViews>
  <sheetFormatPr defaultColWidth="9.14444444444444" defaultRowHeight="12" customHeight="1"/>
  <cols>
    <col min="1" max="1" width="34.2888888888889" customWidth="1"/>
    <col min="2" max="2" width="29" customWidth="1"/>
    <col min="3" max="3" width="12" customWidth="1"/>
    <col min="4" max="4" width="14.8555555555556" customWidth="1"/>
    <col min="5" max="5" width="18.8555555555556" customWidth="1"/>
    <col min="6" max="6" width="11.2888888888889" customWidth="1"/>
    <col min="7" max="7" width="11" customWidth="1"/>
    <col min="8" max="8" width="12.2888888888889" customWidth="1"/>
    <col min="9" max="9" width="11.4333333333333" customWidth="1"/>
    <col min="10" max="10" width="41" customWidth="1"/>
  </cols>
  <sheetData>
    <row r="1" ht="19.5" customHeight="1" spans="10:10">
      <c r="J1" s="31" t="s">
        <v>347</v>
      </c>
    </row>
    <row r="2" ht="36" customHeight="1" spans="1:10">
      <c r="A2" s="2" t="str">
        <f>"2025"&amp;"年市对下转移支付绩效目标表"</f>
        <v>2025年市对下转移支付绩效目标表</v>
      </c>
      <c r="B2" s="3"/>
      <c r="C2" s="3"/>
      <c r="D2" s="3"/>
      <c r="E2" s="3"/>
      <c r="F2" s="51"/>
      <c r="G2" s="3"/>
      <c r="H2" s="51"/>
      <c r="I2" s="51"/>
      <c r="J2" s="3"/>
    </row>
    <row r="3" ht="18.75" customHeight="1" spans="1:8">
      <c r="A3" s="46" t="str">
        <f>"单位名称："&amp;"中国共产党临沧市委员会社会工作部"</f>
        <v>单位名称：中国共产党临沧市委员会社会工作部</v>
      </c>
      <c r="B3" s="47"/>
      <c r="C3" s="47"/>
      <c r="D3" s="47"/>
      <c r="E3" s="47"/>
      <c r="F3" s="52"/>
      <c r="G3" s="47"/>
      <c r="H3" s="52"/>
    </row>
    <row r="4" ht="36" customHeight="1" spans="1:10">
      <c r="A4" s="35" t="s">
        <v>260</v>
      </c>
      <c r="B4" s="35" t="s">
        <v>261</v>
      </c>
      <c r="C4" s="35" t="s">
        <v>262</v>
      </c>
      <c r="D4" s="35" t="s">
        <v>263</v>
      </c>
      <c r="E4" s="35" t="s">
        <v>264</v>
      </c>
      <c r="F4" s="53" t="s">
        <v>265</v>
      </c>
      <c r="G4" s="35" t="s">
        <v>266</v>
      </c>
      <c r="H4" s="53" t="s">
        <v>267</v>
      </c>
      <c r="I4" s="53" t="s">
        <v>268</v>
      </c>
      <c r="J4" s="35" t="s">
        <v>269</v>
      </c>
    </row>
    <row r="5" ht="18.75" customHeight="1" spans="1:10">
      <c r="A5" s="48">
        <v>1</v>
      </c>
      <c r="B5" s="48">
        <v>2</v>
      </c>
      <c r="C5" s="48">
        <v>3</v>
      </c>
      <c r="D5" s="48">
        <v>4</v>
      </c>
      <c r="E5" s="48">
        <v>5</v>
      </c>
      <c r="F5" s="54">
        <v>6</v>
      </c>
      <c r="G5" s="48">
        <v>7</v>
      </c>
      <c r="H5" s="54">
        <v>8</v>
      </c>
      <c r="I5" s="54">
        <v>9</v>
      </c>
      <c r="J5" s="48">
        <v>10</v>
      </c>
    </row>
    <row r="6" ht="33" customHeight="1" spans="1:10">
      <c r="A6" s="49" t="s">
        <v>70</v>
      </c>
      <c r="B6" s="36"/>
      <c r="C6" s="36"/>
      <c r="D6" s="36"/>
      <c r="E6" s="37"/>
      <c r="F6" s="55"/>
      <c r="G6" s="37"/>
      <c r="H6" s="55"/>
      <c r="I6" s="55"/>
      <c r="J6" s="37"/>
    </row>
    <row r="7" ht="38" customHeight="1" spans="1:10">
      <c r="A7" s="236" t="s">
        <v>346</v>
      </c>
      <c r="B7" s="49" t="s">
        <v>348</v>
      </c>
      <c r="C7" s="49" t="s">
        <v>271</v>
      </c>
      <c r="D7" s="49" t="s">
        <v>272</v>
      </c>
      <c r="E7" s="49" t="s">
        <v>349</v>
      </c>
      <c r="F7" s="56" t="s">
        <v>274</v>
      </c>
      <c r="G7" s="49" t="s">
        <v>300</v>
      </c>
      <c r="H7" s="49" t="s">
        <v>350</v>
      </c>
      <c r="I7" s="49" t="s">
        <v>277</v>
      </c>
      <c r="J7" s="49" t="s">
        <v>351</v>
      </c>
    </row>
    <row r="8" ht="38" customHeight="1" spans="1:10">
      <c r="A8" s="236" t="s">
        <v>346</v>
      </c>
      <c r="B8" s="49" t="s">
        <v>348</v>
      </c>
      <c r="C8" s="49" t="s">
        <v>271</v>
      </c>
      <c r="D8" s="49" t="s">
        <v>279</v>
      </c>
      <c r="E8" s="49" t="s">
        <v>280</v>
      </c>
      <c r="F8" s="56" t="s">
        <v>274</v>
      </c>
      <c r="G8" s="49" t="s">
        <v>352</v>
      </c>
      <c r="H8" s="49" t="s">
        <v>282</v>
      </c>
      <c r="I8" s="49" t="s">
        <v>277</v>
      </c>
      <c r="J8" s="49" t="s">
        <v>353</v>
      </c>
    </row>
    <row r="9" ht="38" customHeight="1" spans="1:10">
      <c r="A9" s="236" t="s">
        <v>346</v>
      </c>
      <c r="B9" s="49" t="s">
        <v>348</v>
      </c>
      <c r="C9" s="49" t="s">
        <v>284</v>
      </c>
      <c r="D9" s="49" t="s">
        <v>285</v>
      </c>
      <c r="E9" s="49" t="s">
        <v>354</v>
      </c>
      <c r="F9" s="56" t="s">
        <v>274</v>
      </c>
      <c r="G9" s="49" t="s">
        <v>300</v>
      </c>
      <c r="H9" s="49" t="s">
        <v>289</v>
      </c>
      <c r="I9" s="49" t="s">
        <v>290</v>
      </c>
      <c r="J9" s="49" t="s">
        <v>355</v>
      </c>
    </row>
    <row r="10" ht="38" customHeight="1" spans="1:10">
      <c r="A10" s="236" t="s">
        <v>346</v>
      </c>
      <c r="B10" s="49" t="s">
        <v>348</v>
      </c>
      <c r="C10" s="49" t="s">
        <v>292</v>
      </c>
      <c r="D10" s="49" t="s">
        <v>293</v>
      </c>
      <c r="E10" s="49" t="s">
        <v>356</v>
      </c>
      <c r="F10" s="56" t="s">
        <v>287</v>
      </c>
      <c r="G10" s="49" t="s">
        <v>295</v>
      </c>
      <c r="H10" s="49" t="s">
        <v>289</v>
      </c>
      <c r="I10" s="49" t="s">
        <v>290</v>
      </c>
      <c r="J10" s="49" t="s">
        <v>356</v>
      </c>
    </row>
    <row r="11" ht="56" customHeight="1" spans="1:10">
      <c r="A11" s="236" t="s">
        <v>344</v>
      </c>
      <c r="B11" s="49" t="s">
        <v>357</v>
      </c>
      <c r="C11" s="49" t="s">
        <v>271</v>
      </c>
      <c r="D11" s="49" t="s">
        <v>272</v>
      </c>
      <c r="E11" s="49" t="s">
        <v>358</v>
      </c>
      <c r="F11" s="56" t="s">
        <v>274</v>
      </c>
      <c r="G11" s="49" t="s">
        <v>159</v>
      </c>
      <c r="H11" s="49" t="s">
        <v>350</v>
      </c>
      <c r="I11" s="49" t="s">
        <v>277</v>
      </c>
      <c r="J11" s="49" t="s">
        <v>359</v>
      </c>
    </row>
    <row r="12" ht="59" customHeight="1" spans="1:10">
      <c r="A12" s="236" t="s">
        <v>344</v>
      </c>
      <c r="B12" s="49" t="s">
        <v>357</v>
      </c>
      <c r="C12" s="49" t="s">
        <v>271</v>
      </c>
      <c r="D12" s="49" t="s">
        <v>279</v>
      </c>
      <c r="E12" s="49" t="s">
        <v>360</v>
      </c>
      <c r="F12" s="56" t="s">
        <v>274</v>
      </c>
      <c r="G12" s="49" t="s">
        <v>361</v>
      </c>
      <c r="H12" s="49" t="s">
        <v>282</v>
      </c>
      <c r="I12" s="49" t="s">
        <v>277</v>
      </c>
      <c r="J12" s="49" t="s">
        <v>362</v>
      </c>
    </row>
    <row r="13" ht="38" customHeight="1" spans="1:10">
      <c r="A13" s="236" t="s">
        <v>344</v>
      </c>
      <c r="B13" s="49" t="s">
        <v>357</v>
      </c>
      <c r="C13" s="49" t="s">
        <v>284</v>
      </c>
      <c r="D13" s="49" t="s">
        <v>304</v>
      </c>
      <c r="E13" s="49" t="s">
        <v>363</v>
      </c>
      <c r="F13" s="56" t="s">
        <v>287</v>
      </c>
      <c r="G13" s="49" t="s">
        <v>300</v>
      </c>
      <c r="H13" s="49" t="s">
        <v>289</v>
      </c>
      <c r="I13" s="49" t="s">
        <v>290</v>
      </c>
      <c r="J13" s="49" t="s">
        <v>364</v>
      </c>
    </row>
    <row r="14" ht="38" customHeight="1" spans="1:10">
      <c r="A14" s="236" t="s">
        <v>344</v>
      </c>
      <c r="B14" s="49" t="s">
        <v>357</v>
      </c>
      <c r="C14" s="49" t="s">
        <v>292</v>
      </c>
      <c r="D14" s="49" t="s">
        <v>293</v>
      </c>
      <c r="E14" s="49" t="s">
        <v>365</v>
      </c>
      <c r="F14" s="56" t="s">
        <v>287</v>
      </c>
      <c r="G14" s="49" t="s">
        <v>295</v>
      </c>
      <c r="H14" s="49" t="s">
        <v>289</v>
      </c>
      <c r="I14" s="49" t="s">
        <v>290</v>
      </c>
      <c r="J14" s="49" t="s">
        <v>366</v>
      </c>
    </row>
    <row r="15" ht="38" customHeight="1" spans="1:10">
      <c r="A15" s="236" t="s">
        <v>345</v>
      </c>
      <c r="B15" s="49" t="s">
        <v>367</v>
      </c>
      <c r="C15" s="49" t="s">
        <v>271</v>
      </c>
      <c r="D15" s="49" t="s">
        <v>272</v>
      </c>
      <c r="E15" s="49" t="s">
        <v>368</v>
      </c>
      <c r="F15" s="56" t="s">
        <v>274</v>
      </c>
      <c r="G15" s="49" t="s">
        <v>369</v>
      </c>
      <c r="H15" s="49" t="s">
        <v>350</v>
      </c>
      <c r="I15" s="49" t="s">
        <v>277</v>
      </c>
      <c r="J15" s="49" t="s">
        <v>370</v>
      </c>
    </row>
    <row r="16" ht="111" customHeight="1" spans="1:10">
      <c r="A16" s="236" t="s">
        <v>345</v>
      </c>
      <c r="B16" s="49" t="s">
        <v>367</v>
      </c>
      <c r="C16" s="49" t="s">
        <v>271</v>
      </c>
      <c r="D16" s="49" t="s">
        <v>279</v>
      </c>
      <c r="E16" s="49" t="s">
        <v>280</v>
      </c>
      <c r="F16" s="56" t="s">
        <v>274</v>
      </c>
      <c r="G16" s="49" t="s">
        <v>300</v>
      </c>
      <c r="H16" s="49" t="s">
        <v>289</v>
      </c>
      <c r="I16" s="49" t="s">
        <v>290</v>
      </c>
      <c r="J16" s="49" t="s">
        <v>371</v>
      </c>
    </row>
    <row r="17" ht="38" customHeight="1" spans="1:10">
      <c r="A17" s="236" t="s">
        <v>345</v>
      </c>
      <c r="B17" s="49" t="s">
        <v>367</v>
      </c>
      <c r="C17" s="49" t="s">
        <v>284</v>
      </c>
      <c r="D17" s="49" t="s">
        <v>285</v>
      </c>
      <c r="E17" s="49" t="s">
        <v>372</v>
      </c>
      <c r="F17" s="56" t="s">
        <v>274</v>
      </c>
      <c r="G17" s="49" t="s">
        <v>300</v>
      </c>
      <c r="H17" s="49" t="s">
        <v>289</v>
      </c>
      <c r="I17" s="49" t="s">
        <v>290</v>
      </c>
      <c r="J17" s="49" t="s">
        <v>373</v>
      </c>
    </row>
    <row r="18" ht="38" customHeight="1" spans="1:10">
      <c r="A18" s="236" t="s">
        <v>345</v>
      </c>
      <c r="B18" s="49" t="s">
        <v>367</v>
      </c>
      <c r="C18" s="49" t="s">
        <v>292</v>
      </c>
      <c r="D18" s="49" t="s">
        <v>293</v>
      </c>
      <c r="E18" s="49" t="s">
        <v>374</v>
      </c>
      <c r="F18" s="56" t="s">
        <v>287</v>
      </c>
      <c r="G18" s="49" t="s">
        <v>295</v>
      </c>
      <c r="H18" s="49" t="s">
        <v>289</v>
      </c>
      <c r="I18" s="49" t="s">
        <v>290</v>
      </c>
      <c r="J18" s="49" t="s">
        <v>375</v>
      </c>
    </row>
  </sheetData>
  <mergeCells count="8">
    <mergeCell ref="A2:J2"/>
    <mergeCell ref="A3:H3"/>
    <mergeCell ref="A7:A10"/>
    <mergeCell ref="A11:A14"/>
    <mergeCell ref="A15:A18"/>
    <mergeCell ref="B7:B10"/>
    <mergeCell ref="B11:B14"/>
    <mergeCell ref="B15:B18"/>
  </mergeCells>
  <printOptions horizontalCentered="1"/>
  <pageMargins left="0.357638888888889" right="0.357638888888889" top="0.60625" bottom="0.409027777777778" header="0.5" footer="0.5"/>
  <pageSetup paperSize="9" scale="75"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D20" sqref="D20"/>
    </sheetView>
  </sheetViews>
  <sheetFormatPr defaultColWidth="9.14444444444444" defaultRowHeight="12" customHeight="1" outlineLevelCol="7"/>
  <cols>
    <col min="1" max="1" width="29" customWidth="1"/>
    <col min="2" max="2" width="18.7111111111111" customWidth="1"/>
    <col min="3" max="3" width="24.8444444444444" customWidth="1"/>
    <col min="4" max="4" width="15" customWidth="1"/>
    <col min="5" max="5" width="17.8444444444444" customWidth="1"/>
    <col min="6" max="6" width="14" customWidth="1"/>
    <col min="7" max="7" width="25.1444444444444" customWidth="1"/>
    <col min="8" max="8" width="18.8444444444444" customWidth="1"/>
  </cols>
  <sheetData>
    <row r="1" ht="14.25" customHeight="1" spans="8:8">
      <c r="H1" s="39" t="s">
        <v>376</v>
      </c>
    </row>
    <row r="2" ht="34.5" customHeight="1" spans="1:8">
      <c r="A2" s="32" t="str">
        <f>"2025"&amp;"年新增资产配置表"</f>
        <v>2025年新增资产配置表</v>
      </c>
      <c r="B2" s="3"/>
      <c r="C2" s="3"/>
      <c r="D2" s="3"/>
      <c r="E2" s="3"/>
      <c r="F2" s="3"/>
      <c r="G2" s="3"/>
      <c r="H2" s="3"/>
    </row>
    <row r="3" ht="19.5" customHeight="1" spans="1:8">
      <c r="A3" s="33" t="str">
        <f>"单位名称："&amp;"中国共产党临沧市委员会社会工作部"</f>
        <v>单位名称：中国共产党临沧市委员会社会工作部</v>
      </c>
      <c r="B3" s="5"/>
      <c r="C3" s="34"/>
      <c r="H3" s="40" t="s">
        <v>165</v>
      </c>
    </row>
    <row r="4" ht="18.75" customHeight="1" spans="1:8">
      <c r="A4" s="7" t="s">
        <v>178</v>
      </c>
      <c r="B4" s="7" t="s">
        <v>377</v>
      </c>
      <c r="C4" s="7" t="s">
        <v>378</v>
      </c>
      <c r="D4" s="7" t="s">
        <v>379</v>
      </c>
      <c r="E4" s="7" t="s">
        <v>380</v>
      </c>
      <c r="F4" s="41" t="s">
        <v>381</v>
      </c>
      <c r="G4" s="42"/>
      <c r="H4" s="43"/>
    </row>
    <row r="5" ht="18.75" customHeight="1" spans="1:8">
      <c r="A5" s="11"/>
      <c r="B5" s="11"/>
      <c r="C5" s="11"/>
      <c r="D5" s="11"/>
      <c r="E5" s="11"/>
      <c r="F5" s="35" t="s">
        <v>319</v>
      </c>
      <c r="G5" s="35" t="s">
        <v>382</v>
      </c>
      <c r="H5" s="35" t="s">
        <v>383</v>
      </c>
    </row>
    <row r="6" ht="18.75" customHeight="1" spans="1:8">
      <c r="A6" s="35">
        <v>1</v>
      </c>
      <c r="B6" s="35">
        <v>2</v>
      </c>
      <c r="C6" s="35">
        <v>3</v>
      </c>
      <c r="D6" s="35">
        <v>4</v>
      </c>
      <c r="E6" s="35">
        <v>5</v>
      </c>
      <c r="F6" s="35">
        <v>6</v>
      </c>
      <c r="G6" s="44">
        <v>7</v>
      </c>
      <c r="H6" s="35">
        <v>8</v>
      </c>
    </row>
    <row r="7" ht="18.75" customHeight="1" spans="1:8">
      <c r="A7" s="36"/>
      <c r="B7" s="36"/>
      <c r="C7" s="36"/>
      <c r="D7" s="36"/>
      <c r="E7" s="36"/>
      <c r="F7" s="45"/>
      <c r="G7" s="25"/>
      <c r="H7" s="25"/>
    </row>
    <row r="8" ht="18.75" customHeight="1" spans="1:8">
      <c r="A8" s="37" t="s">
        <v>55</v>
      </c>
      <c r="B8" s="38"/>
      <c r="C8" s="38"/>
      <c r="D8" s="38"/>
      <c r="E8" s="38"/>
      <c r="F8" s="45"/>
      <c r="G8" s="25"/>
      <c r="H8" s="25"/>
    </row>
    <row r="9" customHeight="1" spans="1:1">
      <c r="A9" t="s">
        <v>384</v>
      </c>
    </row>
  </sheetData>
  <mergeCells count="9">
    <mergeCell ref="A2:H2"/>
    <mergeCell ref="A3:C3"/>
    <mergeCell ref="F4:H4"/>
    <mergeCell ref="A8:E8"/>
    <mergeCell ref="A4:A5"/>
    <mergeCell ref="B4:B5"/>
    <mergeCell ref="C4:C5"/>
    <mergeCell ref="D4:D5"/>
    <mergeCell ref="E4:E5"/>
  </mergeCells>
  <printOptions horizontalCentered="1"/>
  <pageMargins left="0.357638888888889" right="0.357638888888889" top="0.60625" bottom="0.409027777777778" header="0.5" footer="0.5"/>
  <pageSetup paperSize="9" scale="90"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1"/>
  <sheetViews>
    <sheetView showZeros="0" workbookViewId="0">
      <selection activeCell="B11" sqref="B11"/>
    </sheetView>
  </sheetViews>
  <sheetFormatPr defaultColWidth="9.14444444444444" defaultRowHeight="14.25" customHeight="1"/>
  <cols>
    <col min="1" max="1" width="13.4222222222222" customWidth="1"/>
    <col min="2" max="2" width="15.2888888888889" customWidth="1"/>
    <col min="3" max="3" width="23.8444444444444" customWidth="1"/>
    <col min="4" max="4" width="11.1444444444444" customWidth="1"/>
    <col min="5" max="5" width="24.1444444444444" customWidth="1"/>
    <col min="6" max="6" width="9.84444444444444" customWidth="1"/>
    <col min="7" max="7" width="17.7111111111111" customWidth="1"/>
    <col min="8" max="9" width="15.4222222222222" customWidth="1"/>
    <col min="10" max="10" width="20.4333333333333" customWidth="1"/>
    <col min="11" max="11" width="15.4222222222222" customWidth="1"/>
  </cols>
  <sheetData>
    <row r="1" ht="19.5" customHeight="1" spans="4:11">
      <c r="D1" s="1"/>
      <c r="E1" s="1"/>
      <c r="F1" s="1"/>
      <c r="G1" s="1"/>
      <c r="H1" s="18"/>
      <c r="I1" s="18"/>
      <c r="J1" s="18"/>
      <c r="K1" s="31" t="s">
        <v>385</v>
      </c>
    </row>
    <row r="2" ht="42.75" customHeight="1" spans="1:11">
      <c r="A2" s="2" t="str">
        <f>"2025"&amp;"年转移支付补助项目支出预算表"</f>
        <v>2025年转移支付补助项目支出预算表</v>
      </c>
      <c r="B2" s="3"/>
      <c r="C2" s="3"/>
      <c r="D2" s="3"/>
      <c r="E2" s="3"/>
      <c r="F2" s="3"/>
      <c r="G2" s="3"/>
      <c r="H2" s="3"/>
      <c r="I2" s="3"/>
      <c r="J2" s="3"/>
      <c r="K2" s="3"/>
    </row>
    <row r="3" ht="18.75" customHeight="1" spans="1:11">
      <c r="A3" s="4" t="str">
        <f>"单位名称："&amp;"中国共产党临沧市委员会社会工作部"</f>
        <v>单位名称：中国共产党临沧市委员会社会工作部</v>
      </c>
      <c r="B3" s="5"/>
      <c r="C3" s="5"/>
      <c r="D3" s="5"/>
      <c r="E3" s="5"/>
      <c r="F3" s="5"/>
      <c r="G3" s="5"/>
      <c r="H3" s="20"/>
      <c r="I3" s="20"/>
      <c r="J3" s="20"/>
      <c r="K3" s="19" t="s">
        <v>165</v>
      </c>
    </row>
    <row r="4" ht="18.75" customHeight="1" spans="1:11">
      <c r="A4" s="6" t="s">
        <v>244</v>
      </c>
      <c r="B4" s="6" t="s">
        <v>180</v>
      </c>
      <c r="C4" s="6" t="s">
        <v>245</v>
      </c>
      <c r="D4" s="7" t="s">
        <v>181</v>
      </c>
      <c r="E4" s="7" t="s">
        <v>182</v>
      </c>
      <c r="F4" s="7" t="s">
        <v>246</v>
      </c>
      <c r="G4" s="7" t="s">
        <v>247</v>
      </c>
      <c r="H4" s="28" t="s">
        <v>55</v>
      </c>
      <c r="I4" s="21" t="s">
        <v>386</v>
      </c>
      <c r="J4" s="22"/>
      <c r="K4" s="23"/>
    </row>
    <row r="5" ht="18.75" customHeight="1" spans="1:11">
      <c r="A5" s="8"/>
      <c r="B5" s="8"/>
      <c r="C5" s="8"/>
      <c r="D5" s="9"/>
      <c r="E5" s="9"/>
      <c r="F5" s="9"/>
      <c r="G5" s="9"/>
      <c r="H5" s="29"/>
      <c r="I5" s="7" t="s">
        <v>58</v>
      </c>
      <c r="J5" s="7" t="s">
        <v>59</v>
      </c>
      <c r="K5" s="7" t="s">
        <v>60</v>
      </c>
    </row>
    <row r="6" ht="18.75" customHeight="1" spans="1:11">
      <c r="A6" s="10"/>
      <c r="B6" s="10"/>
      <c r="C6" s="10"/>
      <c r="D6" s="11"/>
      <c r="E6" s="11"/>
      <c r="F6" s="11"/>
      <c r="G6" s="11"/>
      <c r="H6" s="30"/>
      <c r="I6" s="11" t="s">
        <v>57</v>
      </c>
      <c r="J6" s="11"/>
      <c r="K6" s="11"/>
    </row>
    <row r="7" ht="18.75" customHeight="1" spans="1:11">
      <c r="A7" s="12">
        <v>1</v>
      </c>
      <c r="B7" s="12">
        <v>2</v>
      </c>
      <c r="C7" s="12">
        <v>3</v>
      </c>
      <c r="D7" s="12">
        <v>4</v>
      </c>
      <c r="E7" s="12">
        <v>5</v>
      </c>
      <c r="F7" s="12">
        <v>6</v>
      </c>
      <c r="G7" s="12">
        <v>7</v>
      </c>
      <c r="H7" s="12">
        <v>8</v>
      </c>
      <c r="I7" s="12">
        <v>9</v>
      </c>
      <c r="J7" s="24">
        <v>10</v>
      </c>
      <c r="K7" s="24">
        <v>11</v>
      </c>
    </row>
    <row r="8" ht="18.75" customHeight="1" spans="1:11">
      <c r="A8" s="26"/>
      <c r="B8" s="13"/>
      <c r="C8" s="26"/>
      <c r="D8" s="26"/>
      <c r="E8" s="26"/>
      <c r="F8" s="26"/>
      <c r="G8" s="26"/>
      <c r="H8" s="25"/>
      <c r="I8" s="25"/>
      <c r="J8" s="25"/>
      <c r="K8" s="25"/>
    </row>
    <row r="9" ht="18.75" customHeight="1" spans="1:11">
      <c r="A9" s="13"/>
      <c r="B9" s="13"/>
      <c r="C9" s="13"/>
      <c r="D9" s="13"/>
      <c r="E9" s="13"/>
      <c r="F9" s="13"/>
      <c r="G9" s="13"/>
      <c r="H9" s="25"/>
      <c r="I9" s="25"/>
      <c r="J9" s="25"/>
      <c r="K9" s="25"/>
    </row>
    <row r="10" ht="18.75" customHeight="1" spans="1:11">
      <c r="A10" s="27" t="s">
        <v>55</v>
      </c>
      <c r="B10" s="27"/>
      <c r="C10" s="27"/>
      <c r="D10" s="27"/>
      <c r="E10" s="27"/>
      <c r="F10" s="27"/>
      <c r="G10" s="27"/>
      <c r="H10" s="25"/>
      <c r="I10" s="25"/>
      <c r="J10" s="25"/>
      <c r="K10" s="25"/>
    </row>
    <row r="11" customHeight="1" spans="1:1">
      <c r="A11" t="s">
        <v>387</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57638888888889" right="0.357638888888889" top="0.60625" bottom="0.409027777777778" header="0.5" footer="0.5"/>
  <pageSetup paperSize="9" scale="80"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4"/>
  <sheetViews>
    <sheetView showZeros="0" workbookViewId="0">
      <selection activeCell="C17" sqref="C17"/>
    </sheetView>
  </sheetViews>
  <sheetFormatPr defaultColWidth="9.14444444444444" defaultRowHeight="14.25" customHeight="1" outlineLevelCol="6"/>
  <cols>
    <col min="1" max="1" width="31.2888888888889" customWidth="1"/>
    <col min="2" max="2" width="17.4333333333333" customWidth="1"/>
    <col min="3" max="3" width="60.1444444444444" customWidth="1"/>
    <col min="4" max="4" width="10.5666666666667" customWidth="1"/>
    <col min="5" max="5" width="17.2888888888889" customWidth="1"/>
    <col min="6" max="6" width="13.7111111111111" customWidth="1"/>
    <col min="7" max="7" width="14.2888888888889" customWidth="1"/>
  </cols>
  <sheetData>
    <row r="1" ht="18.75" customHeight="1" spans="4:7">
      <c r="D1" s="1"/>
      <c r="E1" s="18"/>
      <c r="F1" s="18"/>
      <c r="G1" s="19" t="s">
        <v>388</v>
      </c>
    </row>
    <row r="2" ht="36.75" customHeight="1" spans="1:7">
      <c r="A2" s="2" t="str">
        <f>"2025"&amp;"年部门项目中期规划预算表"</f>
        <v>2025年部门项目中期规划预算表</v>
      </c>
      <c r="B2" s="3"/>
      <c r="C2" s="3"/>
      <c r="D2" s="3"/>
      <c r="E2" s="3"/>
      <c r="F2" s="3"/>
      <c r="G2" s="3"/>
    </row>
    <row r="3" ht="18.75" customHeight="1" spans="1:7">
      <c r="A3" s="4" t="str">
        <f>"单位名称："&amp;"中国共产党临沧市委员会社会工作部"</f>
        <v>单位名称：中国共产党临沧市委员会社会工作部</v>
      </c>
      <c r="B3" s="5"/>
      <c r="C3" s="5"/>
      <c r="D3" s="5"/>
      <c r="E3" s="20"/>
      <c r="F3" s="20"/>
      <c r="G3" s="19" t="s">
        <v>165</v>
      </c>
    </row>
    <row r="4" ht="18.75" customHeight="1" spans="1:7">
      <c r="A4" s="6" t="s">
        <v>245</v>
      </c>
      <c r="B4" s="6" t="s">
        <v>244</v>
      </c>
      <c r="C4" s="6" t="s">
        <v>180</v>
      </c>
      <c r="D4" s="7" t="s">
        <v>389</v>
      </c>
      <c r="E4" s="21" t="s">
        <v>58</v>
      </c>
      <c r="F4" s="22"/>
      <c r="G4" s="23"/>
    </row>
    <row r="5" ht="18.75" customHeight="1" spans="1:7">
      <c r="A5" s="8"/>
      <c r="B5" s="8"/>
      <c r="C5" s="8"/>
      <c r="D5" s="9"/>
      <c r="E5" s="6" t="str">
        <f>"2025"&amp;"年"</f>
        <v>2025年</v>
      </c>
      <c r="F5" s="6" t="str">
        <f>"2025"+1&amp;"年"</f>
        <v>2026年</v>
      </c>
      <c r="G5" s="6" t="str">
        <f>"2025"+2&amp;"年"</f>
        <v>2027年</v>
      </c>
    </row>
    <row r="6" ht="18.75" customHeight="1" spans="1:7">
      <c r="A6" s="10"/>
      <c r="B6" s="10"/>
      <c r="C6" s="10"/>
      <c r="D6" s="11"/>
      <c r="E6" s="10" t="s">
        <v>57</v>
      </c>
      <c r="F6" s="10"/>
      <c r="G6" s="10"/>
    </row>
    <row r="7" ht="33" customHeight="1" spans="1:7">
      <c r="A7" s="12">
        <v>1</v>
      </c>
      <c r="B7" s="12">
        <v>2</v>
      </c>
      <c r="C7" s="12">
        <v>3</v>
      </c>
      <c r="D7" s="12">
        <v>4</v>
      </c>
      <c r="E7" s="12">
        <v>5</v>
      </c>
      <c r="F7" s="12">
        <v>6</v>
      </c>
      <c r="G7" s="24">
        <v>7</v>
      </c>
    </row>
    <row r="8" ht="33" customHeight="1" spans="1:7">
      <c r="A8" s="13" t="s">
        <v>70</v>
      </c>
      <c r="B8" s="14"/>
      <c r="C8" s="14"/>
      <c r="D8" s="15"/>
      <c r="E8" s="25">
        <v>7957909.2</v>
      </c>
      <c r="F8" s="25"/>
      <c r="G8" s="25"/>
    </row>
    <row r="9" ht="33" customHeight="1" spans="1:7">
      <c r="A9" s="13"/>
      <c r="B9" s="13" t="s">
        <v>390</v>
      </c>
      <c r="C9" s="13" t="s">
        <v>250</v>
      </c>
      <c r="D9" s="15" t="s">
        <v>391</v>
      </c>
      <c r="E9" s="25">
        <v>3681000</v>
      </c>
      <c r="F9" s="25"/>
      <c r="G9" s="25"/>
    </row>
    <row r="10" ht="33" customHeight="1" spans="1:7">
      <c r="A10" s="16"/>
      <c r="B10" s="13" t="s">
        <v>390</v>
      </c>
      <c r="C10" s="13" t="s">
        <v>255</v>
      </c>
      <c r="D10" s="15" t="s">
        <v>391</v>
      </c>
      <c r="E10" s="25">
        <v>2588000</v>
      </c>
      <c r="F10" s="25"/>
      <c r="G10" s="25"/>
    </row>
    <row r="11" ht="33" customHeight="1" spans="1:7">
      <c r="A11" s="16"/>
      <c r="B11" s="13" t="s">
        <v>392</v>
      </c>
      <c r="C11" s="13" t="s">
        <v>344</v>
      </c>
      <c r="D11" s="15" t="s">
        <v>393</v>
      </c>
      <c r="E11" s="25">
        <v>1180000</v>
      </c>
      <c r="F11" s="25"/>
      <c r="G11" s="25"/>
    </row>
    <row r="12" ht="33" customHeight="1" spans="1:7">
      <c r="A12" s="16"/>
      <c r="B12" s="13" t="s">
        <v>392</v>
      </c>
      <c r="C12" s="13" t="s">
        <v>345</v>
      </c>
      <c r="D12" s="15" t="s">
        <v>393</v>
      </c>
      <c r="E12" s="25">
        <v>358909.2</v>
      </c>
      <c r="F12" s="25"/>
      <c r="G12" s="25"/>
    </row>
    <row r="13" ht="33" customHeight="1" spans="1:7">
      <c r="A13" s="16"/>
      <c r="B13" s="13" t="s">
        <v>392</v>
      </c>
      <c r="C13" s="13" t="s">
        <v>346</v>
      </c>
      <c r="D13" s="15" t="s">
        <v>393</v>
      </c>
      <c r="E13" s="25">
        <v>150000</v>
      </c>
      <c r="F13" s="25"/>
      <c r="G13" s="25"/>
    </row>
    <row r="14" ht="33" customHeight="1" spans="1:7">
      <c r="A14" s="15" t="s">
        <v>55</v>
      </c>
      <c r="B14" s="17"/>
      <c r="C14" s="17"/>
      <c r="D14" s="17"/>
      <c r="E14" s="25">
        <v>7957909.2</v>
      </c>
      <c r="F14" s="25"/>
      <c r="G14" s="25"/>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57638888888889" right="0.357638888888889" top="0.60625" bottom="0.409027777777778" header="0.5" footer="0.5"/>
  <pageSetup paperSize="9" scale="9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S9"/>
  <sheetViews>
    <sheetView showZeros="0" topLeftCell="B1" workbookViewId="0">
      <selection activeCell="O13" sqref="N12:O13"/>
    </sheetView>
  </sheetViews>
  <sheetFormatPr defaultColWidth="9.14444444444444" defaultRowHeight="14.25" customHeight="1"/>
  <cols>
    <col min="1" max="1" width="9.43333333333333" customWidth="1"/>
    <col min="2" max="2" width="18.5666666666667" customWidth="1"/>
    <col min="3" max="4" width="15.1444444444444" customWidth="1"/>
    <col min="5" max="5" width="16.2888888888889" customWidth="1"/>
    <col min="6" max="6" width="10.8555555555556" customWidth="1"/>
    <col min="7" max="7" width="11" customWidth="1"/>
    <col min="8" max="8" width="11.5666666666667" customWidth="1"/>
    <col min="9" max="9" width="7.14444444444444" customWidth="1"/>
    <col min="10" max="10" width="6.85555555555556" customWidth="1"/>
    <col min="11" max="11" width="11.2888888888889" customWidth="1"/>
    <col min="12" max="12" width="9" customWidth="1"/>
    <col min="13" max="13" width="12.7111111111111" customWidth="1"/>
    <col min="14" max="14" width="9.28888888888889" customWidth="1"/>
    <col min="15" max="15" width="7.14444444444444" customWidth="1"/>
    <col min="16" max="16" width="7.56666666666667" customWidth="1"/>
    <col min="17" max="18" width="10" customWidth="1"/>
    <col min="19" max="19" width="12.7111111111111" customWidth="1"/>
  </cols>
  <sheetData>
    <row r="1" ht="19.5" customHeight="1" spans="10:19">
      <c r="J1" s="187"/>
      <c r="O1" s="72"/>
      <c r="P1" s="72"/>
      <c r="Q1" s="72"/>
      <c r="R1" s="72"/>
      <c r="S1" s="31" t="s">
        <v>52</v>
      </c>
    </row>
    <row r="2" ht="57.75" customHeight="1" spans="1:19">
      <c r="A2" s="158" t="str">
        <f>"2025"&amp;"年部门收入预算表"</f>
        <v>2025年部门收入预算表</v>
      </c>
      <c r="B2" s="197"/>
      <c r="C2" s="197"/>
      <c r="D2" s="197"/>
      <c r="E2" s="197"/>
      <c r="F2" s="197"/>
      <c r="G2" s="197"/>
      <c r="H2" s="197"/>
      <c r="I2" s="197"/>
      <c r="J2" s="197"/>
      <c r="K2" s="197"/>
      <c r="L2" s="197"/>
      <c r="M2" s="197"/>
      <c r="N2" s="197"/>
      <c r="O2" s="216"/>
      <c r="P2" s="216"/>
      <c r="Q2" s="216"/>
      <c r="R2" s="216"/>
      <c r="S2" s="216"/>
    </row>
    <row r="3" ht="18.75" customHeight="1" spans="1:19">
      <c r="A3" s="33" t="str">
        <f>"单位名称："&amp;"中国共产党临沧市委员会社会工作部"</f>
        <v>单位名称：中国共产党临沧市委员会社会工作部</v>
      </c>
      <c r="B3" s="198"/>
      <c r="C3" s="198"/>
      <c r="D3" s="198"/>
      <c r="E3" s="198"/>
      <c r="F3" s="198"/>
      <c r="G3" s="198"/>
      <c r="H3" s="198"/>
      <c r="I3" s="198"/>
      <c r="J3" s="213"/>
      <c r="K3" s="198"/>
      <c r="L3" s="198"/>
      <c r="M3" s="198"/>
      <c r="N3" s="198"/>
      <c r="O3" s="213"/>
      <c r="P3" s="213"/>
      <c r="Q3" s="213"/>
      <c r="R3" s="213"/>
      <c r="S3" s="31" t="s">
        <v>1</v>
      </c>
    </row>
    <row r="4" ht="18.75" customHeight="1" spans="1:19">
      <c r="A4" s="199" t="s">
        <v>53</v>
      </c>
      <c r="B4" s="200" t="s">
        <v>54</v>
      </c>
      <c r="C4" s="200" t="s">
        <v>55</v>
      </c>
      <c r="D4" s="201" t="s">
        <v>56</v>
      </c>
      <c r="E4" s="212"/>
      <c r="F4" s="212"/>
      <c r="G4" s="212"/>
      <c r="H4" s="212"/>
      <c r="I4" s="212"/>
      <c r="J4" s="214"/>
      <c r="K4" s="212"/>
      <c r="L4" s="212"/>
      <c r="M4" s="212"/>
      <c r="N4" s="217"/>
      <c r="O4" s="201" t="s">
        <v>45</v>
      </c>
      <c r="P4" s="201"/>
      <c r="Q4" s="201"/>
      <c r="R4" s="201"/>
      <c r="S4" s="219"/>
    </row>
    <row r="5" ht="18.75" customHeight="1" spans="1:19">
      <c r="A5" s="202"/>
      <c r="B5" s="203"/>
      <c r="C5" s="203"/>
      <c r="D5" s="204" t="s">
        <v>57</v>
      </c>
      <c r="E5" s="204" t="s">
        <v>58</v>
      </c>
      <c r="F5" s="204" t="s">
        <v>59</v>
      </c>
      <c r="G5" s="204" t="s">
        <v>60</v>
      </c>
      <c r="H5" s="204" t="s">
        <v>61</v>
      </c>
      <c r="I5" s="215" t="s">
        <v>62</v>
      </c>
      <c r="J5" s="215"/>
      <c r="K5" s="215"/>
      <c r="L5" s="215"/>
      <c r="M5" s="215"/>
      <c r="N5" s="207"/>
      <c r="O5" s="204" t="s">
        <v>57</v>
      </c>
      <c r="P5" s="204" t="s">
        <v>58</v>
      </c>
      <c r="Q5" s="204" t="s">
        <v>59</v>
      </c>
      <c r="R5" s="204" t="s">
        <v>60</v>
      </c>
      <c r="S5" s="204" t="s">
        <v>63</v>
      </c>
    </row>
    <row r="6" ht="51" customHeight="1" spans="1:19">
      <c r="A6" s="205"/>
      <c r="B6" s="206"/>
      <c r="C6" s="206"/>
      <c r="D6" s="207"/>
      <c r="E6" s="207"/>
      <c r="F6" s="207"/>
      <c r="G6" s="207"/>
      <c r="H6" s="207"/>
      <c r="I6" s="206" t="s">
        <v>57</v>
      </c>
      <c r="J6" s="206" t="s">
        <v>64</v>
      </c>
      <c r="K6" s="206" t="s">
        <v>65</v>
      </c>
      <c r="L6" s="206" t="s">
        <v>66</v>
      </c>
      <c r="M6" s="206" t="s">
        <v>67</v>
      </c>
      <c r="N6" s="206" t="s">
        <v>68</v>
      </c>
      <c r="O6" s="218"/>
      <c r="P6" s="218"/>
      <c r="Q6" s="218"/>
      <c r="R6" s="218"/>
      <c r="S6" s="207"/>
    </row>
    <row r="7" ht="39" customHeight="1" spans="1:19">
      <c r="A7" s="174">
        <v>1</v>
      </c>
      <c r="B7" s="174">
        <v>2</v>
      </c>
      <c r="C7" s="174">
        <v>3</v>
      </c>
      <c r="D7" s="174">
        <v>4</v>
      </c>
      <c r="E7" s="174">
        <v>5</v>
      </c>
      <c r="F7" s="174">
        <v>6</v>
      </c>
      <c r="G7" s="174">
        <v>7</v>
      </c>
      <c r="H7" s="174">
        <v>8</v>
      </c>
      <c r="I7" s="174">
        <v>9</v>
      </c>
      <c r="J7" s="174">
        <v>10</v>
      </c>
      <c r="K7" s="174">
        <v>11</v>
      </c>
      <c r="L7" s="174">
        <v>12</v>
      </c>
      <c r="M7" s="174">
        <v>13</v>
      </c>
      <c r="N7" s="174">
        <v>14</v>
      </c>
      <c r="O7" s="174">
        <v>15</v>
      </c>
      <c r="P7" s="174">
        <v>16</v>
      </c>
      <c r="Q7" s="174">
        <v>17</v>
      </c>
      <c r="R7" s="174">
        <v>18</v>
      </c>
      <c r="S7" s="174">
        <v>19</v>
      </c>
    </row>
    <row r="8" ht="39" customHeight="1" spans="1:19">
      <c r="A8" s="208" t="s">
        <v>69</v>
      </c>
      <c r="B8" s="209" t="s">
        <v>70</v>
      </c>
      <c r="C8" s="25">
        <v>10033788.23</v>
      </c>
      <c r="D8" s="25">
        <v>10033788.23</v>
      </c>
      <c r="E8" s="25">
        <v>10033788.23</v>
      </c>
      <c r="F8" s="25"/>
      <c r="G8" s="25"/>
      <c r="H8" s="25"/>
      <c r="I8" s="25"/>
      <c r="J8" s="25"/>
      <c r="K8" s="25"/>
      <c r="L8" s="25"/>
      <c r="M8" s="25"/>
      <c r="N8" s="25"/>
      <c r="O8" s="25"/>
      <c r="P8" s="25"/>
      <c r="Q8" s="25"/>
      <c r="R8" s="25"/>
      <c r="S8" s="25"/>
    </row>
    <row r="9" ht="39" customHeight="1" spans="1:19">
      <c r="A9" s="210" t="s">
        <v>55</v>
      </c>
      <c r="B9" s="211"/>
      <c r="C9" s="25">
        <v>10033788.23</v>
      </c>
      <c r="D9" s="25">
        <v>10033788.23</v>
      </c>
      <c r="E9" s="25">
        <v>10033788.23</v>
      </c>
      <c r="F9" s="25"/>
      <c r="G9" s="25"/>
      <c r="H9" s="25"/>
      <c r="I9" s="25"/>
      <c r="J9" s="25"/>
      <c r="K9" s="25"/>
      <c r="L9" s="25"/>
      <c r="M9" s="25"/>
      <c r="N9" s="25"/>
      <c r="O9" s="25"/>
      <c r="P9" s="25"/>
      <c r="Q9" s="25"/>
      <c r="R9" s="25"/>
      <c r="S9" s="25"/>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57638888888889" right="0.357638888888889" top="0.60625" bottom="0.409027777777778" header="0.5" footer="0.5"/>
  <pageSetup paperSize="9" scale="7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O24"/>
  <sheetViews>
    <sheetView showZeros="0" workbookViewId="0">
      <selection activeCell="B7" sqref="B7"/>
    </sheetView>
  </sheetViews>
  <sheetFormatPr defaultColWidth="9.14444444444444" defaultRowHeight="14.25" customHeight="1"/>
  <cols>
    <col min="1" max="1" width="14.2888888888889" customWidth="1"/>
    <col min="2" max="2" width="35.4333333333333" customWidth="1"/>
    <col min="3" max="3" width="14.4333333333333" customWidth="1"/>
    <col min="4" max="4" width="14.1444444444444" customWidth="1"/>
    <col min="5" max="5" width="15.4333333333333" customWidth="1"/>
    <col min="6" max="6" width="14.7111111111111" customWidth="1"/>
    <col min="7" max="7" width="9.43333333333333" customWidth="1"/>
    <col min="8" max="8" width="11" customWidth="1"/>
    <col min="9" max="9" width="13.2888888888889" customWidth="1"/>
    <col min="10" max="10" width="6.43333333333333" customWidth="1"/>
    <col min="11" max="15" width="11" customWidth="1"/>
  </cols>
  <sheetData>
    <row r="1" ht="19.5" customHeight="1" spans="4:15">
      <c r="D1" s="187"/>
      <c r="H1" s="187"/>
      <c r="J1" s="187"/>
      <c r="O1" s="39" t="s">
        <v>71</v>
      </c>
    </row>
    <row r="2" ht="42" customHeight="1" spans="1:15">
      <c r="A2" s="2" t="str">
        <f>"2025"&amp;"年部门支出预算表"</f>
        <v>2025年部门支出预算表</v>
      </c>
      <c r="B2" s="188"/>
      <c r="C2" s="188"/>
      <c r="D2" s="188"/>
      <c r="E2" s="188"/>
      <c r="F2" s="188"/>
      <c r="G2" s="188"/>
      <c r="H2" s="188"/>
      <c r="I2" s="188"/>
      <c r="J2" s="188"/>
      <c r="K2" s="188"/>
      <c r="L2" s="188"/>
      <c r="M2" s="188"/>
      <c r="N2" s="188"/>
      <c r="O2" s="188"/>
    </row>
    <row r="3" ht="18.75" customHeight="1" spans="1:15">
      <c r="A3" s="140" t="str">
        <f>"单位名称："&amp;"中国共产党临沧市委员会社会工作部"</f>
        <v>单位名称：中国共产党临沧市委员会社会工作部</v>
      </c>
      <c r="B3" s="189"/>
      <c r="C3" s="71"/>
      <c r="D3" s="18"/>
      <c r="E3" s="71"/>
      <c r="F3" s="71"/>
      <c r="G3" s="71"/>
      <c r="H3" s="18"/>
      <c r="I3" s="71"/>
      <c r="J3" s="18"/>
      <c r="K3" s="71"/>
      <c r="L3" s="71"/>
      <c r="M3" s="196"/>
      <c r="N3" s="196"/>
      <c r="O3" s="39" t="s">
        <v>1</v>
      </c>
    </row>
    <row r="4" ht="30" customHeight="1" spans="1:15">
      <c r="A4" s="6" t="s">
        <v>72</v>
      </c>
      <c r="B4" s="6" t="s">
        <v>73</v>
      </c>
      <c r="C4" s="6" t="s">
        <v>55</v>
      </c>
      <c r="D4" s="21" t="s">
        <v>58</v>
      </c>
      <c r="E4" s="89" t="s">
        <v>74</v>
      </c>
      <c r="F4" s="151" t="s">
        <v>75</v>
      </c>
      <c r="G4" s="6" t="s">
        <v>59</v>
      </c>
      <c r="H4" s="6" t="s">
        <v>60</v>
      </c>
      <c r="I4" s="6" t="s">
        <v>76</v>
      </c>
      <c r="J4" s="21" t="s">
        <v>77</v>
      </c>
      <c r="K4" s="22"/>
      <c r="L4" s="22"/>
      <c r="M4" s="22"/>
      <c r="N4" s="22"/>
      <c r="O4" s="23"/>
    </row>
    <row r="5" ht="52" customHeight="1" spans="1:15">
      <c r="A5" s="11"/>
      <c r="B5" s="11"/>
      <c r="C5" s="11"/>
      <c r="D5" s="160" t="s">
        <v>57</v>
      </c>
      <c r="E5" s="92" t="s">
        <v>74</v>
      </c>
      <c r="F5" s="92" t="s">
        <v>75</v>
      </c>
      <c r="G5" s="11"/>
      <c r="H5" s="11"/>
      <c r="I5" s="11"/>
      <c r="J5" s="160" t="s">
        <v>57</v>
      </c>
      <c r="K5" s="35" t="s">
        <v>78</v>
      </c>
      <c r="L5" s="35" t="s">
        <v>79</v>
      </c>
      <c r="M5" s="35" t="s">
        <v>80</v>
      </c>
      <c r="N5" s="35" t="s">
        <v>81</v>
      </c>
      <c r="O5" s="35" t="s">
        <v>82</v>
      </c>
    </row>
    <row r="6" ht="23" customHeight="1" spans="1:15">
      <c r="A6" s="190">
        <v>1</v>
      </c>
      <c r="B6" s="190">
        <v>2</v>
      </c>
      <c r="C6" s="160">
        <v>3</v>
      </c>
      <c r="D6" s="160">
        <v>4</v>
      </c>
      <c r="E6" s="160">
        <v>5</v>
      </c>
      <c r="F6" s="160">
        <v>6</v>
      </c>
      <c r="G6" s="160">
        <v>7</v>
      </c>
      <c r="H6" s="160">
        <v>8</v>
      </c>
      <c r="I6" s="160">
        <v>9</v>
      </c>
      <c r="J6" s="160">
        <v>10</v>
      </c>
      <c r="K6" s="160">
        <v>11</v>
      </c>
      <c r="L6" s="160">
        <v>12</v>
      </c>
      <c r="M6" s="160">
        <v>13</v>
      </c>
      <c r="N6" s="160">
        <v>14</v>
      </c>
      <c r="O6" s="160">
        <v>15</v>
      </c>
    </row>
    <row r="7" ht="23" customHeight="1" spans="1:15">
      <c r="A7" s="185" t="s">
        <v>83</v>
      </c>
      <c r="B7" s="185" t="s">
        <v>84</v>
      </c>
      <c r="C7" s="25">
        <v>9521078.76</v>
      </c>
      <c r="D7" s="25">
        <v>9521078.76</v>
      </c>
      <c r="E7" s="25">
        <v>1563169.56</v>
      </c>
      <c r="F7" s="25">
        <v>7957909.2</v>
      </c>
      <c r="G7" s="25"/>
      <c r="H7" s="25"/>
      <c r="I7" s="25"/>
      <c r="J7" s="25"/>
      <c r="K7" s="25"/>
      <c r="L7" s="25"/>
      <c r="M7" s="25"/>
      <c r="N7" s="25"/>
      <c r="O7" s="25"/>
    </row>
    <row r="8" ht="23" customHeight="1" spans="1:15">
      <c r="A8" s="230" t="s">
        <v>85</v>
      </c>
      <c r="B8" s="230" t="s">
        <v>86</v>
      </c>
      <c r="C8" s="25">
        <v>9521078.76</v>
      </c>
      <c r="D8" s="25">
        <v>9521078.76</v>
      </c>
      <c r="E8" s="25">
        <v>1563169.56</v>
      </c>
      <c r="F8" s="25">
        <v>7957909.2</v>
      </c>
      <c r="G8" s="25"/>
      <c r="H8" s="25"/>
      <c r="I8" s="25"/>
      <c r="J8" s="25"/>
      <c r="K8" s="25"/>
      <c r="L8" s="25"/>
      <c r="M8" s="25"/>
      <c r="N8" s="25"/>
      <c r="O8" s="25"/>
    </row>
    <row r="9" ht="23" customHeight="1" spans="1:15">
      <c r="A9" s="231" t="s">
        <v>87</v>
      </c>
      <c r="B9" s="232" t="s">
        <v>88</v>
      </c>
      <c r="C9" s="25">
        <v>1563169.56</v>
      </c>
      <c r="D9" s="25">
        <v>1563169.56</v>
      </c>
      <c r="E9" s="25">
        <v>1563169.56</v>
      </c>
      <c r="F9" s="25"/>
      <c r="G9" s="25"/>
      <c r="H9" s="25"/>
      <c r="I9" s="25"/>
      <c r="J9" s="25"/>
      <c r="K9" s="25"/>
      <c r="L9" s="25"/>
      <c r="M9" s="25"/>
      <c r="N9" s="25"/>
      <c r="O9" s="25"/>
    </row>
    <row r="10" ht="23" customHeight="1" spans="1:15">
      <c r="A10" s="231" t="s">
        <v>89</v>
      </c>
      <c r="B10" s="232" t="s">
        <v>90</v>
      </c>
      <c r="C10" s="25">
        <v>7957909.2</v>
      </c>
      <c r="D10" s="25">
        <v>7957909.2</v>
      </c>
      <c r="E10" s="25"/>
      <c r="F10" s="25">
        <v>7957909.2</v>
      </c>
      <c r="G10" s="25"/>
      <c r="H10" s="25"/>
      <c r="I10" s="25"/>
      <c r="J10" s="25"/>
      <c r="K10" s="25"/>
      <c r="L10" s="25"/>
      <c r="M10" s="25"/>
      <c r="N10" s="25"/>
      <c r="O10" s="25"/>
    </row>
    <row r="11" ht="23" customHeight="1" spans="1:15">
      <c r="A11" s="185" t="s">
        <v>91</v>
      </c>
      <c r="B11" s="185" t="s">
        <v>92</v>
      </c>
      <c r="C11" s="25">
        <v>201390.4</v>
      </c>
      <c r="D11" s="25">
        <v>201390.4</v>
      </c>
      <c r="E11" s="25">
        <v>201390.4</v>
      </c>
      <c r="F11" s="25"/>
      <c r="G11" s="25"/>
      <c r="H11" s="25"/>
      <c r="I11" s="25"/>
      <c r="J11" s="25"/>
      <c r="K11" s="25"/>
      <c r="L11" s="25"/>
      <c r="M11" s="25"/>
      <c r="N11" s="25"/>
      <c r="O11" s="25"/>
    </row>
    <row r="12" ht="23" customHeight="1" spans="1:15">
      <c r="A12" s="230" t="s">
        <v>93</v>
      </c>
      <c r="B12" s="230" t="s">
        <v>94</v>
      </c>
      <c r="C12" s="25">
        <v>201390.4</v>
      </c>
      <c r="D12" s="25">
        <v>201390.4</v>
      </c>
      <c r="E12" s="25">
        <v>201390.4</v>
      </c>
      <c r="F12" s="25"/>
      <c r="G12" s="25"/>
      <c r="H12" s="25"/>
      <c r="I12" s="25"/>
      <c r="J12" s="25"/>
      <c r="K12" s="25"/>
      <c r="L12" s="25"/>
      <c r="M12" s="25"/>
      <c r="N12" s="25"/>
      <c r="O12" s="25"/>
    </row>
    <row r="13" ht="23" customHeight="1" spans="1:15">
      <c r="A13" s="231" t="s">
        <v>95</v>
      </c>
      <c r="B13" s="232" t="s">
        <v>96</v>
      </c>
      <c r="C13" s="25">
        <v>201390.4</v>
      </c>
      <c r="D13" s="25">
        <v>201390.4</v>
      </c>
      <c r="E13" s="25">
        <v>201390.4</v>
      </c>
      <c r="F13" s="25"/>
      <c r="G13" s="25"/>
      <c r="H13" s="25"/>
      <c r="I13" s="25"/>
      <c r="J13" s="25"/>
      <c r="K13" s="25"/>
      <c r="L13" s="25"/>
      <c r="M13" s="25"/>
      <c r="N13" s="25"/>
      <c r="O13" s="25"/>
    </row>
    <row r="14" ht="23" customHeight="1" spans="1:15">
      <c r="A14" s="231" t="s">
        <v>97</v>
      </c>
      <c r="B14" s="232" t="s">
        <v>98</v>
      </c>
      <c r="C14" s="25"/>
      <c r="D14" s="25"/>
      <c r="E14" s="25"/>
      <c r="F14" s="25"/>
      <c r="G14" s="25"/>
      <c r="H14" s="25"/>
      <c r="I14" s="25"/>
      <c r="J14" s="25"/>
      <c r="K14" s="25"/>
      <c r="L14" s="25"/>
      <c r="M14" s="25"/>
      <c r="N14" s="25"/>
      <c r="O14" s="25"/>
    </row>
    <row r="15" ht="23" customHeight="1" spans="1:15">
      <c r="A15" s="185" t="s">
        <v>99</v>
      </c>
      <c r="B15" s="185" t="s">
        <v>100</v>
      </c>
      <c r="C15" s="25">
        <v>132549.07</v>
      </c>
      <c r="D15" s="25">
        <v>132549.07</v>
      </c>
      <c r="E15" s="25">
        <v>132549.07</v>
      </c>
      <c r="F15" s="25"/>
      <c r="G15" s="25"/>
      <c r="H15" s="25"/>
      <c r="I15" s="25"/>
      <c r="J15" s="25"/>
      <c r="K15" s="25"/>
      <c r="L15" s="25"/>
      <c r="M15" s="25"/>
      <c r="N15" s="25"/>
      <c r="O15" s="25"/>
    </row>
    <row r="16" ht="23" customHeight="1" spans="1:15">
      <c r="A16" s="230" t="s">
        <v>101</v>
      </c>
      <c r="B16" s="230" t="s">
        <v>102</v>
      </c>
      <c r="C16" s="25">
        <v>132549.07</v>
      </c>
      <c r="D16" s="25">
        <v>132549.07</v>
      </c>
      <c r="E16" s="25">
        <v>132549.07</v>
      </c>
      <c r="F16" s="25"/>
      <c r="G16" s="25"/>
      <c r="H16" s="25"/>
      <c r="I16" s="25"/>
      <c r="J16" s="25"/>
      <c r="K16" s="25"/>
      <c r="L16" s="25"/>
      <c r="M16" s="25"/>
      <c r="N16" s="25"/>
      <c r="O16" s="25"/>
    </row>
    <row r="17" ht="23" customHeight="1" spans="1:15">
      <c r="A17" s="231" t="s">
        <v>103</v>
      </c>
      <c r="B17" s="232" t="s">
        <v>104</v>
      </c>
      <c r="C17" s="25">
        <v>89366.99</v>
      </c>
      <c r="D17" s="25">
        <v>89366.99</v>
      </c>
      <c r="E17" s="25">
        <v>89366.99</v>
      </c>
      <c r="F17" s="25"/>
      <c r="G17" s="25"/>
      <c r="H17" s="25"/>
      <c r="I17" s="25"/>
      <c r="J17" s="25"/>
      <c r="K17" s="25"/>
      <c r="L17" s="25"/>
      <c r="M17" s="25"/>
      <c r="N17" s="25"/>
      <c r="O17" s="25"/>
    </row>
    <row r="18" ht="23" customHeight="1" spans="1:15">
      <c r="A18" s="231" t="s">
        <v>105</v>
      </c>
      <c r="B18" s="232" t="s">
        <v>106</v>
      </c>
      <c r="C18" s="25"/>
      <c r="D18" s="25"/>
      <c r="E18" s="25"/>
      <c r="F18" s="25"/>
      <c r="G18" s="25"/>
      <c r="H18" s="25"/>
      <c r="I18" s="25"/>
      <c r="J18" s="25"/>
      <c r="K18" s="25"/>
      <c r="L18" s="25"/>
      <c r="M18" s="25"/>
      <c r="N18" s="25"/>
      <c r="O18" s="25"/>
    </row>
    <row r="19" ht="23" customHeight="1" spans="1:15">
      <c r="A19" s="231" t="s">
        <v>107</v>
      </c>
      <c r="B19" s="232" t="s">
        <v>108</v>
      </c>
      <c r="C19" s="25">
        <v>37760.7</v>
      </c>
      <c r="D19" s="25">
        <v>37760.7</v>
      </c>
      <c r="E19" s="25">
        <v>37760.7</v>
      </c>
      <c r="F19" s="25"/>
      <c r="G19" s="25"/>
      <c r="H19" s="25"/>
      <c r="I19" s="25"/>
      <c r="J19" s="25"/>
      <c r="K19" s="25"/>
      <c r="L19" s="25"/>
      <c r="M19" s="25"/>
      <c r="N19" s="25"/>
      <c r="O19" s="25"/>
    </row>
    <row r="20" ht="23" customHeight="1" spans="1:15">
      <c r="A20" s="231" t="s">
        <v>109</v>
      </c>
      <c r="B20" s="232" t="s">
        <v>110</v>
      </c>
      <c r="C20" s="25">
        <v>5421.38</v>
      </c>
      <c r="D20" s="25">
        <v>5421.38</v>
      </c>
      <c r="E20" s="25">
        <v>5421.38</v>
      </c>
      <c r="F20" s="25"/>
      <c r="G20" s="25"/>
      <c r="H20" s="25"/>
      <c r="I20" s="25"/>
      <c r="J20" s="25"/>
      <c r="K20" s="25"/>
      <c r="L20" s="25"/>
      <c r="M20" s="25"/>
      <c r="N20" s="25"/>
      <c r="O20" s="25"/>
    </row>
    <row r="21" ht="23" customHeight="1" spans="1:15">
      <c r="A21" s="185" t="s">
        <v>111</v>
      </c>
      <c r="B21" s="185" t="s">
        <v>112</v>
      </c>
      <c r="C21" s="25">
        <v>178770</v>
      </c>
      <c r="D21" s="25">
        <v>178770</v>
      </c>
      <c r="E21" s="25">
        <v>178770</v>
      </c>
      <c r="F21" s="25"/>
      <c r="G21" s="25"/>
      <c r="H21" s="25"/>
      <c r="I21" s="25"/>
      <c r="J21" s="25"/>
      <c r="K21" s="25"/>
      <c r="L21" s="25"/>
      <c r="M21" s="25"/>
      <c r="N21" s="25"/>
      <c r="O21" s="25"/>
    </row>
    <row r="22" ht="23" customHeight="1" spans="1:15">
      <c r="A22" s="230" t="s">
        <v>113</v>
      </c>
      <c r="B22" s="230" t="s">
        <v>114</v>
      </c>
      <c r="C22" s="25">
        <v>178770</v>
      </c>
      <c r="D22" s="25">
        <v>178770</v>
      </c>
      <c r="E22" s="25">
        <v>178770</v>
      </c>
      <c r="F22" s="25"/>
      <c r="G22" s="25"/>
      <c r="H22" s="25"/>
      <c r="I22" s="25"/>
      <c r="J22" s="25"/>
      <c r="K22" s="25"/>
      <c r="L22" s="25"/>
      <c r="M22" s="25"/>
      <c r="N22" s="25"/>
      <c r="O22" s="25"/>
    </row>
    <row r="23" ht="23" customHeight="1" spans="1:15">
      <c r="A23" s="231" t="s">
        <v>115</v>
      </c>
      <c r="B23" s="232" t="s">
        <v>116</v>
      </c>
      <c r="C23" s="25">
        <v>178770</v>
      </c>
      <c r="D23" s="25">
        <v>178770</v>
      </c>
      <c r="E23" s="25">
        <v>178770</v>
      </c>
      <c r="F23" s="25"/>
      <c r="G23" s="25"/>
      <c r="H23" s="25"/>
      <c r="I23" s="25"/>
      <c r="J23" s="25"/>
      <c r="K23" s="25"/>
      <c r="L23" s="25"/>
      <c r="M23" s="25"/>
      <c r="N23" s="25"/>
      <c r="O23" s="25"/>
    </row>
    <row r="24" ht="23" customHeight="1" spans="1:15">
      <c r="A24" s="194" t="s">
        <v>117</v>
      </c>
      <c r="B24" s="195" t="s">
        <v>117</v>
      </c>
      <c r="C24" s="25">
        <v>10033788.23</v>
      </c>
      <c r="D24" s="25">
        <v>10033788.23</v>
      </c>
      <c r="E24" s="25">
        <v>2075879.03</v>
      </c>
      <c r="F24" s="25">
        <v>7957909.2</v>
      </c>
      <c r="G24" s="25"/>
      <c r="H24" s="25"/>
      <c r="I24" s="25"/>
      <c r="J24" s="25"/>
      <c r="K24" s="25"/>
      <c r="L24" s="25"/>
      <c r="M24" s="25"/>
      <c r="N24" s="25"/>
      <c r="O24" s="25"/>
    </row>
  </sheetData>
  <mergeCells count="11">
    <mergeCell ref="A2:O2"/>
    <mergeCell ref="A3:L3"/>
    <mergeCell ref="D4:F4"/>
    <mergeCell ref="J4:O4"/>
    <mergeCell ref="A24:B24"/>
    <mergeCell ref="A4:A5"/>
    <mergeCell ref="B4:B5"/>
    <mergeCell ref="C4:C5"/>
    <mergeCell ref="G4:G5"/>
    <mergeCell ref="H4:H5"/>
    <mergeCell ref="I4:I5"/>
  </mergeCells>
  <printOptions horizontalCentered="1"/>
  <pageMargins left="0.357638888888889" right="0.357638888888889" top="0.60625" bottom="0.409027777777778" header="0.5" footer="0.5"/>
  <pageSetup paperSize="9" scale="73"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5"/>
  <sheetViews>
    <sheetView showZeros="0" topLeftCell="A18" workbookViewId="0">
      <selection activeCell="B24" sqref="B24"/>
    </sheetView>
  </sheetViews>
  <sheetFormatPr defaultColWidth="9.14444444444444" defaultRowHeight="14.25" customHeight="1" outlineLevelCol="3"/>
  <cols>
    <col min="1" max="1" width="45.8555555555556" customWidth="1"/>
    <col min="2" max="2" width="39" customWidth="1"/>
    <col min="3" max="3" width="47.4333333333333" customWidth="1"/>
    <col min="4" max="4" width="37.7111111111111" customWidth="1"/>
  </cols>
  <sheetData>
    <row r="1" ht="19.5" customHeight="1" spans="4:4">
      <c r="D1" s="39" t="s">
        <v>118</v>
      </c>
    </row>
    <row r="2" ht="36" customHeight="1" spans="1:4">
      <c r="A2" s="2" t="str">
        <f>"2025"&amp;"年部门财政拨款收支预算总表"</f>
        <v>2025年部门财政拨款收支预算总表</v>
      </c>
      <c r="B2" s="177"/>
      <c r="C2" s="177"/>
      <c r="D2" s="177"/>
    </row>
    <row r="3" ht="18.75" customHeight="1" spans="1:4">
      <c r="A3" s="4" t="str">
        <f>"单位名称："&amp;"中国共产党临沧市委员会社会工作部"</f>
        <v>单位名称：中国共产党临沧市委员会社会工作部</v>
      </c>
      <c r="B3" s="178"/>
      <c r="C3" s="178"/>
      <c r="D3" s="39" t="s">
        <v>1</v>
      </c>
    </row>
    <row r="4" ht="18.75" customHeight="1" spans="1:4">
      <c r="A4" s="21" t="s">
        <v>2</v>
      </c>
      <c r="B4" s="23"/>
      <c r="C4" s="21" t="s">
        <v>3</v>
      </c>
      <c r="D4" s="23"/>
    </row>
    <row r="5" ht="18.75" customHeight="1" spans="1:4">
      <c r="A5" s="28" t="s">
        <v>4</v>
      </c>
      <c r="B5" s="111" t="str">
        <f t="shared" ref="B5:D5" si="0">"2025"&amp;"年预算数"</f>
        <v>2025年预算数</v>
      </c>
      <c r="C5" s="28" t="s">
        <v>119</v>
      </c>
      <c r="D5" s="111" t="str">
        <f t="shared" si="0"/>
        <v>2025年预算数</v>
      </c>
    </row>
    <row r="6" ht="18.75" customHeight="1" spans="1:4">
      <c r="A6" s="30"/>
      <c r="B6" s="11"/>
      <c r="C6" s="30"/>
      <c r="D6" s="11"/>
    </row>
    <row r="7" ht="18.75" customHeight="1" spans="1:4">
      <c r="A7" s="179" t="s">
        <v>120</v>
      </c>
      <c r="B7" s="25">
        <v>10033788.23</v>
      </c>
      <c r="C7" s="180" t="s">
        <v>121</v>
      </c>
      <c r="D7" s="25">
        <v>10033788.23</v>
      </c>
    </row>
    <row r="8" ht="18.75" customHeight="1" spans="1:4">
      <c r="A8" s="181" t="s">
        <v>122</v>
      </c>
      <c r="B8" s="25">
        <v>10033788.23</v>
      </c>
      <c r="C8" s="180" t="s">
        <v>123</v>
      </c>
      <c r="D8" s="25">
        <v>9521078.76</v>
      </c>
    </row>
    <row r="9" ht="18.75" customHeight="1" spans="1:4">
      <c r="A9" s="181" t="s">
        <v>124</v>
      </c>
      <c r="B9" s="25"/>
      <c r="C9" s="180" t="s">
        <v>125</v>
      </c>
      <c r="D9" s="25"/>
    </row>
    <row r="10" ht="18.75" customHeight="1" spans="1:4">
      <c r="A10" s="181" t="s">
        <v>126</v>
      </c>
      <c r="B10" s="25"/>
      <c r="C10" s="180" t="s">
        <v>127</v>
      </c>
      <c r="D10" s="25"/>
    </row>
    <row r="11" ht="18.75" customHeight="1" spans="1:4">
      <c r="A11" s="181" t="s">
        <v>128</v>
      </c>
      <c r="B11" s="25"/>
      <c r="C11" s="180" t="s">
        <v>129</v>
      </c>
      <c r="D11" s="25"/>
    </row>
    <row r="12" ht="18.75" customHeight="1" spans="1:4">
      <c r="A12" s="181" t="s">
        <v>122</v>
      </c>
      <c r="B12" s="25"/>
      <c r="C12" s="180" t="s">
        <v>130</v>
      </c>
      <c r="D12" s="25"/>
    </row>
    <row r="13" ht="18.75" customHeight="1" spans="1:4">
      <c r="A13" s="181" t="s">
        <v>124</v>
      </c>
      <c r="B13" s="25"/>
      <c r="C13" s="180" t="s">
        <v>131</v>
      </c>
      <c r="D13" s="25"/>
    </row>
    <row r="14" ht="18.75" customHeight="1" spans="1:4">
      <c r="A14" s="181" t="s">
        <v>126</v>
      </c>
      <c r="B14" s="25"/>
      <c r="C14" s="180" t="s">
        <v>132</v>
      </c>
      <c r="D14" s="25"/>
    </row>
    <row r="15" ht="18.75" customHeight="1" spans="1:4">
      <c r="A15" s="182"/>
      <c r="B15" s="25"/>
      <c r="C15" s="14" t="s">
        <v>133</v>
      </c>
      <c r="D15" s="25">
        <v>201390.4</v>
      </c>
    </row>
    <row r="16" ht="18.75" customHeight="1" spans="1:4">
      <c r="A16" s="183"/>
      <c r="B16" s="25"/>
      <c r="C16" s="14" t="s">
        <v>134</v>
      </c>
      <c r="D16" s="25">
        <v>132549.07</v>
      </c>
    </row>
    <row r="17" ht="18.75" customHeight="1" spans="1:4">
      <c r="A17" s="184"/>
      <c r="B17" s="25"/>
      <c r="C17" s="14" t="s">
        <v>135</v>
      </c>
      <c r="D17" s="25"/>
    </row>
    <row r="18" ht="18.75" customHeight="1" spans="1:4">
      <c r="A18" s="184"/>
      <c r="B18" s="25"/>
      <c r="C18" s="14" t="s">
        <v>136</v>
      </c>
      <c r="D18" s="25"/>
    </row>
    <row r="19" ht="18.75" customHeight="1" spans="1:4">
      <c r="A19" s="184"/>
      <c r="B19" s="25"/>
      <c r="C19" s="14" t="s">
        <v>137</v>
      </c>
      <c r="D19" s="25"/>
    </row>
    <row r="20" ht="18.75" customHeight="1" spans="1:4">
      <c r="A20" s="184"/>
      <c r="B20" s="25"/>
      <c r="C20" s="14" t="s">
        <v>138</v>
      </c>
      <c r="D20" s="25"/>
    </row>
    <row r="21" ht="18.75" customHeight="1" spans="1:4">
      <c r="A21" s="184"/>
      <c r="B21" s="25"/>
      <c r="C21" s="14" t="s">
        <v>139</v>
      </c>
      <c r="D21" s="25"/>
    </row>
    <row r="22" ht="18.75" customHeight="1" spans="1:4">
      <c r="A22" s="184"/>
      <c r="B22" s="25"/>
      <c r="C22" s="14" t="s">
        <v>140</v>
      </c>
      <c r="D22" s="25"/>
    </row>
    <row r="23" ht="18.75" customHeight="1" spans="1:4">
      <c r="A23" s="184"/>
      <c r="B23" s="25"/>
      <c r="C23" s="14" t="s">
        <v>141</v>
      </c>
      <c r="D23" s="25"/>
    </row>
    <row r="24" ht="18.75" customHeight="1" spans="1:4">
      <c r="A24" s="184"/>
      <c r="B24" s="25"/>
      <c r="C24" s="14" t="s">
        <v>142</v>
      </c>
      <c r="D24" s="25"/>
    </row>
    <row r="25" ht="18.75" customHeight="1" spans="1:4">
      <c r="A25" s="184"/>
      <c r="B25" s="25"/>
      <c r="C25" s="14" t="s">
        <v>143</v>
      </c>
      <c r="D25" s="25"/>
    </row>
    <row r="26" ht="18.75" customHeight="1" spans="1:4">
      <c r="A26" s="184"/>
      <c r="B26" s="25"/>
      <c r="C26" s="14" t="s">
        <v>144</v>
      </c>
      <c r="D26" s="25">
        <v>178770</v>
      </c>
    </row>
    <row r="27" ht="18.75" customHeight="1" spans="1:4">
      <c r="A27" s="182"/>
      <c r="B27" s="25"/>
      <c r="C27" s="14" t="s">
        <v>145</v>
      </c>
      <c r="D27" s="25"/>
    </row>
    <row r="28" ht="18.75" customHeight="1" spans="1:4">
      <c r="A28" s="183"/>
      <c r="B28" s="25"/>
      <c r="C28" s="14" t="s">
        <v>146</v>
      </c>
      <c r="D28" s="25"/>
    </row>
    <row r="29" ht="18.75" customHeight="1" spans="1:4">
      <c r="A29" s="184"/>
      <c r="B29" s="25"/>
      <c r="C29" s="14" t="s">
        <v>147</v>
      </c>
      <c r="D29" s="25"/>
    </row>
    <row r="30" ht="18.75" customHeight="1" spans="1:4">
      <c r="A30" s="184"/>
      <c r="B30" s="25"/>
      <c r="C30" s="14" t="s">
        <v>148</v>
      </c>
      <c r="D30" s="25"/>
    </row>
    <row r="31" ht="18.75" customHeight="1" spans="1:4">
      <c r="A31" s="184"/>
      <c r="B31" s="25"/>
      <c r="C31" s="14" t="s">
        <v>149</v>
      </c>
      <c r="D31" s="25"/>
    </row>
    <row r="32" ht="18.75" customHeight="1" spans="1:4">
      <c r="A32" s="184"/>
      <c r="B32" s="25"/>
      <c r="C32" s="14" t="s">
        <v>150</v>
      </c>
      <c r="D32" s="25"/>
    </row>
    <row r="33" ht="18.75" customHeight="1" spans="1:4">
      <c r="A33" s="184"/>
      <c r="B33" s="25"/>
      <c r="C33" s="14" t="s">
        <v>151</v>
      </c>
      <c r="D33" s="25"/>
    </row>
    <row r="34" ht="18.75" customHeight="1" spans="1:4">
      <c r="A34" s="182"/>
      <c r="B34" s="25"/>
      <c r="C34" s="185" t="s">
        <v>152</v>
      </c>
      <c r="D34" s="25"/>
    </row>
    <row r="35" ht="18.75" customHeight="1" spans="1:4">
      <c r="A35" s="183" t="s">
        <v>153</v>
      </c>
      <c r="B35" s="186">
        <v>10033788.23</v>
      </c>
      <c r="C35" s="182" t="s">
        <v>51</v>
      </c>
      <c r="D35" s="186">
        <v>10033788.23</v>
      </c>
    </row>
  </sheetData>
  <mergeCells count="8">
    <mergeCell ref="A2:D2"/>
    <mergeCell ref="A3:B3"/>
    <mergeCell ref="A4:B4"/>
    <mergeCell ref="C4:D4"/>
    <mergeCell ref="A5:A6"/>
    <mergeCell ref="B5:B6"/>
    <mergeCell ref="C5:C6"/>
    <mergeCell ref="D5:D6"/>
  </mergeCells>
  <printOptions horizontalCentered="1"/>
  <pageMargins left="0.357638888888889" right="0.357638888888889" top="0.60625" bottom="0.409027777777778" header="0.5" footer="0.5"/>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2"/>
  <sheetViews>
    <sheetView showZeros="0" workbookViewId="0">
      <selection activeCell="A4" sqref="$A4:$XFD22"/>
    </sheetView>
  </sheetViews>
  <sheetFormatPr defaultColWidth="9.14444444444444" defaultRowHeight="14.25" customHeight="1" outlineLevelCol="6"/>
  <cols>
    <col min="1" max="1" width="20.1444444444444" customWidth="1"/>
    <col min="2" max="2" width="44" customWidth="1"/>
    <col min="3" max="3" width="24.2888888888889" customWidth="1"/>
    <col min="4" max="4" width="20.4222222222222" customWidth="1"/>
    <col min="5" max="7" width="24.2888888888889" customWidth="1"/>
  </cols>
  <sheetData>
    <row r="1" customHeight="1" spans="1:7">
      <c r="A1" s="167"/>
      <c r="B1" s="167"/>
      <c r="C1" s="167"/>
      <c r="D1" s="47"/>
      <c r="E1" s="167"/>
      <c r="F1" s="57"/>
      <c r="G1" s="39" t="s">
        <v>154</v>
      </c>
    </row>
    <row r="2" ht="39" customHeight="1" spans="1:7">
      <c r="A2" s="2" t="str">
        <f>"2025"&amp;"年一般公共预算支出预算表（按功能科目分类）"</f>
        <v>2025年一般公共预算支出预算表（按功能科目分类）</v>
      </c>
      <c r="B2" s="110"/>
      <c r="C2" s="110"/>
      <c r="D2" s="110"/>
      <c r="E2" s="110"/>
      <c r="F2" s="110"/>
      <c r="G2" s="110"/>
    </row>
    <row r="3" ht="18.75" customHeight="1" spans="1:7">
      <c r="A3" s="4" t="str">
        <f>"单位名称："&amp;"中国共产党临沧市委员会社会工作部"</f>
        <v>单位名称：中国共产党临沧市委员会社会工作部</v>
      </c>
      <c r="B3" s="168"/>
      <c r="C3" s="47"/>
      <c r="D3" s="47"/>
      <c r="E3" s="47"/>
      <c r="F3" s="57"/>
      <c r="G3" s="39" t="s">
        <v>1</v>
      </c>
    </row>
    <row r="4" ht="24" customHeight="1" spans="1:7">
      <c r="A4" s="169" t="s">
        <v>155</v>
      </c>
      <c r="B4" s="170"/>
      <c r="C4" s="111" t="s">
        <v>55</v>
      </c>
      <c r="D4" s="171" t="s">
        <v>74</v>
      </c>
      <c r="E4" s="22"/>
      <c r="F4" s="23"/>
      <c r="G4" s="129" t="s">
        <v>75</v>
      </c>
    </row>
    <row r="5" ht="24" customHeight="1" spans="1:7">
      <c r="A5" s="172" t="s">
        <v>72</v>
      </c>
      <c r="B5" s="172" t="s">
        <v>73</v>
      </c>
      <c r="C5" s="30"/>
      <c r="D5" s="160" t="s">
        <v>57</v>
      </c>
      <c r="E5" s="160" t="s">
        <v>156</v>
      </c>
      <c r="F5" s="160" t="s">
        <v>157</v>
      </c>
      <c r="G5" s="117"/>
    </row>
    <row r="6" ht="24" customHeight="1" spans="1:7">
      <c r="A6" s="173" t="s">
        <v>158</v>
      </c>
      <c r="B6" s="173" t="s">
        <v>159</v>
      </c>
      <c r="C6" s="173" t="s">
        <v>160</v>
      </c>
      <c r="D6" s="174">
        <v>4</v>
      </c>
      <c r="E6" s="176" t="s">
        <v>161</v>
      </c>
      <c r="F6" s="176" t="s">
        <v>162</v>
      </c>
      <c r="G6" s="173" t="s">
        <v>163</v>
      </c>
    </row>
    <row r="7" ht="24" customHeight="1" spans="1:7">
      <c r="A7" s="123" t="s">
        <v>83</v>
      </c>
      <c r="B7" s="123" t="s">
        <v>84</v>
      </c>
      <c r="C7" s="25">
        <v>9521078.76</v>
      </c>
      <c r="D7" s="25">
        <v>1563169.56</v>
      </c>
      <c r="E7" s="25">
        <v>1396150</v>
      </c>
      <c r="F7" s="25">
        <v>167019.56</v>
      </c>
      <c r="G7" s="25">
        <v>7957909.2</v>
      </c>
    </row>
    <row r="8" ht="24" customHeight="1" spans="1:7">
      <c r="A8" s="175" t="s">
        <v>85</v>
      </c>
      <c r="B8" s="175" t="s">
        <v>86</v>
      </c>
      <c r="C8" s="25">
        <v>9521078.76</v>
      </c>
      <c r="D8" s="25">
        <v>1563169.56</v>
      </c>
      <c r="E8" s="25">
        <v>1396150</v>
      </c>
      <c r="F8" s="25">
        <v>167019.56</v>
      </c>
      <c r="G8" s="25">
        <v>7957909.2</v>
      </c>
    </row>
    <row r="9" ht="24" customHeight="1" spans="1:7">
      <c r="A9" s="124" t="s">
        <v>87</v>
      </c>
      <c r="B9" s="124" t="s">
        <v>88</v>
      </c>
      <c r="C9" s="25">
        <v>1563169.56</v>
      </c>
      <c r="D9" s="25">
        <v>1563169.56</v>
      </c>
      <c r="E9" s="25">
        <v>1396150</v>
      </c>
      <c r="F9" s="25">
        <v>167019.56</v>
      </c>
      <c r="G9" s="25"/>
    </row>
    <row r="10" ht="24" customHeight="1" spans="1:7">
      <c r="A10" s="124" t="s">
        <v>89</v>
      </c>
      <c r="B10" s="124" t="s">
        <v>90</v>
      </c>
      <c r="C10" s="25">
        <v>7957909.2</v>
      </c>
      <c r="D10" s="25"/>
      <c r="E10" s="25"/>
      <c r="F10" s="25"/>
      <c r="G10" s="25">
        <v>7957909.2</v>
      </c>
    </row>
    <row r="11" ht="24" customHeight="1" spans="1:7">
      <c r="A11" s="123" t="s">
        <v>91</v>
      </c>
      <c r="B11" s="123" t="s">
        <v>92</v>
      </c>
      <c r="C11" s="25">
        <v>201390.4</v>
      </c>
      <c r="D11" s="25">
        <v>201390.4</v>
      </c>
      <c r="E11" s="25">
        <v>201390.4</v>
      </c>
      <c r="F11" s="25"/>
      <c r="G11" s="25"/>
    </row>
    <row r="12" ht="24" customHeight="1" spans="1:7">
      <c r="A12" s="175" t="s">
        <v>93</v>
      </c>
      <c r="B12" s="175" t="s">
        <v>94</v>
      </c>
      <c r="C12" s="25">
        <v>201390.4</v>
      </c>
      <c r="D12" s="25">
        <v>201390.4</v>
      </c>
      <c r="E12" s="25">
        <v>201390.4</v>
      </c>
      <c r="F12" s="25"/>
      <c r="G12" s="25"/>
    </row>
    <row r="13" ht="24" customHeight="1" spans="1:7">
      <c r="A13" s="124" t="s">
        <v>95</v>
      </c>
      <c r="B13" s="124" t="s">
        <v>96</v>
      </c>
      <c r="C13" s="25">
        <v>201390.4</v>
      </c>
      <c r="D13" s="25">
        <v>201390.4</v>
      </c>
      <c r="E13" s="25">
        <v>201390.4</v>
      </c>
      <c r="F13" s="25"/>
      <c r="G13" s="25"/>
    </row>
    <row r="14" ht="24" customHeight="1" spans="1:7">
      <c r="A14" s="123" t="s">
        <v>99</v>
      </c>
      <c r="B14" s="123" t="s">
        <v>100</v>
      </c>
      <c r="C14" s="25">
        <v>132549.07</v>
      </c>
      <c r="D14" s="25">
        <v>132549.07</v>
      </c>
      <c r="E14" s="25">
        <v>132549.07</v>
      </c>
      <c r="F14" s="25"/>
      <c r="G14" s="25"/>
    </row>
    <row r="15" ht="24" customHeight="1" spans="1:7">
      <c r="A15" s="175" t="s">
        <v>101</v>
      </c>
      <c r="B15" s="175" t="s">
        <v>102</v>
      </c>
      <c r="C15" s="25">
        <v>132549.07</v>
      </c>
      <c r="D15" s="25">
        <v>132549.07</v>
      </c>
      <c r="E15" s="25">
        <v>132549.07</v>
      </c>
      <c r="F15" s="25"/>
      <c r="G15" s="25"/>
    </row>
    <row r="16" ht="24" customHeight="1" spans="1:7">
      <c r="A16" s="124" t="s">
        <v>103</v>
      </c>
      <c r="B16" s="124" t="s">
        <v>104</v>
      </c>
      <c r="C16" s="25">
        <v>89366.99</v>
      </c>
      <c r="D16" s="25">
        <v>89366.99</v>
      </c>
      <c r="E16" s="25">
        <v>89366.99</v>
      </c>
      <c r="F16" s="25"/>
      <c r="G16" s="25"/>
    </row>
    <row r="17" ht="24" customHeight="1" spans="1:7">
      <c r="A17" s="124" t="s">
        <v>107</v>
      </c>
      <c r="B17" s="124" t="s">
        <v>108</v>
      </c>
      <c r="C17" s="25">
        <v>37760.7</v>
      </c>
      <c r="D17" s="25">
        <v>37760.7</v>
      </c>
      <c r="E17" s="25">
        <v>37760.7</v>
      </c>
      <c r="F17" s="25"/>
      <c r="G17" s="25"/>
    </row>
    <row r="18" ht="24" customHeight="1" spans="1:7">
      <c r="A18" s="124" t="s">
        <v>109</v>
      </c>
      <c r="B18" s="124" t="s">
        <v>110</v>
      </c>
      <c r="C18" s="25">
        <v>5421.38</v>
      </c>
      <c r="D18" s="25">
        <v>5421.38</v>
      </c>
      <c r="E18" s="25">
        <v>5421.38</v>
      </c>
      <c r="F18" s="25"/>
      <c r="G18" s="25"/>
    </row>
    <row r="19" ht="24" customHeight="1" spans="1:7">
      <c r="A19" s="123" t="s">
        <v>111</v>
      </c>
      <c r="B19" s="123" t="s">
        <v>112</v>
      </c>
      <c r="C19" s="25">
        <v>178770</v>
      </c>
      <c r="D19" s="25">
        <v>178770</v>
      </c>
      <c r="E19" s="25">
        <v>178770</v>
      </c>
      <c r="F19" s="25"/>
      <c r="G19" s="25"/>
    </row>
    <row r="20" ht="24" customHeight="1" spans="1:7">
      <c r="A20" s="175" t="s">
        <v>113</v>
      </c>
      <c r="B20" s="175" t="s">
        <v>114</v>
      </c>
      <c r="C20" s="25">
        <v>178770</v>
      </c>
      <c r="D20" s="25">
        <v>178770</v>
      </c>
      <c r="E20" s="25">
        <v>178770</v>
      </c>
      <c r="F20" s="25"/>
      <c r="G20" s="25"/>
    </row>
    <row r="21" ht="24" customHeight="1" spans="1:7">
      <c r="A21" s="124" t="s">
        <v>115</v>
      </c>
      <c r="B21" s="124" t="s">
        <v>116</v>
      </c>
      <c r="C21" s="25">
        <v>178770</v>
      </c>
      <c r="D21" s="25">
        <v>178770</v>
      </c>
      <c r="E21" s="25">
        <v>178770</v>
      </c>
      <c r="F21" s="25"/>
      <c r="G21" s="25"/>
    </row>
    <row r="22" ht="24" customHeight="1" spans="1:7">
      <c r="A22" s="37" t="s">
        <v>55</v>
      </c>
      <c r="B22" s="37"/>
      <c r="C22" s="25">
        <v>10033788.23</v>
      </c>
      <c r="D22" s="25">
        <v>2075879.03</v>
      </c>
      <c r="E22" s="25">
        <v>1908859.47</v>
      </c>
      <c r="F22" s="25">
        <v>167019.56</v>
      </c>
      <c r="G22" s="25">
        <v>7957909.2</v>
      </c>
    </row>
  </sheetData>
  <mergeCells count="7">
    <mergeCell ref="A2:G2"/>
    <mergeCell ref="A3:E3"/>
    <mergeCell ref="A4:B4"/>
    <mergeCell ref="D4:F4"/>
    <mergeCell ref="A22:B22"/>
    <mergeCell ref="C4:C5"/>
    <mergeCell ref="G4:G5"/>
  </mergeCells>
  <printOptions horizontalCentered="1"/>
  <pageMargins left="0.357638888888889" right="0.357638888888889" top="0.60625" bottom="0.409027777777778" header="0.5" footer="0.5"/>
  <pageSetup paperSize="9" scale="8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1"/>
  <sheetViews>
    <sheetView showZeros="0" workbookViewId="0">
      <selection activeCell="C26" sqref="C26"/>
    </sheetView>
  </sheetViews>
  <sheetFormatPr defaultColWidth="9.14444444444444" defaultRowHeight="14.25" customHeight="1" outlineLevelCol="6"/>
  <cols>
    <col min="1" max="1" width="23.5666666666667" customWidth="1"/>
    <col min="2" max="7" width="22.8444444444444" customWidth="1"/>
  </cols>
  <sheetData>
    <row r="1" ht="15" customHeight="1" spans="1:7">
      <c r="A1" s="155"/>
      <c r="B1" s="156"/>
      <c r="C1" s="156"/>
      <c r="D1" s="157"/>
      <c r="G1" s="166" t="s">
        <v>164</v>
      </c>
    </row>
    <row r="2" ht="39" customHeight="1" spans="1:7">
      <c r="A2" s="158" t="str">
        <f>"2025"&amp;"年“三公”经费支出预算表"</f>
        <v>2025年“三公”经费支出预算表</v>
      </c>
      <c r="B2" s="67"/>
      <c r="C2" s="67"/>
      <c r="D2" s="67"/>
      <c r="E2" s="67"/>
      <c r="F2" s="67"/>
      <c r="G2" s="67"/>
    </row>
    <row r="3" ht="18.75" customHeight="1" spans="1:7">
      <c r="A3" s="33" t="str">
        <f>"单位名称："&amp;"中国共产党临沧市委员会社会工作部"</f>
        <v>单位名称：中国共产党临沧市委员会社会工作部</v>
      </c>
      <c r="B3" s="156"/>
      <c r="C3" s="156"/>
      <c r="D3" s="71"/>
      <c r="E3" s="18"/>
      <c r="G3" s="166" t="s">
        <v>165</v>
      </c>
    </row>
    <row r="4" ht="18.75" customHeight="1" spans="1:7">
      <c r="A4" s="6" t="s">
        <v>166</v>
      </c>
      <c r="B4" s="6" t="s">
        <v>167</v>
      </c>
      <c r="C4" s="28" t="s">
        <v>168</v>
      </c>
      <c r="D4" s="21" t="s">
        <v>169</v>
      </c>
      <c r="E4" s="22"/>
      <c r="F4" s="23"/>
      <c r="G4" s="28" t="s">
        <v>170</v>
      </c>
    </row>
    <row r="5" ht="18.75" customHeight="1" spans="1:7">
      <c r="A5" s="10"/>
      <c r="B5" s="159"/>
      <c r="C5" s="30"/>
      <c r="D5" s="160" t="s">
        <v>57</v>
      </c>
      <c r="E5" s="160" t="s">
        <v>171</v>
      </c>
      <c r="F5" s="160" t="s">
        <v>172</v>
      </c>
      <c r="G5" s="30"/>
    </row>
    <row r="6" ht="18.75" customHeight="1" spans="1:7">
      <c r="A6" s="54" t="s">
        <v>55</v>
      </c>
      <c r="B6" s="161">
        <v>1</v>
      </c>
      <c r="C6" s="162">
        <v>2</v>
      </c>
      <c r="D6" s="163">
        <v>3</v>
      </c>
      <c r="E6" s="163">
        <v>4</v>
      </c>
      <c r="F6" s="163">
        <v>5</v>
      </c>
      <c r="G6" s="162">
        <v>6</v>
      </c>
    </row>
    <row r="7" ht="18.75" customHeight="1" spans="1:7">
      <c r="A7" s="54" t="s">
        <v>55</v>
      </c>
      <c r="B7" s="164">
        <v>17000</v>
      </c>
      <c r="C7" s="164"/>
      <c r="D7" s="164"/>
      <c r="E7" s="164"/>
      <c r="F7" s="164"/>
      <c r="G7" s="164">
        <v>17000</v>
      </c>
    </row>
    <row r="8" ht="18.75" customHeight="1" spans="1:7">
      <c r="A8" s="165" t="s">
        <v>173</v>
      </c>
      <c r="B8" s="164"/>
      <c r="C8" s="164"/>
      <c r="D8" s="164"/>
      <c r="E8" s="164"/>
      <c r="F8" s="164"/>
      <c r="G8" s="164"/>
    </row>
    <row r="9" ht="18.75" customHeight="1" spans="1:7">
      <c r="A9" s="165" t="s">
        <v>174</v>
      </c>
      <c r="B9" s="164">
        <v>17000</v>
      </c>
      <c r="C9" s="164"/>
      <c r="D9" s="164"/>
      <c r="E9" s="164"/>
      <c r="F9" s="164"/>
      <c r="G9" s="164">
        <v>17000</v>
      </c>
    </row>
    <row r="10" ht="18.75" customHeight="1" spans="1:7">
      <c r="A10" s="165" t="s">
        <v>175</v>
      </c>
      <c r="B10" s="164"/>
      <c r="C10" s="164"/>
      <c r="D10" s="164"/>
      <c r="E10" s="164"/>
      <c r="F10" s="164"/>
      <c r="G10" s="164"/>
    </row>
    <row r="11" ht="18.75" customHeight="1" spans="1:7">
      <c r="A11" s="165" t="s">
        <v>176</v>
      </c>
      <c r="B11" s="164"/>
      <c r="C11" s="164"/>
      <c r="D11" s="164"/>
      <c r="E11" s="164"/>
      <c r="F11" s="164"/>
      <c r="G11" s="164"/>
    </row>
  </sheetData>
  <mergeCells count="7">
    <mergeCell ref="A2:G2"/>
    <mergeCell ref="A3:D3"/>
    <mergeCell ref="D4:F4"/>
    <mergeCell ref="A4:A6"/>
    <mergeCell ref="B4:B5"/>
    <mergeCell ref="C4:C5"/>
    <mergeCell ref="G4:G5"/>
  </mergeCells>
  <printOptions horizontalCentered="1"/>
  <pageMargins left="0.357638888888889" right="0.357638888888889" top="0.60625" bottom="0.409027777777778" header="0.5" footer="0.5"/>
  <pageSetup paperSize="9" scale="9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6"/>
  <sheetViews>
    <sheetView showZeros="0" tabSelected="1" topLeftCell="A10" workbookViewId="0">
      <selection activeCell="R13" sqref="R13"/>
    </sheetView>
  </sheetViews>
  <sheetFormatPr defaultColWidth="9.14444444444444" defaultRowHeight="14.25" customHeight="1"/>
  <cols>
    <col min="1" max="1" width="17.2888888888889" customWidth="1"/>
    <col min="2" max="2" width="22.2888888888889" customWidth="1"/>
    <col min="3" max="3" width="19" customWidth="1"/>
    <col min="4" max="4" width="8" customWidth="1"/>
    <col min="5" max="5" width="17.5666666666667" customWidth="1"/>
    <col min="6" max="6" width="8.14444444444444" customWidth="1"/>
    <col min="7" max="7" width="23" customWidth="1"/>
    <col min="8" max="8" width="13.8555555555556" customWidth="1"/>
    <col min="9" max="9" width="13.2888888888889" customWidth="1"/>
    <col min="10" max="10" width="7.56666666666667" customWidth="1"/>
    <col min="11" max="11" width="9.85555555555556" customWidth="1"/>
    <col min="12" max="12" width="15" customWidth="1"/>
    <col min="13" max="13" width="6" customWidth="1"/>
    <col min="14" max="17" width="8.14444444444444" customWidth="1"/>
    <col min="18" max="18" width="6.28888888888889" customWidth="1"/>
    <col min="19" max="19" width="6.14444444444444" customWidth="1"/>
    <col min="20" max="22" width="8.14444444444444" customWidth="1"/>
    <col min="23" max="23" width="6.43333333333333" customWidth="1"/>
  </cols>
  <sheetData>
    <row r="1" ht="18.75" customHeight="1" spans="1:23">
      <c r="A1" s="137"/>
      <c r="B1" s="138"/>
      <c r="C1" s="137"/>
      <c r="D1" s="139"/>
      <c r="E1" s="139"/>
      <c r="F1" s="139"/>
      <c r="G1" s="139"/>
      <c r="H1" s="144"/>
      <c r="I1" s="144"/>
      <c r="J1" s="144"/>
      <c r="K1" s="144"/>
      <c r="L1" s="144"/>
      <c r="M1" s="144"/>
      <c r="N1" s="71"/>
      <c r="O1" s="71"/>
      <c r="P1" s="71"/>
      <c r="Q1" s="144"/>
      <c r="R1" s="137"/>
      <c r="S1" s="137"/>
      <c r="T1" s="137"/>
      <c r="U1" s="138"/>
      <c r="V1" s="152" t="s">
        <v>177</v>
      </c>
      <c r="W1" s="153"/>
    </row>
    <row r="2" ht="39.75" customHeight="1" spans="1:23">
      <c r="A2" s="107" t="str">
        <f>"2025"&amp;"年部门基本支出预算表"</f>
        <v>2025年部门基本支出预算表</v>
      </c>
      <c r="B2" s="88"/>
      <c r="C2" s="88"/>
      <c r="D2" s="88"/>
      <c r="E2" s="88"/>
      <c r="F2" s="88"/>
      <c r="G2" s="88"/>
      <c r="H2" s="88"/>
      <c r="I2" s="88"/>
      <c r="J2" s="88"/>
      <c r="K2" s="88"/>
      <c r="L2" s="88"/>
      <c r="M2" s="88"/>
      <c r="N2" s="73"/>
      <c r="O2" s="73"/>
      <c r="P2" s="73"/>
      <c r="Q2" s="88"/>
      <c r="R2" s="88"/>
      <c r="S2" s="88"/>
      <c r="T2" s="88"/>
      <c r="U2" s="88"/>
      <c r="V2" s="88"/>
      <c r="W2" s="88"/>
    </row>
    <row r="3" ht="18.75" customHeight="1" spans="1:23">
      <c r="A3" s="140" t="str">
        <f>"单位名称："&amp;"中国共产党临沧市委员会社会工作部"</f>
        <v>单位名称：中国共产党临沧市委员会社会工作部</v>
      </c>
      <c r="B3" s="141"/>
      <c r="C3" s="141"/>
      <c r="D3" s="141"/>
      <c r="E3" s="141"/>
      <c r="F3" s="141"/>
      <c r="G3" s="141"/>
      <c r="H3" s="145"/>
      <c r="I3" s="145"/>
      <c r="J3" s="145"/>
      <c r="K3" s="145"/>
      <c r="L3" s="145"/>
      <c r="M3" s="145"/>
      <c r="N3" s="60"/>
      <c r="O3" s="60"/>
      <c r="P3" s="60"/>
      <c r="Q3" s="145"/>
      <c r="R3" s="137"/>
      <c r="S3" s="137"/>
      <c r="T3" s="137"/>
      <c r="U3" s="138"/>
      <c r="V3" s="152" t="s">
        <v>165</v>
      </c>
      <c r="W3" s="153"/>
    </row>
    <row r="4" ht="18" customHeight="1" spans="1:23">
      <c r="A4" s="6" t="s">
        <v>178</v>
      </c>
      <c r="B4" s="6" t="s">
        <v>179</v>
      </c>
      <c r="C4" s="6" t="s">
        <v>180</v>
      </c>
      <c r="D4" s="6" t="s">
        <v>181</v>
      </c>
      <c r="E4" s="6" t="s">
        <v>182</v>
      </c>
      <c r="F4" s="6" t="s">
        <v>183</v>
      </c>
      <c r="G4" s="6" t="s">
        <v>184</v>
      </c>
      <c r="H4" s="146" t="s">
        <v>185</v>
      </c>
      <c r="I4" s="148" t="s">
        <v>185</v>
      </c>
      <c r="J4" s="148"/>
      <c r="K4" s="148"/>
      <c r="L4" s="148"/>
      <c r="M4" s="148"/>
      <c r="N4" s="150"/>
      <c r="O4" s="150"/>
      <c r="P4" s="150"/>
      <c r="Q4" s="148" t="s">
        <v>61</v>
      </c>
      <c r="R4" s="148" t="s">
        <v>77</v>
      </c>
      <c r="S4" s="148"/>
      <c r="T4" s="148"/>
      <c r="U4" s="148"/>
      <c r="V4" s="148"/>
      <c r="W4" s="154"/>
    </row>
    <row r="5" ht="18" customHeight="1" spans="1:23">
      <c r="A5" s="8"/>
      <c r="B5" s="8"/>
      <c r="C5" s="8"/>
      <c r="D5" s="8"/>
      <c r="E5" s="8"/>
      <c r="F5" s="8"/>
      <c r="G5" s="8"/>
      <c r="H5" s="6" t="s">
        <v>186</v>
      </c>
      <c r="I5" s="149" t="s">
        <v>58</v>
      </c>
      <c r="J5" s="89"/>
      <c r="K5" s="89"/>
      <c r="L5" s="89"/>
      <c r="M5" s="151"/>
      <c r="N5" s="41" t="s">
        <v>187</v>
      </c>
      <c r="O5" s="42"/>
      <c r="P5" s="43"/>
      <c r="Q5" s="6" t="s">
        <v>61</v>
      </c>
      <c r="R5" s="149" t="s">
        <v>77</v>
      </c>
      <c r="S5" s="89" t="s">
        <v>64</v>
      </c>
      <c r="T5" s="89" t="s">
        <v>77</v>
      </c>
      <c r="U5" s="89" t="s">
        <v>66</v>
      </c>
      <c r="V5" s="89" t="s">
        <v>67</v>
      </c>
      <c r="W5" s="151" t="s">
        <v>68</v>
      </c>
    </row>
    <row r="6" ht="18.75" customHeight="1" spans="1:23">
      <c r="A6" s="9"/>
      <c r="B6" s="9"/>
      <c r="C6" s="9"/>
      <c r="D6" s="9"/>
      <c r="E6" s="9"/>
      <c r="F6" s="9"/>
      <c r="G6" s="9"/>
      <c r="H6" s="9"/>
      <c r="I6" s="149" t="s">
        <v>188</v>
      </c>
      <c r="J6" s="6" t="s">
        <v>189</v>
      </c>
      <c r="K6" s="6" t="s">
        <v>190</v>
      </c>
      <c r="L6" s="6" t="s">
        <v>191</v>
      </c>
      <c r="M6" s="6" t="s">
        <v>192</v>
      </c>
      <c r="N6" s="6" t="s">
        <v>58</v>
      </c>
      <c r="O6" s="6" t="s">
        <v>59</v>
      </c>
      <c r="P6" s="6" t="s">
        <v>60</v>
      </c>
      <c r="Q6" s="9"/>
      <c r="R6" s="6" t="s">
        <v>57</v>
      </c>
      <c r="S6" s="6" t="s">
        <v>64</v>
      </c>
      <c r="T6" s="6" t="s">
        <v>65</v>
      </c>
      <c r="U6" s="6" t="s">
        <v>66</v>
      </c>
      <c r="V6" s="6" t="s">
        <v>67</v>
      </c>
      <c r="W6" s="6" t="s">
        <v>68</v>
      </c>
    </row>
    <row r="7" ht="37.5" customHeight="1" spans="1:23">
      <c r="A7" s="10"/>
      <c r="B7" s="10"/>
      <c r="C7" s="10"/>
      <c r="D7" s="10"/>
      <c r="E7" s="10"/>
      <c r="F7" s="10"/>
      <c r="G7" s="10"/>
      <c r="H7" s="10"/>
      <c r="I7" s="92"/>
      <c r="J7" s="10" t="s">
        <v>193</v>
      </c>
      <c r="K7" s="10" t="s">
        <v>190</v>
      </c>
      <c r="L7" s="10" t="s">
        <v>191</v>
      </c>
      <c r="M7" s="10" t="s">
        <v>192</v>
      </c>
      <c r="N7" s="10" t="s">
        <v>190</v>
      </c>
      <c r="O7" s="10" t="s">
        <v>191</v>
      </c>
      <c r="P7" s="10" t="s">
        <v>192</v>
      </c>
      <c r="Q7" s="10" t="s">
        <v>61</v>
      </c>
      <c r="R7" s="10" t="s">
        <v>57</v>
      </c>
      <c r="S7" s="10" t="s">
        <v>64</v>
      </c>
      <c r="T7" s="10" t="s">
        <v>194</v>
      </c>
      <c r="U7" s="10" t="s">
        <v>66</v>
      </c>
      <c r="V7" s="10" t="s">
        <v>67</v>
      </c>
      <c r="W7" s="10" t="s">
        <v>68</v>
      </c>
    </row>
    <row r="8" ht="19.5" customHeight="1" spans="1:23">
      <c r="A8" s="142">
        <v>1</v>
      </c>
      <c r="B8" s="142">
        <v>2</v>
      </c>
      <c r="C8" s="142">
        <v>3</v>
      </c>
      <c r="D8" s="142">
        <v>4</v>
      </c>
      <c r="E8" s="142">
        <v>5</v>
      </c>
      <c r="F8" s="142">
        <v>6</v>
      </c>
      <c r="G8" s="142">
        <v>7</v>
      </c>
      <c r="H8" s="142">
        <v>8</v>
      </c>
      <c r="I8" s="142">
        <v>9</v>
      </c>
      <c r="J8" s="142">
        <v>10</v>
      </c>
      <c r="K8" s="142">
        <v>11</v>
      </c>
      <c r="L8" s="142">
        <v>12</v>
      </c>
      <c r="M8" s="142">
        <v>13</v>
      </c>
      <c r="N8" s="142">
        <v>14</v>
      </c>
      <c r="O8" s="142">
        <v>15</v>
      </c>
      <c r="P8" s="142">
        <v>16</v>
      </c>
      <c r="Q8" s="142">
        <v>17</v>
      </c>
      <c r="R8" s="142">
        <v>18</v>
      </c>
      <c r="S8" s="142">
        <v>19</v>
      </c>
      <c r="T8" s="142">
        <v>20</v>
      </c>
      <c r="U8" s="142">
        <v>21</v>
      </c>
      <c r="V8" s="142">
        <v>22</v>
      </c>
      <c r="W8" s="142">
        <v>23</v>
      </c>
    </row>
    <row r="9" ht="34" customHeight="1" spans="1:23">
      <c r="A9" s="26" t="s">
        <v>70</v>
      </c>
      <c r="B9" s="26"/>
      <c r="C9" s="26"/>
      <c r="D9" s="26"/>
      <c r="E9" s="26"/>
      <c r="F9" s="26"/>
      <c r="G9" s="26"/>
      <c r="H9" s="147">
        <v>2075879.03</v>
      </c>
      <c r="I9" s="147">
        <v>2075879.03</v>
      </c>
      <c r="J9" s="147"/>
      <c r="K9" s="147"/>
      <c r="L9" s="147">
        <v>2075879.03</v>
      </c>
      <c r="M9" s="147"/>
      <c r="N9" s="147"/>
      <c r="O9" s="147"/>
      <c r="P9" s="147"/>
      <c r="Q9" s="147"/>
      <c r="R9" s="147"/>
      <c r="S9" s="147"/>
      <c r="T9" s="147"/>
      <c r="U9" s="147"/>
      <c r="V9" s="147"/>
      <c r="W9" s="147"/>
    </row>
    <row r="10" ht="21" customHeight="1" spans="1:23">
      <c r="A10" s="26"/>
      <c r="B10" s="13" t="s">
        <v>195</v>
      </c>
      <c r="C10" s="13" t="s">
        <v>196</v>
      </c>
      <c r="D10" s="13" t="s">
        <v>87</v>
      </c>
      <c r="E10" s="13" t="s">
        <v>88</v>
      </c>
      <c r="F10" s="13" t="s">
        <v>197</v>
      </c>
      <c r="G10" s="13" t="s">
        <v>198</v>
      </c>
      <c r="H10" s="147">
        <v>494616</v>
      </c>
      <c r="I10" s="147">
        <v>494616</v>
      </c>
      <c r="J10" s="147"/>
      <c r="K10" s="147"/>
      <c r="L10" s="147">
        <v>494616</v>
      </c>
      <c r="M10" s="147"/>
      <c r="N10" s="147"/>
      <c r="O10" s="147"/>
      <c r="P10" s="147"/>
      <c r="Q10" s="147"/>
      <c r="R10" s="147"/>
      <c r="S10" s="147"/>
      <c r="T10" s="147"/>
      <c r="U10" s="147"/>
      <c r="V10" s="147"/>
      <c r="W10" s="147"/>
    </row>
    <row r="11" ht="21" customHeight="1" spans="1:23">
      <c r="A11" s="143"/>
      <c r="B11" s="13" t="s">
        <v>195</v>
      </c>
      <c r="C11" s="13" t="s">
        <v>196</v>
      </c>
      <c r="D11" s="13" t="s">
        <v>87</v>
      </c>
      <c r="E11" s="13" t="s">
        <v>88</v>
      </c>
      <c r="F11" s="13" t="s">
        <v>199</v>
      </c>
      <c r="G11" s="13" t="s">
        <v>200</v>
      </c>
      <c r="H11" s="147">
        <v>629316</v>
      </c>
      <c r="I11" s="147">
        <v>629316</v>
      </c>
      <c r="J11" s="147"/>
      <c r="K11" s="147"/>
      <c r="L11" s="147">
        <v>629316</v>
      </c>
      <c r="M11" s="147"/>
      <c r="N11" s="147"/>
      <c r="O11" s="147"/>
      <c r="P11" s="147"/>
      <c r="Q11" s="147"/>
      <c r="R11" s="147"/>
      <c r="S11" s="147"/>
      <c r="T11" s="147"/>
      <c r="U11" s="147"/>
      <c r="V11" s="147"/>
      <c r="W11" s="147"/>
    </row>
    <row r="12" ht="21" customHeight="1" spans="1:23">
      <c r="A12" s="143"/>
      <c r="B12" s="13" t="s">
        <v>201</v>
      </c>
      <c r="C12" s="13" t="s">
        <v>202</v>
      </c>
      <c r="D12" s="13" t="s">
        <v>87</v>
      </c>
      <c r="E12" s="13" t="s">
        <v>88</v>
      </c>
      <c r="F12" s="13" t="s">
        <v>203</v>
      </c>
      <c r="G12" s="13" t="s">
        <v>204</v>
      </c>
      <c r="H12" s="147">
        <v>231000</v>
      </c>
      <c r="I12" s="147">
        <v>231000</v>
      </c>
      <c r="J12" s="147"/>
      <c r="K12" s="147"/>
      <c r="L12" s="147">
        <v>231000</v>
      </c>
      <c r="M12" s="147"/>
      <c r="N12" s="147"/>
      <c r="O12" s="147"/>
      <c r="P12" s="147"/>
      <c r="Q12" s="147"/>
      <c r="R12" s="147"/>
      <c r="S12" s="147"/>
      <c r="T12" s="147"/>
      <c r="U12" s="147"/>
      <c r="V12" s="147"/>
      <c r="W12" s="147"/>
    </row>
    <row r="13" ht="21" customHeight="1" spans="1:23">
      <c r="A13" s="143"/>
      <c r="B13" s="13" t="s">
        <v>195</v>
      </c>
      <c r="C13" s="13" t="s">
        <v>196</v>
      </c>
      <c r="D13" s="13" t="s">
        <v>87</v>
      </c>
      <c r="E13" s="13" t="s">
        <v>88</v>
      </c>
      <c r="F13" s="13" t="s">
        <v>203</v>
      </c>
      <c r="G13" s="13" t="s">
        <v>204</v>
      </c>
      <c r="H13" s="147">
        <v>41218</v>
      </c>
      <c r="I13" s="147">
        <v>41218</v>
      </c>
      <c r="J13" s="147"/>
      <c r="K13" s="147"/>
      <c r="L13" s="147">
        <v>41218</v>
      </c>
      <c r="M13" s="147"/>
      <c r="N13" s="147"/>
      <c r="O13" s="147"/>
      <c r="P13" s="147"/>
      <c r="Q13" s="147"/>
      <c r="R13" s="147"/>
      <c r="S13" s="147"/>
      <c r="T13" s="147"/>
      <c r="U13" s="147"/>
      <c r="V13" s="147"/>
      <c r="W13" s="147"/>
    </row>
    <row r="14" ht="31" customHeight="1" spans="1:23">
      <c r="A14" s="143"/>
      <c r="B14" s="13" t="s">
        <v>205</v>
      </c>
      <c r="C14" s="13" t="s">
        <v>206</v>
      </c>
      <c r="D14" s="13" t="s">
        <v>95</v>
      </c>
      <c r="E14" s="13" t="s">
        <v>96</v>
      </c>
      <c r="F14" s="13" t="s">
        <v>207</v>
      </c>
      <c r="G14" s="13" t="s">
        <v>208</v>
      </c>
      <c r="H14" s="147"/>
      <c r="I14" s="147"/>
      <c r="J14" s="147"/>
      <c r="K14" s="147"/>
      <c r="L14" s="147"/>
      <c r="M14" s="147"/>
      <c r="N14" s="147"/>
      <c r="O14" s="147"/>
      <c r="P14" s="147"/>
      <c r="Q14" s="147"/>
      <c r="R14" s="147"/>
      <c r="S14" s="147"/>
      <c r="T14" s="147"/>
      <c r="U14" s="147"/>
      <c r="V14" s="147"/>
      <c r="W14" s="147"/>
    </row>
    <row r="15" ht="31" customHeight="1" spans="1:23">
      <c r="A15" s="143"/>
      <c r="B15" s="13" t="s">
        <v>205</v>
      </c>
      <c r="C15" s="13" t="s">
        <v>206</v>
      </c>
      <c r="D15" s="13" t="s">
        <v>95</v>
      </c>
      <c r="E15" s="13" t="s">
        <v>96</v>
      </c>
      <c r="F15" s="13" t="s">
        <v>207</v>
      </c>
      <c r="G15" s="13" t="s">
        <v>208</v>
      </c>
      <c r="H15" s="147">
        <v>201390.4</v>
      </c>
      <c r="I15" s="147">
        <v>201390.4</v>
      </c>
      <c r="J15" s="147"/>
      <c r="K15" s="147"/>
      <c r="L15" s="147">
        <v>201390.4</v>
      </c>
      <c r="M15" s="147"/>
      <c r="N15" s="147"/>
      <c r="O15" s="147"/>
      <c r="P15" s="147"/>
      <c r="Q15" s="147"/>
      <c r="R15" s="147"/>
      <c r="S15" s="147"/>
      <c r="T15" s="147"/>
      <c r="U15" s="147"/>
      <c r="V15" s="147"/>
      <c r="W15" s="147"/>
    </row>
    <row r="16" ht="31" customHeight="1" spans="1:23">
      <c r="A16" s="143"/>
      <c r="B16" s="13" t="s">
        <v>205</v>
      </c>
      <c r="C16" s="13" t="s">
        <v>206</v>
      </c>
      <c r="D16" s="13" t="s">
        <v>97</v>
      </c>
      <c r="E16" s="13" t="s">
        <v>98</v>
      </c>
      <c r="F16" s="13" t="s">
        <v>209</v>
      </c>
      <c r="G16" s="13" t="s">
        <v>210</v>
      </c>
      <c r="H16" s="147"/>
      <c r="I16" s="147"/>
      <c r="J16" s="147"/>
      <c r="K16" s="147"/>
      <c r="L16" s="147"/>
      <c r="M16" s="147"/>
      <c r="N16" s="147"/>
      <c r="O16" s="147"/>
      <c r="P16" s="147"/>
      <c r="Q16" s="147"/>
      <c r="R16" s="147"/>
      <c r="S16" s="147"/>
      <c r="T16" s="147"/>
      <c r="U16" s="147"/>
      <c r="V16" s="147"/>
      <c r="W16" s="147"/>
    </row>
    <row r="17" ht="21" customHeight="1" spans="1:23">
      <c r="A17" s="143"/>
      <c r="B17" s="13" t="s">
        <v>205</v>
      </c>
      <c r="C17" s="13" t="s">
        <v>206</v>
      </c>
      <c r="D17" s="13" t="s">
        <v>103</v>
      </c>
      <c r="E17" s="13" t="s">
        <v>104</v>
      </c>
      <c r="F17" s="13" t="s">
        <v>211</v>
      </c>
      <c r="G17" s="13" t="s">
        <v>212</v>
      </c>
      <c r="H17" s="147">
        <v>89366.99</v>
      </c>
      <c r="I17" s="147">
        <v>89366.99</v>
      </c>
      <c r="J17" s="147"/>
      <c r="K17" s="147"/>
      <c r="L17" s="147">
        <v>89366.99</v>
      </c>
      <c r="M17" s="147"/>
      <c r="N17" s="147"/>
      <c r="O17" s="147"/>
      <c r="P17" s="147"/>
      <c r="Q17" s="147"/>
      <c r="R17" s="147"/>
      <c r="S17" s="147"/>
      <c r="T17" s="147"/>
      <c r="U17" s="147"/>
      <c r="V17" s="147"/>
      <c r="W17" s="147"/>
    </row>
    <row r="18" ht="21" customHeight="1" spans="1:23">
      <c r="A18" s="143"/>
      <c r="B18" s="13" t="s">
        <v>205</v>
      </c>
      <c r="C18" s="13" t="s">
        <v>206</v>
      </c>
      <c r="D18" s="13" t="s">
        <v>105</v>
      </c>
      <c r="E18" s="13" t="s">
        <v>106</v>
      </c>
      <c r="F18" s="13" t="s">
        <v>211</v>
      </c>
      <c r="G18" s="13" t="s">
        <v>212</v>
      </c>
      <c r="H18" s="147"/>
      <c r="I18" s="147"/>
      <c r="J18" s="147"/>
      <c r="K18" s="147"/>
      <c r="L18" s="147"/>
      <c r="M18" s="147"/>
      <c r="N18" s="147"/>
      <c r="O18" s="147"/>
      <c r="P18" s="147"/>
      <c r="Q18" s="147"/>
      <c r="R18" s="147"/>
      <c r="S18" s="147"/>
      <c r="T18" s="147"/>
      <c r="U18" s="147"/>
      <c r="V18" s="147"/>
      <c r="W18" s="147"/>
    </row>
    <row r="19" ht="21" customHeight="1" spans="1:23">
      <c r="A19" s="143"/>
      <c r="B19" s="13" t="s">
        <v>205</v>
      </c>
      <c r="C19" s="13" t="s">
        <v>206</v>
      </c>
      <c r="D19" s="13" t="s">
        <v>105</v>
      </c>
      <c r="E19" s="13" t="s">
        <v>106</v>
      </c>
      <c r="F19" s="13" t="s">
        <v>211</v>
      </c>
      <c r="G19" s="13" t="s">
        <v>212</v>
      </c>
      <c r="H19" s="147"/>
      <c r="I19" s="147"/>
      <c r="J19" s="147"/>
      <c r="K19" s="147"/>
      <c r="L19" s="147"/>
      <c r="M19" s="147"/>
      <c r="N19" s="147"/>
      <c r="O19" s="147"/>
      <c r="P19" s="147"/>
      <c r="Q19" s="147"/>
      <c r="R19" s="147"/>
      <c r="S19" s="147"/>
      <c r="T19" s="147"/>
      <c r="U19" s="147"/>
      <c r="V19" s="147"/>
      <c r="W19" s="147"/>
    </row>
    <row r="20" ht="21" customHeight="1" spans="1:23">
      <c r="A20" s="143"/>
      <c r="B20" s="13" t="s">
        <v>205</v>
      </c>
      <c r="C20" s="13" t="s">
        <v>206</v>
      </c>
      <c r="D20" s="13" t="s">
        <v>107</v>
      </c>
      <c r="E20" s="13" t="s">
        <v>108</v>
      </c>
      <c r="F20" s="13" t="s">
        <v>213</v>
      </c>
      <c r="G20" s="13" t="s">
        <v>214</v>
      </c>
      <c r="H20" s="147"/>
      <c r="I20" s="147"/>
      <c r="J20" s="147"/>
      <c r="K20" s="147"/>
      <c r="L20" s="147"/>
      <c r="M20" s="147"/>
      <c r="N20" s="147"/>
      <c r="O20" s="147"/>
      <c r="P20" s="147"/>
      <c r="Q20" s="147"/>
      <c r="R20" s="147"/>
      <c r="S20" s="147"/>
      <c r="T20" s="147"/>
      <c r="U20" s="147"/>
      <c r="V20" s="147"/>
      <c r="W20" s="147"/>
    </row>
    <row r="21" ht="21" customHeight="1" spans="1:23">
      <c r="A21" s="143"/>
      <c r="B21" s="13" t="s">
        <v>205</v>
      </c>
      <c r="C21" s="13" t="s">
        <v>206</v>
      </c>
      <c r="D21" s="13" t="s">
        <v>107</v>
      </c>
      <c r="E21" s="13" t="s">
        <v>108</v>
      </c>
      <c r="F21" s="13" t="s">
        <v>213</v>
      </c>
      <c r="G21" s="13" t="s">
        <v>214</v>
      </c>
      <c r="H21" s="147">
        <v>37760.7</v>
      </c>
      <c r="I21" s="147">
        <v>37760.7</v>
      </c>
      <c r="J21" s="147"/>
      <c r="K21" s="147"/>
      <c r="L21" s="147">
        <v>37760.7</v>
      </c>
      <c r="M21" s="147"/>
      <c r="N21" s="147"/>
      <c r="O21" s="147"/>
      <c r="P21" s="147"/>
      <c r="Q21" s="147"/>
      <c r="R21" s="147"/>
      <c r="S21" s="147"/>
      <c r="T21" s="147"/>
      <c r="U21" s="147"/>
      <c r="V21" s="147"/>
      <c r="W21" s="147"/>
    </row>
    <row r="22" ht="31" customHeight="1" spans="1:23">
      <c r="A22" s="143"/>
      <c r="B22" s="13" t="s">
        <v>205</v>
      </c>
      <c r="C22" s="13" t="s">
        <v>206</v>
      </c>
      <c r="D22" s="13" t="s">
        <v>109</v>
      </c>
      <c r="E22" s="13" t="s">
        <v>110</v>
      </c>
      <c r="F22" s="13" t="s">
        <v>215</v>
      </c>
      <c r="G22" s="13" t="s">
        <v>216</v>
      </c>
      <c r="H22" s="147">
        <v>2904</v>
      </c>
      <c r="I22" s="147">
        <v>2904</v>
      </c>
      <c r="J22" s="147"/>
      <c r="K22" s="147"/>
      <c r="L22" s="147">
        <v>2904</v>
      </c>
      <c r="M22" s="147"/>
      <c r="N22" s="147"/>
      <c r="O22" s="147"/>
      <c r="P22" s="147"/>
      <c r="Q22" s="147"/>
      <c r="R22" s="147"/>
      <c r="S22" s="147"/>
      <c r="T22" s="147"/>
      <c r="U22" s="147"/>
      <c r="V22" s="147"/>
      <c r="W22" s="147"/>
    </row>
    <row r="23" ht="31" customHeight="1" spans="1:23">
      <c r="A23" s="143"/>
      <c r="B23" s="13" t="s">
        <v>205</v>
      </c>
      <c r="C23" s="13" t="s">
        <v>206</v>
      </c>
      <c r="D23" s="13" t="s">
        <v>109</v>
      </c>
      <c r="E23" s="13" t="s">
        <v>110</v>
      </c>
      <c r="F23" s="13" t="s">
        <v>215</v>
      </c>
      <c r="G23" s="13" t="s">
        <v>216</v>
      </c>
      <c r="H23" s="147"/>
      <c r="I23" s="147"/>
      <c r="J23" s="147"/>
      <c r="K23" s="147"/>
      <c r="L23" s="147"/>
      <c r="M23" s="147"/>
      <c r="N23" s="147"/>
      <c r="O23" s="147"/>
      <c r="P23" s="147"/>
      <c r="Q23" s="147"/>
      <c r="R23" s="147"/>
      <c r="S23" s="147"/>
      <c r="T23" s="147"/>
      <c r="U23" s="147"/>
      <c r="V23" s="147"/>
      <c r="W23" s="147"/>
    </row>
    <row r="24" ht="31" customHeight="1" spans="1:23">
      <c r="A24" s="143"/>
      <c r="B24" s="13" t="s">
        <v>205</v>
      </c>
      <c r="C24" s="13" t="s">
        <v>206</v>
      </c>
      <c r="D24" s="13" t="s">
        <v>109</v>
      </c>
      <c r="E24" s="13" t="s">
        <v>110</v>
      </c>
      <c r="F24" s="13" t="s">
        <v>215</v>
      </c>
      <c r="G24" s="13" t="s">
        <v>216</v>
      </c>
      <c r="H24" s="147"/>
      <c r="I24" s="147"/>
      <c r="J24" s="147"/>
      <c r="K24" s="147"/>
      <c r="L24" s="147"/>
      <c r="M24" s="147"/>
      <c r="N24" s="147"/>
      <c r="O24" s="147"/>
      <c r="P24" s="147"/>
      <c r="Q24" s="147"/>
      <c r="R24" s="147"/>
      <c r="S24" s="147"/>
      <c r="T24" s="147"/>
      <c r="U24" s="147"/>
      <c r="V24" s="147"/>
      <c r="W24" s="147"/>
    </row>
    <row r="25" ht="31" customHeight="1" spans="1:23">
      <c r="A25" s="143"/>
      <c r="B25" s="13" t="s">
        <v>205</v>
      </c>
      <c r="C25" s="13" t="s">
        <v>206</v>
      </c>
      <c r="D25" s="13" t="s">
        <v>109</v>
      </c>
      <c r="E25" s="13" t="s">
        <v>110</v>
      </c>
      <c r="F25" s="13" t="s">
        <v>215</v>
      </c>
      <c r="G25" s="13" t="s">
        <v>216</v>
      </c>
      <c r="H25" s="147">
        <v>2517.38</v>
      </c>
      <c r="I25" s="147">
        <v>2517.38</v>
      </c>
      <c r="J25" s="147"/>
      <c r="K25" s="147"/>
      <c r="L25" s="147">
        <v>2517.38</v>
      </c>
      <c r="M25" s="147"/>
      <c r="N25" s="147"/>
      <c r="O25" s="147"/>
      <c r="P25" s="147"/>
      <c r="Q25" s="147"/>
      <c r="R25" s="147"/>
      <c r="S25" s="147"/>
      <c r="T25" s="147"/>
      <c r="U25" s="147"/>
      <c r="V25" s="147"/>
      <c r="W25" s="147"/>
    </row>
    <row r="26" ht="21" customHeight="1" spans="1:23">
      <c r="A26" s="143"/>
      <c r="B26" s="13" t="s">
        <v>217</v>
      </c>
      <c r="C26" s="13" t="s">
        <v>116</v>
      </c>
      <c r="D26" s="13" t="s">
        <v>115</v>
      </c>
      <c r="E26" s="13" t="s">
        <v>116</v>
      </c>
      <c r="F26" s="13" t="s">
        <v>218</v>
      </c>
      <c r="G26" s="13" t="s">
        <v>116</v>
      </c>
      <c r="H26" s="147"/>
      <c r="I26" s="147"/>
      <c r="J26" s="147"/>
      <c r="K26" s="147"/>
      <c r="L26" s="147"/>
      <c r="M26" s="147"/>
      <c r="N26" s="147"/>
      <c r="O26" s="147"/>
      <c r="P26" s="147"/>
      <c r="Q26" s="147"/>
      <c r="R26" s="147"/>
      <c r="S26" s="147"/>
      <c r="T26" s="147"/>
      <c r="U26" s="147"/>
      <c r="V26" s="147"/>
      <c r="W26" s="147"/>
    </row>
    <row r="27" ht="21" customHeight="1" spans="1:23">
      <c r="A27" s="143"/>
      <c r="B27" s="13" t="s">
        <v>217</v>
      </c>
      <c r="C27" s="13" t="s">
        <v>116</v>
      </c>
      <c r="D27" s="13" t="s">
        <v>115</v>
      </c>
      <c r="E27" s="13" t="s">
        <v>116</v>
      </c>
      <c r="F27" s="13" t="s">
        <v>218</v>
      </c>
      <c r="G27" s="13" t="s">
        <v>116</v>
      </c>
      <c r="H27" s="147">
        <v>178770</v>
      </c>
      <c r="I27" s="147">
        <v>178770</v>
      </c>
      <c r="J27" s="147"/>
      <c r="K27" s="147"/>
      <c r="L27" s="147">
        <v>178770</v>
      </c>
      <c r="M27" s="147"/>
      <c r="N27" s="147"/>
      <c r="O27" s="147"/>
      <c r="P27" s="147"/>
      <c r="Q27" s="147"/>
      <c r="R27" s="147"/>
      <c r="S27" s="147"/>
      <c r="T27" s="147"/>
      <c r="U27" s="147"/>
      <c r="V27" s="147"/>
      <c r="W27" s="147"/>
    </row>
    <row r="28" ht="21" customHeight="1" spans="1:23">
      <c r="A28" s="143"/>
      <c r="B28" s="13" t="s">
        <v>219</v>
      </c>
      <c r="C28" s="13" t="s">
        <v>170</v>
      </c>
      <c r="D28" s="13" t="s">
        <v>87</v>
      </c>
      <c r="E28" s="13" t="s">
        <v>88</v>
      </c>
      <c r="F28" s="13" t="s">
        <v>220</v>
      </c>
      <c r="G28" s="13" t="s">
        <v>170</v>
      </c>
      <c r="H28" s="147">
        <v>7000</v>
      </c>
      <c r="I28" s="147">
        <v>7000</v>
      </c>
      <c r="J28" s="147"/>
      <c r="K28" s="147"/>
      <c r="L28" s="147">
        <v>7000</v>
      </c>
      <c r="M28" s="147"/>
      <c r="N28" s="147"/>
      <c r="O28" s="147"/>
      <c r="P28" s="147"/>
      <c r="Q28" s="147"/>
      <c r="R28" s="147"/>
      <c r="S28" s="147"/>
      <c r="T28" s="147"/>
      <c r="U28" s="147"/>
      <c r="V28" s="147"/>
      <c r="W28" s="147"/>
    </row>
    <row r="29" ht="21" customHeight="1" spans="1:23">
      <c r="A29" s="143"/>
      <c r="B29" s="13" t="s">
        <v>221</v>
      </c>
      <c r="C29" s="13" t="s">
        <v>222</v>
      </c>
      <c r="D29" s="13" t="s">
        <v>87</v>
      </c>
      <c r="E29" s="13" t="s">
        <v>88</v>
      </c>
      <c r="F29" s="13" t="s">
        <v>223</v>
      </c>
      <c r="G29" s="13" t="s">
        <v>224</v>
      </c>
      <c r="H29" s="147">
        <v>24000</v>
      </c>
      <c r="I29" s="147">
        <v>24000</v>
      </c>
      <c r="J29" s="147"/>
      <c r="K29" s="147"/>
      <c r="L29" s="147">
        <v>24000</v>
      </c>
      <c r="M29" s="147"/>
      <c r="N29" s="147"/>
      <c r="O29" s="147"/>
      <c r="P29" s="147"/>
      <c r="Q29" s="147"/>
      <c r="R29" s="147"/>
      <c r="S29" s="147"/>
      <c r="T29" s="147"/>
      <c r="U29" s="147"/>
      <c r="V29" s="147"/>
      <c r="W29" s="147"/>
    </row>
    <row r="30" ht="21" customHeight="1" spans="1:23">
      <c r="A30" s="143"/>
      <c r="B30" s="13" t="s">
        <v>221</v>
      </c>
      <c r="C30" s="13" t="s">
        <v>222</v>
      </c>
      <c r="D30" s="13" t="s">
        <v>87</v>
      </c>
      <c r="E30" s="13" t="s">
        <v>88</v>
      </c>
      <c r="F30" s="13" t="s">
        <v>225</v>
      </c>
      <c r="G30" s="13" t="s">
        <v>226</v>
      </c>
      <c r="H30" s="147">
        <v>5000</v>
      </c>
      <c r="I30" s="147">
        <v>5000</v>
      </c>
      <c r="J30" s="147"/>
      <c r="K30" s="147"/>
      <c r="L30" s="147">
        <v>5000</v>
      </c>
      <c r="M30" s="147"/>
      <c r="N30" s="147"/>
      <c r="O30" s="147"/>
      <c r="P30" s="147"/>
      <c r="Q30" s="147"/>
      <c r="R30" s="147"/>
      <c r="S30" s="147"/>
      <c r="T30" s="147"/>
      <c r="U30" s="147"/>
      <c r="V30" s="147"/>
      <c r="W30" s="147"/>
    </row>
    <row r="31" ht="21" customHeight="1" spans="1:23">
      <c r="A31" s="143"/>
      <c r="B31" s="13" t="s">
        <v>221</v>
      </c>
      <c r="C31" s="13" t="s">
        <v>222</v>
      </c>
      <c r="D31" s="13" t="s">
        <v>87</v>
      </c>
      <c r="E31" s="13" t="s">
        <v>88</v>
      </c>
      <c r="F31" s="13" t="s">
        <v>227</v>
      </c>
      <c r="G31" s="13" t="s">
        <v>228</v>
      </c>
      <c r="H31" s="147">
        <v>3710</v>
      </c>
      <c r="I31" s="147">
        <v>3710</v>
      </c>
      <c r="J31" s="147"/>
      <c r="K31" s="147"/>
      <c r="L31" s="147">
        <v>3710</v>
      </c>
      <c r="M31" s="147"/>
      <c r="N31" s="147"/>
      <c r="O31" s="147"/>
      <c r="P31" s="147"/>
      <c r="Q31" s="147"/>
      <c r="R31" s="147"/>
      <c r="S31" s="147"/>
      <c r="T31" s="147"/>
      <c r="U31" s="147"/>
      <c r="V31" s="147"/>
      <c r="W31" s="147"/>
    </row>
    <row r="32" ht="21" customHeight="1" spans="1:23">
      <c r="A32" s="143"/>
      <c r="B32" s="13" t="s">
        <v>229</v>
      </c>
      <c r="C32" s="13" t="s">
        <v>230</v>
      </c>
      <c r="D32" s="13" t="s">
        <v>87</v>
      </c>
      <c r="E32" s="13" t="s">
        <v>88</v>
      </c>
      <c r="F32" s="13" t="s">
        <v>231</v>
      </c>
      <c r="G32" s="13" t="s">
        <v>232</v>
      </c>
      <c r="H32" s="147">
        <v>7419.24</v>
      </c>
      <c r="I32" s="147">
        <v>7419.24</v>
      </c>
      <c r="J32" s="147"/>
      <c r="K32" s="147"/>
      <c r="L32" s="147">
        <v>7419.24</v>
      </c>
      <c r="M32" s="147"/>
      <c r="N32" s="147"/>
      <c r="O32" s="147"/>
      <c r="P32" s="147"/>
      <c r="Q32" s="147"/>
      <c r="R32" s="147"/>
      <c r="S32" s="147"/>
      <c r="T32" s="147"/>
      <c r="U32" s="147"/>
      <c r="V32" s="147"/>
      <c r="W32" s="147"/>
    </row>
    <row r="33" ht="21" customHeight="1" spans="1:23">
      <c r="A33" s="143"/>
      <c r="B33" s="13" t="s">
        <v>233</v>
      </c>
      <c r="C33" s="13" t="s">
        <v>234</v>
      </c>
      <c r="D33" s="13" t="s">
        <v>87</v>
      </c>
      <c r="E33" s="13" t="s">
        <v>88</v>
      </c>
      <c r="F33" s="13" t="s">
        <v>235</v>
      </c>
      <c r="G33" s="13" t="s">
        <v>234</v>
      </c>
      <c r="H33" s="147">
        <v>9892.32</v>
      </c>
      <c r="I33" s="147">
        <v>9892.32</v>
      </c>
      <c r="J33" s="147"/>
      <c r="K33" s="147"/>
      <c r="L33" s="147">
        <v>9892.32</v>
      </c>
      <c r="M33" s="147"/>
      <c r="N33" s="147"/>
      <c r="O33" s="147"/>
      <c r="P33" s="147"/>
      <c r="Q33" s="147"/>
      <c r="R33" s="147"/>
      <c r="S33" s="147"/>
      <c r="T33" s="147"/>
      <c r="U33" s="147"/>
      <c r="V33" s="147"/>
      <c r="W33" s="147"/>
    </row>
    <row r="34" ht="21" customHeight="1" spans="1:23">
      <c r="A34" s="143"/>
      <c r="B34" s="13" t="s">
        <v>236</v>
      </c>
      <c r="C34" s="13" t="s">
        <v>237</v>
      </c>
      <c r="D34" s="13" t="s">
        <v>87</v>
      </c>
      <c r="E34" s="13" t="s">
        <v>88</v>
      </c>
      <c r="F34" s="13" t="s">
        <v>238</v>
      </c>
      <c r="G34" s="13" t="s">
        <v>237</v>
      </c>
      <c r="H34" s="147">
        <v>198</v>
      </c>
      <c r="I34" s="147">
        <v>198</v>
      </c>
      <c r="J34" s="147"/>
      <c r="K34" s="147"/>
      <c r="L34" s="147">
        <v>198</v>
      </c>
      <c r="M34" s="147"/>
      <c r="N34" s="147"/>
      <c r="O34" s="147"/>
      <c r="P34" s="147"/>
      <c r="Q34" s="147"/>
      <c r="R34" s="147"/>
      <c r="S34" s="147"/>
      <c r="T34" s="147"/>
      <c r="U34" s="147"/>
      <c r="V34" s="147"/>
      <c r="W34" s="147"/>
    </row>
    <row r="35" ht="21" customHeight="1" spans="1:23">
      <c r="A35" s="143"/>
      <c r="B35" s="13" t="s">
        <v>239</v>
      </c>
      <c r="C35" s="13" t="s">
        <v>240</v>
      </c>
      <c r="D35" s="13" t="s">
        <v>87</v>
      </c>
      <c r="E35" s="13" t="s">
        <v>88</v>
      </c>
      <c r="F35" s="13" t="s">
        <v>241</v>
      </c>
      <c r="G35" s="13" t="s">
        <v>242</v>
      </c>
      <c r="H35" s="147">
        <v>109800</v>
      </c>
      <c r="I35" s="147">
        <v>109800</v>
      </c>
      <c r="J35" s="147"/>
      <c r="K35" s="147"/>
      <c r="L35" s="147">
        <v>109800</v>
      </c>
      <c r="M35" s="147"/>
      <c r="N35" s="147"/>
      <c r="O35" s="147"/>
      <c r="P35" s="147"/>
      <c r="Q35" s="147"/>
      <c r="R35" s="147"/>
      <c r="S35" s="147"/>
      <c r="T35" s="147"/>
      <c r="U35" s="147"/>
      <c r="V35" s="147"/>
      <c r="W35" s="147"/>
    </row>
    <row r="36" ht="21" customHeight="1" spans="1:23">
      <c r="A36" s="15" t="s">
        <v>55</v>
      </c>
      <c r="B36" s="15"/>
      <c r="C36" s="15"/>
      <c r="D36" s="15"/>
      <c r="E36" s="15"/>
      <c r="F36" s="15"/>
      <c r="G36" s="15"/>
      <c r="H36" s="147">
        <v>2075879.03</v>
      </c>
      <c r="I36" s="147">
        <v>2075879.03</v>
      </c>
      <c r="J36" s="147"/>
      <c r="K36" s="147"/>
      <c r="L36" s="147">
        <v>2075879.03</v>
      </c>
      <c r="M36" s="147"/>
      <c r="N36" s="147"/>
      <c r="O36" s="147"/>
      <c r="P36" s="147"/>
      <c r="Q36" s="147"/>
      <c r="R36" s="147"/>
      <c r="S36" s="147"/>
      <c r="T36" s="147"/>
      <c r="U36" s="147"/>
      <c r="V36" s="147"/>
      <c r="W36" s="147"/>
    </row>
  </sheetData>
  <mergeCells count="32">
    <mergeCell ref="V1:W1"/>
    <mergeCell ref="A2:W2"/>
    <mergeCell ref="A3:G3"/>
    <mergeCell ref="V3:W3"/>
    <mergeCell ref="H4:W4"/>
    <mergeCell ref="I5:M5"/>
    <mergeCell ref="N5:P5"/>
    <mergeCell ref="R5:W5"/>
    <mergeCell ref="A36:G36"/>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57638888888889" right="0.357638888888889" top="0.60625" bottom="0.409027777777778" header="0.5" footer="0.5"/>
  <pageSetup paperSize="9" scale="5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31"/>
  <sheetViews>
    <sheetView showZeros="0" workbookViewId="0">
      <selection activeCell="I12" sqref="I12"/>
    </sheetView>
  </sheetViews>
  <sheetFormatPr defaultColWidth="9.14444444444444" defaultRowHeight="14.25" customHeight="1"/>
  <cols>
    <col min="1" max="1" width="10.1444444444444" customWidth="1"/>
    <col min="2" max="2" width="19.8555555555556" customWidth="1"/>
    <col min="3" max="3" width="27.2888888888889" customWidth="1"/>
    <col min="4" max="4" width="15.4333333333333" customWidth="1"/>
    <col min="5" max="5" width="8.14444444444444" customWidth="1"/>
    <col min="6" max="6" width="16.4333333333333" customWidth="1"/>
    <col min="7" max="7" width="7.85555555555556" customWidth="1"/>
    <col min="8" max="8" width="11.7111111111111" customWidth="1"/>
    <col min="9" max="9" width="13.1444444444444" customWidth="1"/>
    <col min="10" max="10" width="13.2888888888889" customWidth="1"/>
    <col min="11" max="11" width="12.7111111111111" customWidth="1"/>
    <col min="12" max="13" width="8.14444444444444" customWidth="1"/>
    <col min="14" max="14" width="6.71111111111111" customWidth="1"/>
    <col min="15" max="18" width="8.14444444444444" customWidth="1"/>
    <col min="19" max="19" width="6.56666666666667" customWidth="1"/>
    <col min="20" max="22" width="8.14444444444444" customWidth="1"/>
    <col min="23" max="23" width="5.56666666666667" customWidth="1"/>
  </cols>
  <sheetData>
    <row r="1" ht="13.5" customHeight="1" spans="2:23">
      <c r="B1" s="125"/>
      <c r="E1" s="1"/>
      <c r="F1" s="1"/>
      <c r="G1" s="1"/>
      <c r="H1" s="1"/>
      <c r="I1" s="18"/>
      <c r="J1" s="18"/>
      <c r="K1" s="18"/>
      <c r="L1" s="18"/>
      <c r="M1" s="18"/>
      <c r="N1" s="18"/>
      <c r="O1" s="18"/>
      <c r="P1" s="18"/>
      <c r="Q1" s="18"/>
      <c r="U1" s="125"/>
      <c r="V1" s="134" t="s">
        <v>243</v>
      </c>
      <c r="W1" s="135"/>
    </row>
    <row r="2" ht="41.25" customHeight="1" spans="1:23">
      <c r="A2" s="2"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8.75" customHeight="1" spans="1:23">
      <c r="A3" s="4" t="str">
        <f>"单位名称："&amp;"中国共产党临沧市委员会社会工作部"</f>
        <v>单位名称：中国共产党临沧市委员会社会工作部</v>
      </c>
      <c r="B3" s="5"/>
      <c r="C3" s="5"/>
      <c r="D3" s="5"/>
      <c r="E3" s="5"/>
      <c r="F3" s="5"/>
      <c r="G3" s="5"/>
      <c r="H3" s="5"/>
      <c r="I3" s="20"/>
      <c r="J3" s="20"/>
      <c r="K3" s="20"/>
      <c r="L3" s="20"/>
      <c r="M3" s="20"/>
      <c r="N3" s="20"/>
      <c r="O3" s="20"/>
      <c r="P3" s="20"/>
      <c r="Q3" s="20"/>
      <c r="U3" s="125"/>
      <c r="V3" s="134" t="s">
        <v>165</v>
      </c>
      <c r="W3" s="135"/>
    </row>
    <row r="4" ht="18.75" customHeight="1" spans="1:23">
      <c r="A4" s="6" t="s">
        <v>244</v>
      </c>
      <c r="B4" s="7" t="s">
        <v>179</v>
      </c>
      <c r="C4" s="6" t="s">
        <v>180</v>
      </c>
      <c r="D4" s="6" t="s">
        <v>245</v>
      </c>
      <c r="E4" s="7" t="s">
        <v>181</v>
      </c>
      <c r="F4" s="7" t="s">
        <v>182</v>
      </c>
      <c r="G4" s="7" t="s">
        <v>246</v>
      </c>
      <c r="H4" s="7" t="s">
        <v>247</v>
      </c>
      <c r="I4" s="28" t="s">
        <v>55</v>
      </c>
      <c r="J4" s="21" t="s">
        <v>248</v>
      </c>
      <c r="K4" s="22"/>
      <c r="L4" s="22"/>
      <c r="M4" s="23"/>
      <c r="N4" s="21" t="s">
        <v>187</v>
      </c>
      <c r="O4" s="22"/>
      <c r="P4" s="23"/>
      <c r="Q4" s="7" t="s">
        <v>61</v>
      </c>
      <c r="R4" s="131" t="s">
        <v>77</v>
      </c>
      <c r="S4" s="132"/>
      <c r="T4" s="132"/>
      <c r="U4" s="132"/>
      <c r="V4" s="132"/>
      <c r="W4" s="136"/>
    </row>
    <row r="5" ht="18.75" customHeight="1" spans="1:23">
      <c r="A5" s="8"/>
      <c r="B5" s="29"/>
      <c r="C5" s="8"/>
      <c r="D5" s="8"/>
      <c r="E5" s="9"/>
      <c r="F5" s="9"/>
      <c r="G5" s="9"/>
      <c r="H5" s="9"/>
      <c r="I5" s="29"/>
      <c r="J5" s="128" t="s">
        <v>58</v>
      </c>
      <c r="K5" s="129"/>
      <c r="L5" s="7" t="s">
        <v>59</v>
      </c>
      <c r="M5" s="7" t="s">
        <v>60</v>
      </c>
      <c r="N5" s="7" t="s">
        <v>58</v>
      </c>
      <c r="O5" s="7" t="s">
        <v>59</v>
      </c>
      <c r="P5" s="7" t="s">
        <v>60</v>
      </c>
      <c r="Q5" s="9"/>
      <c r="R5" s="7" t="s">
        <v>57</v>
      </c>
      <c r="S5" s="6" t="s">
        <v>64</v>
      </c>
      <c r="T5" s="6" t="s">
        <v>65</v>
      </c>
      <c r="U5" s="6" t="s">
        <v>66</v>
      </c>
      <c r="V5" s="6" t="s">
        <v>67</v>
      </c>
      <c r="W5" s="6" t="s">
        <v>68</v>
      </c>
    </row>
    <row r="6" ht="18.75" customHeight="1" spans="1:23">
      <c r="A6" s="29"/>
      <c r="B6" s="29"/>
      <c r="C6" s="29"/>
      <c r="D6" s="29"/>
      <c r="E6" s="29"/>
      <c r="F6" s="29"/>
      <c r="G6" s="29"/>
      <c r="H6" s="29"/>
      <c r="I6" s="29"/>
      <c r="J6" s="130" t="s">
        <v>57</v>
      </c>
      <c r="K6" s="117"/>
      <c r="L6" s="29"/>
      <c r="M6" s="29"/>
      <c r="N6" s="29"/>
      <c r="O6" s="29"/>
      <c r="P6" s="29"/>
      <c r="Q6" s="29"/>
      <c r="R6" s="29"/>
      <c r="S6" s="133"/>
      <c r="T6" s="133"/>
      <c r="U6" s="133"/>
      <c r="V6" s="133"/>
      <c r="W6" s="133"/>
    </row>
    <row r="7" ht="39" customHeight="1" spans="1:23">
      <c r="A7" s="10"/>
      <c r="B7" s="30"/>
      <c r="C7" s="10"/>
      <c r="D7" s="10"/>
      <c r="E7" s="11"/>
      <c r="F7" s="11"/>
      <c r="G7" s="11"/>
      <c r="H7" s="11"/>
      <c r="I7" s="30"/>
      <c r="J7" s="35" t="s">
        <v>57</v>
      </c>
      <c r="K7" s="35" t="s">
        <v>249</v>
      </c>
      <c r="L7" s="11"/>
      <c r="M7" s="11"/>
      <c r="N7" s="11"/>
      <c r="O7" s="11"/>
      <c r="P7" s="11"/>
      <c r="Q7" s="11"/>
      <c r="R7" s="11"/>
      <c r="S7" s="11"/>
      <c r="T7" s="11"/>
      <c r="U7" s="30"/>
      <c r="V7" s="11"/>
      <c r="W7" s="11"/>
    </row>
    <row r="8" ht="18.75" customHeight="1" spans="1:23">
      <c r="A8" s="126">
        <v>1</v>
      </c>
      <c r="B8" s="126">
        <v>2</v>
      </c>
      <c r="C8" s="126">
        <v>3</v>
      </c>
      <c r="D8" s="126">
        <v>4</v>
      </c>
      <c r="E8" s="126">
        <v>5</v>
      </c>
      <c r="F8" s="126">
        <v>6</v>
      </c>
      <c r="G8" s="126">
        <v>7</v>
      </c>
      <c r="H8" s="126">
        <v>8</v>
      </c>
      <c r="I8" s="126">
        <v>9</v>
      </c>
      <c r="J8" s="126">
        <v>10</v>
      </c>
      <c r="K8" s="126">
        <v>11</v>
      </c>
      <c r="L8" s="126">
        <v>12</v>
      </c>
      <c r="M8" s="126">
        <v>13</v>
      </c>
      <c r="N8" s="126">
        <v>14</v>
      </c>
      <c r="O8" s="126">
        <v>15</v>
      </c>
      <c r="P8" s="126">
        <v>16</v>
      </c>
      <c r="Q8" s="126">
        <v>17</v>
      </c>
      <c r="R8" s="126">
        <v>18</v>
      </c>
      <c r="S8" s="126">
        <v>19</v>
      </c>
      <c r="T8" s="126">
        <v>20</v>
      </c>
      <c r="U8" s="126">
        <v>21</v>
      </c>
      <c r="V8" s="126">
        <v>22</v>
      </c>
      <c r="W8" s="126">
        <v>23</v>
      </c>
    </row>
    <row r="9" ht="18.75" customHeight="1" spans="1:23">
      <c r="A9" s="13"/>
      <c r="B9" s="13"/>
      <c r="C9" s="13" t="s">
        <v>250</v>
      </c>
      <c r="D9" s="13"/>
      <c r="E9" s="13"/>
      <c r="F9" s="13"/>
      <c r="G9" s="13"/>
      <c r="H9" s="13"/>
      <c r="I9" s="25">
        <v>3681000</v>
      </c>
      <c r="J9" s="25">
        <v>3681000</v>
      </c>
      <c r="K9" s="25">
        <v>3681000</v>
      </c>
      <c r="L9" s="25"/>
      <c r="M9" s="25"/>
      <c r="N9" s="25"/>
      <c r="O9" s="25"/>
      <c r="P9" s="25"/>
      <c r="Q9" s="25"/>
      <c r="R9" s="25"/>
      <c r="S9" s="25"/>
      <c r="T9" s="25"/>
      <c r="U9" s="25"/>
      <c r="V9" s="25"/>
      <c r="W9" s="25"/>
    </row>
    <row r="10" ht="31" customHeight="1" spans="1:23">
      <c r="A10" s="26" t="s">
        <v>251</v>
      </c>
      <c r="B10" s="26" t="s">
        <v>252</v>
      </c>
      <c r="C10" s="26" t="s">
        <v>250</v>
      </c>
      <c r="D10" s="26" t="s">
        <v>70</v>
      </c>
      <c r="E10" s="26" t="s">
        <v>89</v>
      </c>
      <c r="F10" s="26" t="s">
        <v>90</v>
      </c>
      <c r="G10" s="26" t="s">
        <v>227</v>
      </c>
      <c r="H10" s="26" t="s">
        <v>228</v>
      </c>
      <c r="I10" s="25">
        <v>10000</v>
      </c>
      <c r="J10" s="25">
        <v>10000</v>
      </c>
      <c r="K10" s="25">
        <v>10000</v>
      </c>
      <c r="L10" s="25"/>
      <c r="M10" s="25"/>
      <c r="N10" s="25"/>
      <c r="O10" s="25"/>
      <c r="P10" s="25"/>
      <c r="Q10" s="25"/>
      <c r="R10" s="25"/>
      <c r="S10" s="25"/>
      <c r="T10" s="25"/>
      <c r="U10" s="25"/>
      <c r="V10" s="25"/>
      <c r="W10" s="25"/>
    </row>
    <row r="11" ht="31" customHeight="1" spans="1:23">
      <c r="A11" s="26" t="s">
        <v>251</v>
      </c>
      <c r="B11" s="26" t="s">
        <v>252</v>
      </c>
      <c r="C11" s="26" t="s">
        <v>250</v>
      </c>
      <c r="D11" s="26" t="s">
        <v>70</v>
      </c>
      <c r="E11" s="26" t="s">
        <v>89</v>
      </c>
      <c r="F11" s="26" t="s">
        <v>90</v>
      </c>
      <c r="G11" s="26" t="s">
        <v>227</v>
      </c>
      <c r="H11" s="26" t="s">
        <v>228</v>
      </c>
      <c r="I11" s="25">
        <v>595000</v>
      </c>
      <c r="J11" s="25">
        <v>595000</v>
      </c>
      <c r="K11" s="25">
        <v>595000</v>
      </c>
      <c r="L11" s="25"/>
      <c r="M11" s="25"/>
      <c r="N11" s="25"/>
      <c r="O11" s="25"/>
      <c r="P11" s="25"/>
      <c r="Q11" s="25"/>
      <c r="R11" s="25"/>
      <c r="S11" s="25"/>
      <c r="T11" s="25"/>
      <c r="U11" s="25"/>
      <c r="V11" s="25"/>
      <c r="W11" s="25"/>
    </row>
    <row r="12" ht="31" customHeight="1" spans="1:23">
      <c r="A12" s="26" t="s">
        <v>251</v>
      </c>
      <c r="B12" s="26" t="s">
        <v>252</v>
      </c>
      <c r="C12" s="26" t="s">
        <v>250</v>
      </c>
      <c r="D12" s="26" t="s">
        <v>70</v>
      </c>
      <c r="E12" s="26" t="s">
        <v>89</v>
      </c>
      <c r="F12" s="26" t="s">
        <v>90</v>
      </c>
      <c r="G12" s="26" t="s">
        <v>225</v>
      </c>
      <c r="H12" s="26" t="s">
        <v>226</v>
      </c>
      <c r="I12" s="25">
        <v>180000</v>
      </c>
      <c r="J12" s="25">
        <v>180000</v>
      </c>
      <c r="K12" s="25">
        <v>180000</v>
      </c>
      <c r="L12" s="25"/>
      <c r="M12" s="25"/>
      <c r="N12" s="25"/>
      <c r="O12" s="25"/>
      <c r="P12" s="25"/>
      <c r="Q12" s="25"/>
      <c r="R12" s="25"/>
      <c r="S12" s="25"/>
      <c r="T12" s="25"/>
      <c r="U12" s="25"/>
      <c r="V12" s="25"/>
      <c r="W12" s="25"/>
    </row>
    <row r="13" ht="31" customHeight="1" spans="1:23">
      <c r="A13" s="26" t="s">
        <v>251</v>
      </c>
      <c r="B13" s="26" t="s">
        <v>252</v>
      </c>
      <c r="C13" s="26" t="s">
        <v>250</v>
      </c>
      <c r="D13" s="26" t="s">
        <v>70</v>
      </c>
      <c r="E13" s="26" t="s">
        <v>89</v>
      </c>
      <c r="F13" s="26" t="s">
        <v>90</v>
      </c>
      <c r="G13" s="26" t="s">
        <v>241</v>
      </c>
      <c r="H13" s="26" t="s">
        <v>242</v>
      </c>
      <c r="I13" s="25">
        <v>40000</v>
      </c>
      <c r="J13" s="25">
        <v>40000</v>
      </c>
      <c r="K13" s="25">
        <v>40000</v>
      </c>
      <c r="L13" s="25"/>
      <c r="M13" s="25"/>
      <c r="N13" s="25"/>
      <c r="O13" s="25"/>
      <c r="P13" s="25"/>
      <c r="Q13" s="25"/>
      <c r="R13" s="25"/>
      <c r="S13" s="25"/>
      <c r="T13" s="25"/>
      <c r="U13" s="25"/>
      <c r="V13" s="25"/>
      <c r="W13" s="25"/>
    </row>
    <row r="14" ht="31" customHeight="1" spans="1:23">
      <c r="A14" s="26" t="s">
        <v>251</v>
      </c>
      <c r="B14" s="26" t="s">
        <v>252</v>
      </c>
      <c r="C14" s="26" t="s">
        <v>250</v>
      </c>
      <c r="D14" s="26" t="s">
        <v>70</v>
      </c>
      <c r="E14" s="26" t="s">
        <v>89</v>
      </c>
      <c r="F14" s="26" t="s">
        <v>90</v>
      </c>
      <c r="G14" s="26" t="s">
        <v>253</v>
      </c>
      <c r="H14" s="26" t="s">
        <v>254</v>
      </c>
      <c r="I14" s="25">
        <v>2856000</v>
      </c>
      <c r="J14" s="25">
        <v>2856000</v>
      </c>
      <c r="K14" s="25">
        <v>2856000</v>
      </c>
      <c r="L14" s="25"/>
      <c r="M14" s="25"/>
      <c r="N14" s="25"/>
      <c r="O14" s="25"/>
      <c r="P14" s="25"/>
      <c r="Q14" s="25"/>
      <c r="R14" s="25"/>
      <c r="S14" s="25"/>
      <c r="T14" s="25"/>
      <c r="U14" s="25"/>
      <c r="V14" s="25"/>
      <c r="W14" s="25"/>
    </row>
    <row r="15" ht="31" customHeight="1" spans="1:23">
      <c r="A15" s="16"/>
      <c r="B15" s="16"/>
      <c r="C15" s="13" t="s">
        <v>255</v>
      </c>
      <c r="D15" s="16"/>
      <c r="E15" s="16"/>
      <c r="F15" s="16"/>
      <c r="G15" s="16"/>
      <c r="H15" s="16"/>
      <c r="I15" s="25">
        <v>2588000</v>
      </c>
      <c r="J15" s="25">
        <v>2588000</v>
      </c>
      <c r="K15" s="25">
        <v>2588000</v>
      </c>
      <c r="L15" s="25"/>
      <c r="M15" s="25"/>
      <c r="N15" s="25"/>
      <c r="O15" s="25"/>
      <c r="P15" s="25"/>
      <c r="Q15" s="25"/>
      <c r="R15" s="25"/>
      <c r="S15" s="25"/>
      <c r="T15" s="25"/>
      <c r="U15" s="25"/>
      <c r="V15" s="25"/>
      <c r="W15" s="25"/>
    </row>
    <row r="16" ht="31" customHeight="1" spans="1:23">
      <c r="A16" s="26" t="s">
        <v>251</v>
      </c>
      <c r="B16" s="26" t="s">
        <v>256</v>
      </c>
      <c r="C16" s="26" t="s">
        <v>255</v>
      </c>
      <c r="D16" s="26" t="s">
        <v>70</v>
      </c>
      <c r="E16" s="26" t="s">
        <v>89</v>
      </c>
      <c r="F16" s="26" t="s">
        <v>90</v>
      </c>
      <c r="G16" s="26" t="s">
        <v>227</v>
      </c>
      <c r="H16" s="26" t="s">
        <v>228</v>
      </c>
      <c r="I16" s="25">
        <v>190000</v>
      </c>
      <c r="J16" s="25">
        <v>190000</v>
      </c>
      <c r="K16" s="25">
        <v>190000</v>
      </c>
      <c r="L16" s="25"/>
      <c r="M16" s="25"/>
      <c r="N16" s="25"/>
      <c r="O16" s="25"/>
      <c r="P16" s="25"/>
      <c r="Q16" s="25"/>
      <c r="R16" s="25"/>
      <c r="S16" s="25"/>
      <c r="T16" s="25"/>
      <c r="U16" s="25"/>
      <c r="V16" s="25"/>
      <c r="W16" s="25"/>
    </row>
    <row r="17" ht="31" customHeight="1" spans="1:23">
      <c r="A17" s="26" t="s">
        <v>251</v>
      </c>
      <c r="B17" s="26" t="s">
        <v>256</v>
      </c>
      <c r="C17" s="26" t="s">
        <v>255</v>
      </c>
      <c r="D17" s="26" t="s">
        <v>70</v>
      </c>
      <c r="E17" s="26" t="s">
        <v>89</v>
      </c>
      <c r="F17" s="26" t="s">
        <v>90</v>
      </c>
      <c r="G17" s="26" t="s">
        <v>227</v>
      </c>
      <c r="H17" s="26" t="s">
        <v>228</v>
      </c>
      <c r="I17" s="25">
        <v>500000</v>
      </c>
      <c r="J17" s="25">
        <v>500000</v>
      </c>
      <c r="K17" s="25">
        <v>500000</v>
      </c>
      <c r="L17" s="25"/>
      <c r="M17" s="25"/>
      <c r="N17" s="25"/>
      <c r="O17" s="25"/>
      <c r="P17" s="25"/>
      <c r="Q17" s="25"/>
      <c r="R17" s="25"/>
      <c r="S17" s="25"/>
      <c r="T17" s="25"/>
      <c r="U17" s="25"/>
      <c r="V17" s="25"/>
      <c r="W17" s="25"/>
    </row>
    <row r="18" ht="31" customHeight="1" spans="1:23">
      <c r="A18" s="26" t="s">
        <v>251</v>
      </c>
      <c r="B18" s="26" t="s">
        <v>256</v>
      </c>
      <c r="C18" s="26" t="s">
        <v>255</v>
      </c>
      <c r="D18" s="26" t="s">
        <v>70</v>
      </c>
      <c r="E18" s="26" t="s">
        <v>89</v>
      </c>
      <c r="F18" s="26" t="s">
        <v>90</v>
      </c>
      <c r="G18" s="26" t="s">
        <v>227</v>
      </c>
      <c r="H18" s="26" t="s">
        <v>228</v>
      </c>
      <c r="I18" s="25">
        <v>235400</v>
      </c>
      <c r="J18" s="25">
        <v>235400</v>
      </c>
      <c r="K18" s="25">
        <v>235400</v>
      </c>
      <c r="L18" s="25"/>
      <c r="M18" s="25"/>
      <c r="N18" s="25"/>
      <c r="O18" s="25"/>
      <c r="P18" s="25"/>
      <c r="Q18" s="25"/>
      <c r="R18" s="25"/>
      <c r="S18" s="25"/>
      <c r="T18" s="25"/>
      <c r="U18" s="25"/>
      <c r="V18" s="25"/>
      <c r="W18" s="25"/>
    </row>
    <row r="19" ht="31" customHeight="1" spans="1:23">
      <c r="A19" s="26" t="s">
        <v>251</v>
      </c>
      <c r="B19" s="26" t="s">
        <v>256</v>
      </c>
      <c r="C19" s="26" t="s">
        <v>255</v>
      </c>
      <c r="D19" s="26" t="s">
        <v>70</v>
      </c>
      <c r="E19" s="26" t="s">
        <v>89</v>
      </c>
      <c r="F19" s="26" t="s">
        <v>90</v>
      </c>
      <c r="G19" s="26" t="s">
        <v>227</v>
      </c>
      <c r="H19" s="26" t="s">
        <v>228</v>
      </c>
      <c r="I19" s="25">
        <v>198600</v>
      </c>
      <c r="J19" s="25">
        <v>198600</v>
      </c>
      <c r="K19" s="25">
        <v>198600</v>
      </c>
      <c r="L19" s="25"/>
      <c r="M19" s="25"/>
      <c r="N19" s="25"/>
      <c r="O19" s="25"/>
      <c r="P19" s="25"/>
      <c r="Q19" s="25"/>
      <c r="R19" s="25"/>
      <c r="S19" s="25"/>
      <c r="T19" s="25"/>
      <c r="U19" s="25"/>
      <c r="V19" s="25"/>
      <c r="W19" s="25"/>
    </row>
    <row r="20" ht="31" customHeight="1" spans="1:23">
      <c r="A20" s="26" t="s">
        <v>251</v>
      </c>
      <c r="B20" s="26" t="s">
        <v>256</v>
      </c>
      <c r="C20" s="26" t="s">
        <v>255</v>
      </c>
      <c r="D20" s="26" t="s">
        <v>70</v>
      </c>
      <c r="E20" s="26" t="s">
        <v>89</v>
      </c>
      <c r="F20" s="26" t="s">
        <v>90</v>
      </c>
      <c r="G20" s="26" t="s">
        <v>227</v>
      </c>
      <c r="H20" s="26" t="s">
        <v>228</v>
      </c>
      <c r="I20" s="25">
        <v>600000</v>
      </c>
      <c r="J20" s="25">
        <v>600000</v>
      </c>
      <c r="K20" s="25">
        <v>600000</v>
      </c>
      <c r="L20" s="25"/>
      <c r="M20" s="25"/>
      <c r="N20" s="25"/>
      <c r="O20" s="25"/>
      <c r="P20" s="25"/>
      <c r="Q20" s="25"/>
      <c r="R20" s="25"/>
      <c r="S20" s="25"/>
      <c r="T20" s="25"/>
      <c r="U20" s="25"/>
      <c r="V20" s="25"/>
      <c r="W20" s="25"/>
    </row>
    <row r="21" ht="31" customHeight="1" spans="1:23">
      <c r="A21" s="26" t="s">
        <v>251</v>
      </c>
      <c r="B21" s="26" t="s">
        <v>256</v>
      </c>
      <c r="C21" s="26" t="s">
        <v>255</v>
      </c>
      <c r="D21" s="26" t="s">
        <v>70</v>
      </c>
      <c r="E21" s="26" t="s">
        <v>89</v>
      </c>
      <c r="F21" s="26" t="s">
        <v>90</v>
      </c>
      <c r="G21" s="26" t="s">
        <v>227</v>
      </c>
      <c r="H21" s="26" t="s">
        <v>228</v>
      </c>
      <c r="I21" s="25">
        <v>90000</v>
      </c>
      <c r="J21" s="25">
        <v>90000</v>
      </c>
      <c r="K21" s="25">
        <v>90000</v>
      </c>
      <c r="L21" s="25"/>
      <c r="M21" s="25"/>
      <c r="N21" s="25"/>
      <c r="O21" s="25"/>
      <c r="P21" s="25"/>
      <c r="Q21" s="25"/>
      <c r="R21" s="25"/>
      <c r="S21" s="25"/>
      <c r="T21" s="25"/>
      <c r="U21" s="25"/>
      <c r="V21" s="25"/>
      <c r="W21" s="25"/>
    </row>
    <row r="22" ht="31" customHeight="1" spans="1:23">
      <c r="A22" s="26" t="s">
        <v>251</v>
      </c>
      <c r="B22" s="26" t="s">
        <v>256</v>
      </c>
      <c r="C22" s="26" t="s">
        <v>255</v>
      </c>
      <c r="D22" s="26" t="s">
        <v>70</v>
      </c>
      <c r="E22" s="26" t="s">
        <v>89</v>
      </c>
      <c r="F22" s="26" t="s">
        <v>90</v>
      </c>
      <c r="G22" s="26" t="s">
        <v>225</v>
      </c>
      <c r="H22" s="26" t="s">
        <v>226</v>
      </c>
      <c r="I22" s="25">
        <v>148000</v>
      </c>
      <c r="J22" s="25">
        <v>148000</v>
      </c>
      <c r="K22" s="25">
        <v>148000</v>
      </c>
      <c r="L22" s="25"/>
      <c r="M22" s="25"/>
      <c r="N22" s="25"/>
      <c r="O22" s="25"/>
      <c r="P22" s="25"/>
      <c r="Q22" s="25"/>
      <c r="R22" s="25"/>
      <c r="S22" s="25"/>
      <c r="T22" s="25"/>
      <c r="U22" s="25"/>
      <c r="V22" s="25"/>
      <c r="W22" s="25"/>
    </row>
    <row r="23" ht="31" customHeight="1" spans="1:23">
      <c r="A23" s="26" t="s">
        <v>251</v>
      </c>
      <c r="B23" s="26" t="s">
        <v>256</v>
      </c>
      <c r="C23" s="26" t="s">
        <v>255</v>
      </c>
      <c r="D23" s="26" t="s">
        <v>70</v>
      </c>
      <c r="E23" s="26" t="s">
        <v>89</v>
      </c>
      <c r="F23" s="26" t="s">
        <v>90</v>
      </c>
      <c r="G23" s="26" t="s">
        <v>257</v>
      </c>
      <c r="H23" s="26" t="s">
        <v>258</v>
      </c>
      <c r="I23" s="25">
        <v>60000</v>
      </c>
      <c r="J23" s="25">
        <v>60000</v>
      </c>
      <c r="K23" s="25">
        <v>60000</v>
      </c>
      <c r="L23" s="25"/>
      <c r="M23" s="25"/>
      <c r="N23" s="25"/>
      <c r="O23" s="25"/>
      <c r="P23" s="25"/>
      <c r="Q23" s="25"/>
      <c r="R23" s="25"/>
      <c r="S23" s="25"/>
      <c r="T23" s="25"/>
      <c r="U23" s="25"/>
      <c r="V23" s="25"/>
      <c r="W23" s="25"/>
    </row>
    <row r="24" ht="31" customHeight="1" spans="1:23">
      <c r="A24" s="26" t="s">
        <v>251</v>
      </c>
      <c r="B24" s="26" t="s">
        <v>256</v>
      </c>
      <c r="C24" s="26" t="s">
        <v>255</v>
      </c>
      <c r="D24" s="26" t="s">
        <v>70</v>
      </c>
      <c r="E24" s="26" t="s">
        <v>89</v>
      </c>
      <c r="F24" s="26" t="s">
        <v>90</v>
      </c>
      <c r="G24" s="26" t="s">
        <v>231</v>
      </c>
      <c r="H24" s="26" t="s">
        <v>232</v>
      </c>
      <c r="I24" s="25">
        <v>90000</v>
      </c>
      <c r="J24" s="25">
        <v>90000</v>
      </c>
      <c r="K24" s="25">
        <v>90000</v>
      </c>
      <c r="L24" s="25"/>
      <c r="M24" s="25"/>
      <c r="N24" s="25"/>
      <c r="O24" s="25"/>
      <c r="P24" s="25"/>
      <c r="Q24" s="25"/>
      <c r="R24" s="25"/>
      <c r="S24" s="25"/>
      <c r="T24" s="25"/>
      <c r="U24" s="25"/>
      <c r="V24" s="25"/>
      <c r="W24" s="25"/>
    </row>
    <row r="25" ht="31" customHeight="1" spans="1:23">
      <c r="A25" s="26" t="s">
        <v>251</v>
      </c>
      <c r="B25" s="26" t="s">
        <v>256</v>
      </c>
      <c r="C25" s="26" t="s">
        <v>255</v>
      </c>
      <c r="D25" s="26" t="s">
        <v>70</v>
      </c>
      <c r="E25" s="26" t="s">
        <v>89</v>
      </c>
      <c r="F25" s="26" t="s">
        <v>90</v>
      </c>
      <c r="G25" s="26" t="s">
        <v>231</v>
      </c>
      <c r="H25" s="26" t="s">
        <v>232</v>
      </c>
      <c r="I25" s="25">
        <v>174000</v>
      </c>
      <c r="J25" s="25">
        <v>174000</v>
      </c>
      <c r="K25" s="25">
        <v>174000</v>
      </c>
      <c r="L25" s="25"/>
      <c r="M25" s="25"/>
      <c r="N25" s="25"/>
      <c r="O25" s="25"/>
      <c r="P25" s="25"/>
      <c r="Q25" s="25"/>
      <c r="R25" s="25"/>
      <c r="S25" s="25"/>
      <c r="T25" s="25"/>
      <c r="U25" s="25"/>
      <c r="V25" s="25"/>
      <c r="W25" s="25"/>
    </row>
    <row r="26" ht="31" customHeight="1" spans="1:23">
      <c r="A26" s="26" t="s">
        <v>251</v>
      </c>
      <c r="B26" s="26" t="s">
        <v>256</v>
      </c>
      <c r="C26" s="26" t="s">
        <v>255</v>
      </c>
      <c r="D26" s="26" t="s">
        <v>70</v>
      </c>
      <c r="E26" s="26" t="s">
        <v>89</v>
      </c>
      <c r="F26" s="26" t="s">
        <v>90</v>
      </c>
      <c r="G26" s="26" t="s">
        <v>231</v>
      </c>
      <c r="H26" s="26" t="s">
        <v>232</v>
      </c>
      <c r="I26" s="25">
        <v>100000</v>
      </c>
      <c r="J26" s="25">
        <v>100000</v>
      </c>
      <c r="K26" s="25">
        <v>100000</v>
      </c>
      <c r="L26" s="25"/>
      <c r="M26" s="25"/>
      <c r="N26" s="25"/>
      <c r="O26" s="25"/>
      <c r="P26" s="25"/>
      <c r="Q26" s="25"/>
      <c r="R26" s="25"/>
      <c r="S26" s="25"/>
      <c r="T26" s="25"/>
      <c r="U26" s="25"/>
      <c r="V26" s="25"/>
      <c r="W26" s="25"/>
    </row>
    <row r="27" ht="31" customHeight="1" spans="1:23">
      <c r="A27" s="26" t="s">
        <v>251</v>
      </c>
      <c r="B27" s="26" t="s">
        <v>256</v>
      </c>
      <c r="C27" s="26" t="s">
        <v>255</v>
      </c>
      <c r="D27" s="26" t="s">
        <v>70</v>
      </c>
      <c r="E27" s="26" t="s">
        <v>89</v>
      </c>
      <c r="F27" s="26" t="s">
        <v>90</v>
      </c>
      <c r="G27" s="26" t="s">
        <v>231</v>
      </c>
      <c r="H27" s="26" t="s">
        <v>232</v>
      </c>
      <c r="I27" s="25">
        <v>60000</v>
      </c>
      <c r="J27" s="25">
        <v>60000</v>
      </c>
      <c r="K27" s="25">
        <v>60000</v>
      </c>
      <c r="L27" s="25"/>
      <c r="M27" s="25"/>
      <c r="N27" s="25"/>
      <c r="O27" s="25"/>
      <c r="P27" s="25"/>
      <c r="Q27" s="25"/>
      <c r="R27" s="25"/>
      <c r="S27" s="25"/>
      <c r="T27" s="25"/>
      <c r="U27" s="25"/>
      <c r="V27" s="25"/>
      <c r="W27" s="25"/>
    </row>
    <row r="28" ht="31" customHeight="1" spans="1:23">
      <c r="A28" s="26" t="s">
        <v>251</v>
      </c>
      <c r="B28" s="26" t="s">
        <v>256</v>
      </c>
      <c r="C28" s="26" t="s">
        <v>255</v>
      </c>
      <c r="D28" s="26" t="s">
        <v>70</v>
      </c>
      <c r="E28" s="26" t="s">
        <v>89</v>
      </c>
      <c r="F28" s="26" t="s">
        <v>90</v>
      </c>
      <c r="G28" s="26" t="s">
        <v>220</v>
      </c>
      <c r="H28" s="26" t="s">
        <v>170</v>
      </c>
      <c r="I28" s="25">
        <v>10000</v>
      </c>
      <c r="J28" s="25">
        <v>10000</v>
      </c>
      <c r="K28" s="25">
        <v>10000</v>
      </c>
      <c r="L28" s="25"/>
      <c r="M28" s="25"/>
      <c r="N28" s="25"/>
      <c r="O28" s="25"/>
      <c r="P28" s="25"/>
      <c r="Q28" s="25"/>
      <c r="R28" s="25"/>
      <c r="S28" s="25"/>
      <c r="T28" s="25"/>
      <c r="U28" s="25"/>
      <c r="V28" s="25"/>
      <c r="W28" s="25"/>
    </row>
    <row r="29" ht="31" customHeight="1" spans="1:23">
      <c r="A29" s="26" t="s">
        <v>251</v>
      </c>
      <c r="B29" s="26" t="s">
        <v>256</v>
      </c>
      <c r="C29" s="26" t="s">
        <v>255</v>
      </c>
      <c r="D29" s="26" t="s">
        <v>70</v>
      </c>
      <c r="E29" s="26" t="s">
        <v>89</v>
      </c>
      <c r="F29" s="26" t="s">
        <v>90</v>
      </c>
      <c r="G29" s="26" t="s">
        <v>241</v>
      </c>
      <c r="H29" s="26" t="s">
        <v>242</v>
      </c>
      <c r="I29" s="25">
        <v>48000</v>
      </c>
      <c r="J29" s="25">
        <v>48000</v>
      </c>
      <c r="K29" s="25">
        <v>48000</v>
      </c>
      <c r="L29" s="25"/>
      <c r="M29" s="25"/>
      <c r="N29" s="25"/>
      <c r="O29" s="25"/>
      <c r="P29" s="25"/>
      <c r="Q29" s="25"/>
      <c r="R29" s="25"/>
      <c r="S29" s="25"/>
      <c r="T29" s="25"/>
      <c r="U29" s="25"/>
      <c r="V29" s="25"/>
      <c r="W29" s="25"/>
    </row>
    <row r="30" ht="31" customHeight="1" spans="1:23">
      <c r="A30" s="26" t="s">
        <v>251</v>
      </c>
      <c r="B30" s="26" t="s">
        <v>256</v>
      </c>
      <c r="C30" s="26" t="s">
        <v>255</v>
      </c>
      <c r="D30" s="26" t="s">
        <v>70</v>
      </c>
      <c r="E30" s="26" t="s">
        <v>89</v>
      </c>
      <c r="F30" s="26" t="s">
        <v>90</v>
      </c>
      <c r="G30" s="26" t="s">
        <v>253</v>
      </c>
      <c r="H30" s="26" t="s">
        <v>254</v>
      </c>
      <c r="I30" s="25">
        <v>84000</v>
      </c>
      <c r="J30" s="25">
        <v>84000</v>
      </c>
      <c r="K30" s="25">
        <v>84000</v>
      </c>
      <c r="L30" s="25"/>
      <c r="M30" s="25"/>
      <c r="N30" s="25"/>
      <c r="O30" s="25"/>
      <c r="P30" s="25"/>
      <c r="Q30" s="25"/>
      <c r="R30" s="25"/>
      <c r="S30" s="25"/>
      <c r="T30" s="25"/>
      <c r="U30" s="25"/>
      <c r="V30" s="25"/>
      <c r="W30" s="25"/>
    </row>
    <row r="31" ht="18.75" customHeight="1" spans="1:23">
      <c r="A31" s="127" t="s">
        <v>55</v>
      </c>
      <c r="B31" s="127"/>
      <c r="C31" s="127"/>
      <c r="D31" s="127"/>
      <c r="E31" s="127"/>
      <c r="F31" s="127"/>
      <c r="G31" s="127"/>
      <c r="H31" s="127"/>
      <c r="I31" s="25">
        <v>6269000</v>
      </c>
      <c r="J31" s="25">
        <v>6269000</v>
      </c>
      <c r="K31" s="25">
        <v>6269000</v>
      </c>
      <c r="L31" s="25"/>
      <c r="M31" s="25"/>
      <c r="N31" s="25"/>
      <c r="O31" s="25"/>
      <c r="P31" s="25"/>
      <c r="Q31" s="25"/>
      <c r="R31" s="25"/>
      <c r="S31" s="25"/>
      <c r="T31" s="25"/>
      <c r="U31" s="25"/>
      <c r="V31" s="25"/>
      <c r="W31" s="25"/>
    </row>
  </sheetData>
  <mergeCells count="30">
    <mergeCell ref="V1:W1"/>
    <mergeCell ref="A2:W2"/>
    <mergeCell ref="A3:H3"/>
    <mergeCell ref="V3:W3"/>
    <mergeCell ref="J4:M4"/>
    <mergeCell ref="N4:P4"/>
    <mergeCell ref="R4:W4"/>
    <mergeCell ref="A31:H3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57638888888889" right="0.357638888888889" top="0.60625" bottom="0.409027777777778" header="0.5" footer="0.5"/>
  <pageSetup paperSize="9" scale="6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4"/>
  <sheetViews>
    <sheetView showZeros="0" topLeftCell="A4" workbookViewId="0">
      <selection activeCell="J14" sqref="J14"/>
    </sheetView>
  </sheetViews>
  <sheetFormatPr defaultColWidth="9.14444444444444" defaultRowHeight="12" customHeight="1"/>
  <cols>
    <col min="1" max="1" width="30.5666666666667" customWidth="1"/>
    <col min="2" max="2" width="31.5666666666667" customWidth="1"/>
    <col min="3" max="3" width="11.4333333333333" customWidth="1"/>
    <col min="4" max="4" width="15.2888888888889" customWidth="1"/>
    <col min="5" max="5" width="18.2888888888889" customWidth="1"/>
    <col min="6" max="6" width="12" customWidth="1"/>
    <col min="7" max="7" width="9.56666666666667" customWidth="1"/>
    <col min="8" max="8" width="9.43333333333333" customWidth="1"/>
    <col min="9" max="9" width="12" customWidth="1"/>
    <col min="10" max="10" width="32.1444444444444" customWidth="1"/>
  </cols>
  <sheetData>
    <row r="1" ht="15" customHeight="1" spans="10:10">
      <c r="J1" s="93" t="s">
        <v>259</v>
      </c>
    </row>
    <row r="2" ht="36.75" customHeight="1" spans="1:10">
      <c r="A2" s="2" t="str">
        <f>"2025"&amp;"年部门项目支出绩效目标表"</f>
        <v>2025年部门项目支出绩效目标表</v>
      </c>
      <c r="B2" s="3"/>
      <c r="C2" s="3"/>
      <c r="D2" s="3"/>
      <c r="E2" s="3"/>
      <c r="F2" s="67"/>
      <c r="G2" s="3"/>
      <c r="H2" s="67"/>
      <c r="I2" s="67"/>
      <c r="J2" s="3"/>
    </row>
    <row r="3" ht="18.75" customHeight="1" spans="1:8">
      <c r="A3" s="46" t="str">
        <f>"单位名称："&amp;"中国共产党临沧市委员会社会工作部"</f>
        <v>单位名称：中国共产党临沧市委员会社会工作部</v>
      </c>
      <c r="B3" s="47"/>
      <c r="C3" s="47"/>
      <c r="D3" s="47"/>
      <c r="E3" s="47"/>
      <c r="F3" s="52"/>
      <c r="G3" s="47"/>
      <c r="H3" s="52"/>
    </row>
    <row r="4" ht="18.75" customHeight="1" spans="1:10">
      <c r="A4" s="35" t="s">
        <v>260</v>
      </c>
      <c r="B4" s="35" t="s">
        <v>261</v>
      </c>
      <c r="C4" s="35" t="s">
        <v>262</v>
      </c>
      <c r="D4" s="35" t="s">
        <v>263</v>
      </c>
      <c r="E4" s="35" t="s">
        <v>264</v>
      </c>
      <c r="F4" s="53" t="s">
        <v>265</v>
      </c>
      <c r="G4" s="35" t="s">
        <v>266</v>
      </c>
      <c r="H4" s="53" t="s">
        <v>267</v>
      </c>
      <c r="I4" s="53" t="s">
        <v>268</v>
      </c>
      <c r="J4" s="35" t="s">
        <v>269</v>
      </c>
    </row>
    <row r="5" ht="42" customHeight="1" spans="1:10">
      <c r="A5" s="122">
        <v>1</v>
      </c>
      <c r="B5" s="122">
        <v>2</v>
      </c>
      <c r="C5" s="122">
        <v>3</v>
      </c>
      <c r="D5" s="122">
        <v>4</v>
      </c>
      <c r="E5" s="122">
        <v>5</v>
      </c>
      <c r="F5" s="122">
        <v>6</v>
      </c>
      <c r="G5" s="122">
        <v>7</v>
      </c>
      <c r="H5" s="122">
        <v>8</v>
      </c>
      <c r="I5" s="122">
        <v>9</v>
      </c>
      <c r="J5" s="122">
        <v>10</v>
      </c>
    </row>
    <row r="6" ht="42" customHeight="1" spans="1:10">
      <c r="A6" s="123" t="s">
        <v>70</v>
      </c>
      <c r="B6" s="36"/>
      <c r="C6" s="36"/>
      <c r="D6" s="36"/>
      <c r="E6" s="37"/>
      <c r="F6" s="55"/>
      <c r="G6" s="37"/>
      <c r="H6" s="55"/>
      <c r="I6" s="55"/>
      <c r="J6" s="37"/>
    </row>
    <row r="7" ht="42" customHeight="1" spans="1:10">
      <c r="A7" s="233" t="s">
        <v>250</v>
      </c>
      <c r="B7" s="49" t="s">
        <v>270</v>
      </c>
      <c r="C7" s="49" t="s">
        <v>271</v>
      </c>
      <c r="D7" s="49" t="s">
        <v>272</v>
      </c>
      <c r="E7" s="123" t="s">
        <v>273</v>
      </c>
      <c r="F7" s="49" t="s">
        <v>274</v>
      </c>
      <c r="G7" s="123" t="s">
        <v>275</v>
      </c>
      <c r="H7" s="49" t="s">
        <v>276</v>
      </c>
      <c r="I7" s="49" t="s">
        <v>277</v>
      </c>
      <c r="J7" s="123" t="s">
        <v>278</v>
      </c>
    </row>
    <row r="8" ht="128" customHeight="1" spans="1:10">
      <c r="A8" s="233" t="s">
        <v>250</v>
      </c>
      <c r="B8" s="49" t="s">
        <v>270</v>
      </c>
      <c r="C8" s="49" t="s">
        <v>271</v>
      </c>
      <c r="D8" s="49" t="s">
        <v>279</v>
      </c>
      <c r="E8" s="123" t="s">
        <v>280</v>
      </c>
      <c r="F8" s="49" t="s">
        <v>274</v>
      </c>
      <c r="G8" s="123" t="s">
        <v>281</v>
      </c>
      <c r="H8" s="49" t="s">
        <v>282</v>
      </c>
      <c r="I8" s="49" t="s">
        <v>277</v>
      </c>
      <c r="J8" s="123" t="s">
        <v>283</v>
      </c>
    </row>
    <row r="9" ht="42" customHeight="1" spans="1:10">
      <c r="A9" s="233" t="s">
        <v>250</v>
      </c>
      <c r="B9" s="49" t="s">
        <v>270</v>
      </c>
      <c r="C9" s="49" t="s">
        <v>284</v>
      </c>
      <c r="D9" s="49" t="s">
        <v>285</v>
      </c>
      <c r="E9" s="123" t="s">
        <v>286</v>
      </c>
      <c r="F9" s="49" t="s">
        <v>287</v>
      </c>
      <c r="G9" s="123" t="s">
        <v>288</v>
      </c>
      <c r="H9" s="49" t="s">
        <v>289</v>
      </c>
      <c r="I9" s="49" t="s">
        <v>290</v>
      </c>
      <c r="J9" s="123" t="s">
        <v>291</v>
      </c>
    </row>
    <row r="10" ht="42" customHeight="1" spans="1:10">
      <c r="A10" s="233" t="s">
        <v>250</v>
      </c>
      <c r="B10" s="49" t="s">
        <v>270</v>
      </c>
      <c r="C10" s="49" t="s">
        <v>292</v>
      </c>
      <c r="D10" s="49" t="s">
        <v>293</v>
      </c>
      <c r="E10" s="123" t="s">
        <v>294</v>
      </c>
      <c r="F10" s="49" t="s">
        <v>287</v>
      </c>
      <c r="G10" s="123" t="s">
        <v>295</v>
      </c>
      <c r="H10" s="49" t="s">
        <v>289</v>
      </c>
      <c r="I10" s="49" t="s">
        <v>290</v>
      </c>
      <c r="J10" s="123" t="s">
        <v>296</v>
      </c>
    </row>
    <row r="11" ht="42" customHeight="1" spans="1:10">
      <c r="A11" s="233" t="s">
        <v>255</v>
      </c>
      <c r="B11" s="49" t="s">
        <v>297</v>
      </c>
      <c r="C11" s="49" t="s">
        <v>271</v>
      </c>
      <c r="D11" s="49" t="s">
        <v>298</v>
      </c>
      <c r="E11" s="123" t="s">
        <v>299</v>
      </c>
      <c r="F11" s="49" t="s">
        <v>274</v>
      </c>
      <c r="G11" s="123" t="s">
        <v>300</v>
      </c>
      <c r="H11" s="49" t="s">
        <v>289</v>
      </c>
      <c r="I11" s="49" t="s">
        <v>290</v>
      </c>
      <c r="J11" s="123" t="s">
        <v>301</v>
      </c>
    </row>
    <row r="12" ht="42" customHeight="1" spans="1:10">
      <c r="A12" s="233" t="s">
        <v>255</v>
      </c>
      <c r="B12" s="49" t="s">
        <v>297</v>
      </c>
      <c r="C12" s="49" t="s">
        <v>271</v>
      </c>
      <c r="D12" s="49" t="s">
        <v>279</v>
      </c>
      <c r="E12" s="123" t="s">
        <v>280</v>
      </c>
      <c r="F12" s="49" t="s">
        <v>274</v>
      </c>
      <c r="G12" s="123" t="s">
        <v>302</v>
      </c>
      <c r="H12" s="49" t="s">
        <v>282</v>
      </c>
      <c r="I12" s="49" t="s">
        <v>277</v>
      </c>
      <c r="J12" s="123" t="s">
        <v>303</v>
      </c>
    </row>
    <row r="13" ht="42" customHeight="1" spans="1:10">
      <c r="A13" s="233" t="s">
        <v>255</v>
      </c>
      <c r="B13" s="49" t="s">
        <v>297</v>
      </c>
      <c r="C13" s="49" t="s">
        <v>284</v>
      </c>
      <c r="D13" s="49" t="s">
        <v>304</v>
      </c>
      <c r="E13" s="123" t="s">
        <v>305</v>
      </c>
      <c r="F13" s="49" t="s">
        <v>287</v>
      </c>
      <c r="G13" s="123" t="s">
        <v>295</v>
      </c>
      <c r="H13" s="49" t="s">
        <v>289</v>
      </c>
      <c r="I13" s="49" t="s">
        <v>290</v>
      </c>
      <c r="J13" s="123" t="s">
        <v>306</v>
      </c>
    </row>
    <row r="14" ht="42" customHeight="1" spans="1:10">
      <c r="A14" s="233" t="s">
        <v>255</v>
      </c>
      <c r="B14" s="49" t="s">
        <v>297</v>
      </c>
      <c r="C14" s="49" t="s">
        <v>292</v>
      </c>
      <c r="D14" s="49" t="s">
        <v>293</v>
      </c>
      <c r="E14" s="123" t="s">
        <v>307</v>
      </c>
      <c r="F14" s="49" t="s">
        <v>287</v>
      </c>
      <c r="G14" s="123" t="s">
        <v>295</v>
      </c>
      <c r="H14" s="49" t="s">
        <v>289</v>
      </c>
      <c r="I14" s="49" t="s">
        <v>290</v>
      </c>
      <c r="J14" s="123" t="s">
        <v>308</v>
      </c>
    </row>
  </sheetData>
  <mergeCells count="6">
    <mergeCell ref="A2:J2"/>
    <mergeCell ref="A3:H3"/>
    <mergeCell ref="A7:A10"/>
    <mergeCell ref="A11:A14"/>
    <mergeCell ref="B7:B10"/>
    <mergeCell ref="B11:B14"/>
  </mergeCells>
  <printOptions horizontalCentered="1"/>
  <pageMargins left="0.357638888888889" right="0.357638888888889" top="0.60625" bottom="0.409027777777778" header="0.5" footer="0.5"/>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2025-02-26T18:01:00Z</dcterms:created>
  <dcterms:modified xsi:type="dcterms:W3CDTF">2025-03-07T09:56:55Z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585C2280CE8342F59379255060CCF720_12</vt:lpwstr>
  </property>
  <property fmtid="{D5CDD505-2E9C-101B-9397-08002B2CF9AE}" pid="3" name="KSOProductBuildVer">
    <vt:lpwstr>2052-11.8.2.1132</vt:lpwstr>
  </property>
</Properties>
</file>