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2"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44525"/>
</workbook>
</file>

<file path=xl/sharedStrings.xml><?xml version="1.0" encoding="utf-8"?>
<sst xmlns="http://schemas.openxmlformats.org/spreadsheetml/2006/main" count="1594" uniqueCount="542">
  <si>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</si>
  <si>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</si>
  <si>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</si>
  <si>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</si>
  <si>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</si>
  <si>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</si>
  <si>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</si>
  <si>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</si>
  <si>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</si>
  <si>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</si>
  <si>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</si>
  <si>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</si>
  <si>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</si>
  <si>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</si>
  <si>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</si>
  <si>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</si>
  <si>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</si>
  <si>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</si>
  <si>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</si>
  <si>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</si>
  <si>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</si>
  <si>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</si>
  <si>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</si>
  <si>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</si>
  <si>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</si>
  <si>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</si>
  <si>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</si>
  <si>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</si>
  <si>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</si>
  <si>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</si>
  <si>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</si>
  <si>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</si>
  <si>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</si>
  <si>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</si>
  <si>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</si>
  <si>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</si>
  <si>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</si>
  <si>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</si>
  <si>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</si>
  <si>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</si>
  <si>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</si>
  <si>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</si>
  <si>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</si>
  <si>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</si>
  <si>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</si>
  <si>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</si>
  <si>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</si>
  <si>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</si>
  <si>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</si>
  <si>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</si>
  <si>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</si>
  <si>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</si>
  <si>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</si>
  <si>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</si>
  <si>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</si>
  <si>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</si>
  <si>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</si>
  <si>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</si>
  <si>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</si>
  <si>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</si>
  <si>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</si>
  <si>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</si>
  <si>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</si>
  <si>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</si>
  <si>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</si>
  <si>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</si>
  <si>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</si>
  <si>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</si>
  <si>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</si>
  <si>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</si>
  <si>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123</t>
  </si>
  <si>
    <t>临沧市交通运输局</t>
  </si>
  <si>
    <t>123001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</si>
  <si>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</si>
  <si>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</si>
  <si>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</si>
  <si>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</si>
  <si>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</si>
  <si>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</si>
  <si>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</si>
  <si>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</si>
  <si>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</si>
  <si>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</si>
  <si>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</si>
  <si>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</si>
  <si>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</si>
  <si>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</si>
  <si>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</si>
  <si>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</si>
  <si>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</si>
  <si>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</si>
  <si>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</si>
  <si>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</si>
  <si>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</si>
  <si>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</si>
  <si>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</si>
  <si>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</si>
  <si>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</si>
  <si>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</si>
  <si>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</si>
  <si>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</si>
  <si>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</si>
  <si>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</si>
  <si>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</si>
  <si>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</si>
  <si>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</si>
  <si>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</si>
  <si>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</si>
  <si>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</si>
  <si>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</si>
  <si>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</si>
  <si>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214</t>
  </si>
  <si>
    <t>交通运输支出</t>
  </si>
  <si>
    <t>21401</t>
  </si>
  <si>
    <t>公路水路运输</t>
  </si>
  <si>
    <t>2140101</t>
  </si>
  <si>
    <t>行政运行</t>
  </si>
  <si>
    <t>2140102</t>
  </si>
  <si>
    <t>一般行政管理事务</t>
  </si>
  <si>
    <t>2140104</t>
  </si>
  <si>
    <t>公路建设</t>
  </si>
  <si>
    <t>2140106</t>
  </si>
  <si>
    <t>公路养护</t>
  </si>
  <si>
    <t>2140110</t>
  </si>
  <si>
    <t>公路和运输安全</t>
  </si>
  <si>
    <t>21402</t>
  </si>
  <si>
    <t>铁路运输</t>
  </si>
  <si>
    <t>2140299</t>
  </si>
  <si>
    <t>其他铁路运输支出</t>
  </si>
  <si>
    <t>21403</t>
  </si>
  <si>
    <t>民用航空运输</t>
  </si>
  <si>
    <t>2140399</t>
  </si>
  <si>
    <t>其他民用航空运输支出</t>
  </si>
  <si>
    <t>21405</t>
  </si>
  <si>
    <t>邮政业支出</t>
  </si>
  <si>
    <t>2140501</t>
  </si>
  <si>
    <t>221</t>
  </si>
  <si>
    <t>住房保障支出</t>
  </si>
  <si>
    <t>22102</t>
  </si>
  <si>
    <t>住房改革支出</t>
  </si>
  <si>
    <t>2210201</t>
  </si>
  <si>
    <t>住房公积金</t>
  </si>
  <si>
    <t>229</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</si>
  <si>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</si>
  <si>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</si>
  <si>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</si>
  <si>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</si>
  <si>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</si>
  <si>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</si>
  <si>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</si>
  <si>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</si>
  <si>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</si>
  <si>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</si>
  <si>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</si>
  <si>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</si>
  <si>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</si>
  <si>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</si>
  <si>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</si>
  <si>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</si>
  <si>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</si>
  <si>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</si>
  <si>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</si>
  <si>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</si>
  <si>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</si>
  <si>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</si>
  <si>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</si>
  <si>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</si>
  <si>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</si>
  <si>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</si>
  <si>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</si>
  <si>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</si>
  <si>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</si>
  <si>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</si>
  <si>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</si>
  <si>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</si>
  <si>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</si>
  <si>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</si>
  <si>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</si>
  <si>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</si>
  <si>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</si>
  <si>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</si>
  <si>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</si>
  <si>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</si>
  <si>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</si>
  <si>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</si>
  <si>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</si>
  <si>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</si>
  <si>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</si>
  <si>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</si>
  <si>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</si>
  <si>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</si>
  <si>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</si>
  <si>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</si>
  <si>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</si>
  <si>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</si>
  <si>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</si>
  <si>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</si>
  <si>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</si>
  <si>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</si>
  <si>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</si>
  <si>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</si>
  <si>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</si>
  <si>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</si>
  <si>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</si>
  <si>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</si>
  <si>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</si>
  <si>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</si>
  <si>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</si>
  <si>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</si>
  <si>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</si>
  <si>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</si>
  <si>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</si>
  <si>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</si>
  <si>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</si>
  <si>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</si>
  <si>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</si>
  <si>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</si>
  <si>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</si>
  <si>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</si>
  <si>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</si>
  <si>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</si>
  <si>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</si>
  <si>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</si>
  <si>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</si>
  <si>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530900210000000002296</t>
  </si>
  <si>
    <t>行政人员支出工资</t>
  </si>
  <si>
    <t>30101</t>
  </si>
  <si>
    <t>基本工资</t>
  </si>
  <si>
    <t>530900210000000002297</t>
  </si>
  <si>
    <t>事业人员支出工资</t>
  </si>
  <si>
    <t>30102</t>
  </si>
  <si>
    <t>津贴补贴</t>
  </si>
  <si>
    <t>530900231100001476989</t>
  </si>
  <si>
    <t>行政人员绩效考核奖</t>
  </si>
  <si>
    <t>30103</t>
  </si>
  <si>
    <t>奖金</t>
  </si>
  <si>
    <t>530900231100001476990</t>
  </si>
  <si>
    <t>绩效工资（2017年提高标准部分）</t>
  </si>
  <si>
    <t>30107</t>
  </si>
  <si>
    <t>绩效工资</t>
  </si>
  <si>
    <t>530900210000000002298</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</si>
  <si>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</si>
  <si>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</si>
  <si>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</si>
  <si>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</si>
  <si>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</si>
  <si>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</si>
  <si>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</si>
  <si>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</si>
  <si>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</si>
  <si>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</si>
  <si>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</si>
  <si>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</si>
  <si>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</si>
  <si>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530900210000000002299</t>
  </si>
  <si>
    <t>30113</t>
  </si>
  <si>
    <t>530900210000000002309</t>
  </si>
  <si>
    <t>一般公用经费</t>
  </si>
  <si>
    <t>30205</t>
  </si>
  <si>
    <t>水费</t>
  </si>
  <si>
    <t>30206</t>
  </si>
  <si>
    <t>电费</t>
  </si>
  <si>
    <t>30207</t>
  </si>
  <si>
    <t>邮电费</t>
  </si>
  <si>
    <t>30201</t>
  </si>
  <si>
    <t>办公费</t>
  </si>
  <si>
    <t>530900210000000004660</t>
  </si>
  <si>
    <t>30217</t>
  </si>
  <si>
    <t>30213</t>
  </si>
  <si>
    <t>维修（护）费</t>
  </si>
  <si>
    <t>30211</t>
  </si>
  <si>
    <t>差旅费</t>
  </si>
  <si>
    <t>530900210000000002308</t>
  </si>
  <si>
    <t>离退休公用经费</t>
  </si>
  <si>
    <t>530900210000000002310</t>
  </si>
  <si>
    <t>职工教育经费</t>
  </si>
  <si>
    <t>30216</t>
  </si>
  <si>
    <t>培训费</t>
  </si>
  <si>
    <t>530900210000000002306</t>
  </si>
  <si>
    <t>工会经费</t>
  </si>
  <si>
    <t>30228</t>
  </si>
  <si>
    <t>530900210000000002307</t>
  </si>
  <si>
    <t>福利费</t>
  </si>
  <si>
    <t>30229</t>
  </si>
  <si>
    <t>530900210000000002303</t>
  </si>
  <si>
    <t>公务用车运行维护费</t>
  </si>
  <si>
    <t>30231</t>
  </si>
  <si>
    <t>530900210000000002304</t>
  </si>
  <si>
    <t>行政人员公务交通补贴</t>
  </si>
  <si>
    <t>30239</t>
  </si>
  <si>
    <t>其他交通费用</t>
  </si>
  <si>
    <t>530900210000000002301</t>
  </si>
  <si>
    <t>离退休费</t>
  </si>
  <si>
    <t>30302</t>
  </si>
  <si>
    <t>退休费</t>
  </si>
  <si>
    <t>530900251100003619520</t>
  </si>
  <si>
    <t>遗属补助及固定护理生活补贴资金</t>
  </si>
  <si>
    <t>30305</t>
  </si>
  <si>
    <t>生活补助</t>
  </si>
  <si>
    <t>预算05-1表</t>
  </si>
  <si>
    <t>项目分类</t>
  </si>
  <si>
    <t>项目单位</t>
  </si>
  <si>
    <t>经济科目编码</t>
  </si>
  <si>
    <t>经济科目名称</t>
  </si>
  <si>
    <t>本年拨款</t>
  </si>
  <si>
    <t>其中：本次下达</t>
  </si>
  <si>
    <t>“十三五”高速公路项目建设补助市级承担部分专项经费</t>
  </si>
  <si>
    <t>事业发展类</t>
  </si>
  <si>
    <t>530900241100002751976</t>
  </si>
  <si>
    <t>31005</t>
  </si>
  <si>
    <t>基础设施建设</t>
  </si>
  <si>
    <t>春节慰问经费</t>
  </si>
  <si>
    <t>专项业务类</t>
  </si>
  <si>
    <t>530900221100000777559</t>
  </si>
  <si>
    <t>大临铁路昆明至临沧（临沧至昆明）直达动车补贴专项经费</t>
  </si>
  <si>
    <t>530900210000000004815</t>
  </si>
  <si>
    <t>31204</t>
  </si>
  <si>
    <t>费用补贴</t>
  </si>
  <si>
    <t>航线开发补贴经费</t>
  </si>
  <si>
    <t>530900241100002198225</t>
  </si>
  <si>
    <t>交通行业管理工作经费</t>
  </si>
  <si>
    <t>530900231100001146132</t>
  </si>
  <si>
    <t>30209</t>
  </si>
  <si>
    <t>物业管理费</t>
  </si>
  <si>
    <t>30214</t>
  </si>
  <si>
    <t>租赁费</t>
  </si>
  <si>
    <t>30215</t>
  </si>
  <si>
    <t>会议费</t>
  </si>
  <si>
    <t>30227</t>
  </si>
  <si>
    <t>委托业务费</t>
  </si>
  <si>
    <t>31002</t>
  </si>
  <si>
    <t>办公设备购置</t>
  </si>
  <si>
    <t>市邮政局履职能力建设经费</t>
  </si>
  <si>
    <t>530900241100002751898</t>
  </si>
  <si>
    <t>30299</t>
  </si>
  <si>
    <t>其他商品和服务支出</t>
  </si>
  <si>
    <t>预算05-2表</t>
  </si>
  <si>
    <t>单位名称、项目名称</t>
  </si>
  <si>
    <t>项目年度绩效目标</t>
  </si>
  <si>
    <t>一级指标</t>
  </si>
  <si>
    <t>二级指标</t>
  </si>
  <si>
    <t>三级指标</t>
  </si>
  <si>
    <t>指标性质</t>
  </si>
  <si>
    <t>指标值</t>
  </si>
  <si>
    <t>度量单位</t>
  </si>
  <si>
    <t>指标属性</t>
  </si>
  <si>
    <t>指标内容</t>
  </si>
  <si>
    <t>为防范化解政府性债务风险，确保临沧市高速公路项目建设使用的专项债券资金及时足额偿还，不发生系统性风险，用于偿还专项债券还本付息资金。</t>
  </si>
  <si>
    <t>产出指标</t>
  </si>
  <si>
    <t>数量指标</t>
  </si>
  <si>
    <t>债务偿还率</t>
  </si>
  <si>
    <t>=</t>
  </si>
  <si>
    <t>100</t>
  </si>
  <si>
    <t>%</t>
  </si>
  <si>
    <t>定量指标</t>
  </si>
  <si>
    <t>确保资金全部用于专项债券利息偿还</t>
  </si>
  <si>
    <t>质量指标</t>
  </si>
  <si>
    <t>资金使用合规性</t>
  </si>
  <si>
    <t>是</t>
  </si>
  <si>
    <t>是/否</t>
  </si>
  <si>
    <t>定性指标</t>
  </si>
  <si>
    <t>资金使用合理合规</t>
  </si>
  <si>
    <t>时效指标</t>
  </si>
  <si>
    <t>债务偿还及时性</t>
  </si>
  <si>
    <t>2024</t>
  </si>
  <si>
    <t>年</t>
  </si>
  <si>
    <t>按时偿还专项债券利息</t>
  </si>
  <si>
    <t>效益指标</t>
  </si>
  <si>
    <t>社会效益</t>
  </si>
  <si>
    <t>系统性风险</t>
  </si>
  <si>
    <t>不发生</t>
  </si>
  <si>
    <t>避免政府性债务风险发生</t>
  </si>
  <si>
    <t>满意度指标</t>
  </si>
  <si>
    <t>服务对象满意度</t>
  </si>
  <si>
    <t>债务人满意度</t>
  </si>
  <si>
    <t>&gt;=</t>
  </si>
  <si>
    <t>90</t>
  </si>
  <si>
    <t>对项目实施情况满意的问卷数量占所有问卷数量的比率，用以反映和考核项目实施后受益对象的满意度情况</t>
  </si>
  <si>
    <t>交通行业管理费用，确保是交通运输局正常运转。</t>
  </si>
  <si>
    <t>向上争取资金完成率</t>
  </si>
  <si>
    <t>反映单位向上争取资金数</t>
  </si>
  <si>
    <t>固定资产投资完成率</t>
  </si>
  <si>
    <t>反映综合交通固定资产投资情况</t>
  </si>
  <si>
    <t>合理</t>
  </si>
  <si>
    <t>反映资金使用情况</t>
  </si>
  <si>
    <t>部门正常运转</t>
  </si>
  <si>
    <t>满意度调查表</t>
  </si>
  <si>
    <t>慰问于2025年春节前完成。</t>
  </si>
  <si>
    <t>完成在建高速公路指挥部春节慰问率</t>
  </si>
  <si>
    <t>100%</t>
  </si>
  <si>
    <t>完成5个指挥部春节慰问</t>
  </si>
  <si>
    <t>走访慰问在建高速公路指挥部，足额拨付慰问金。</t>
  </si>
  <si>
    <t>及时拨付慰问金，达到预期目标。</t>
  </si>
  <si>
    <t>提升参建单位工作积极性</t>
  </si>
  <si>
    <t>参建单位人员满意度</t>
  </si>
  <si>
    <t>85</t>
  </si>
  <si>
    <t>参建单位人员满意度大于等于85%。</t>
  </si>
  <si>
    <t>实现每天直达列车4对，中转列车4对。增开列车每对每年由地方政府补贴800万元，3对合计2400万元/年。</t>
  </si>
  <si>
    <t>运行班次</t>
  </si>
  <si>
    <t>1095</t>
  </si>
  <si>
    <t>对</t>
  </si>
  <si>
    <t>每天增开直达列车（昆明至临沧、临沧至昆明）3对</t>
  </si>
  <si>
    <t>客运量</t>
  </si>
  <si>
    <t>850000</t>
  </si>
  <si>
    <t>人次</t>
  </si>
  <si>
    <t>满足临沧市民出行需求，按照交通运输部门统计数据，每年保障客运量85万人次</t>
  </si>
  <si>
    <t>动车组故障排除时限</t>
  </si>
  <si>
    <t>&lt;=</t>
  </si>
  <si>
    <t>0</t>
  </si>
  <si>
    <t>天</t>
  </si>
  <si>
    <t>动车组如出现故障，火车站能及时调拨备用动车进行调配</t>
  </si>
  <si>
    <t>合规</t>
  </si>
  <si>
    <t>提高群众出行需求</t>
  </si>
  <si>
    <t>满足人民群众出行</t>
  </si>
  <si>
    <t>满足临沧市民出行需求，按照交通运输部门统计数据，能够全面促进临沧经济社会全面发展。</t>
  </si>
  <si>
    <t>群众满意度</t>
  </si>
  <si>
    <t>95</t>
  </si>
  <si>
    <t>通过开通临沧至上海，凤庆至大理等航线，促进经济增长，改善人民群众出现条件。</t>
  </si>
  <si>
    <t>航班次数</t>
  </si>
  <si>
    <t>156</t>
  </si>
  <si>
    <t>个</t>
  </si>
  <si>
    <t>省外航线开发</t>
  </si>
  <si>
    <t>按期完成</t>
  </si>
  <si>
    <t>2025</t>
  </si>
  <si>
    <t>2024年开通</t>
  </si>
  <si>
    <t>经济效益</t>
  </si>
  <si>
    <t>对经济发展的促进作用</t>
  </si>
  <si>
    <t>促进</t>
  </si>
  <si>
    <t>经济促进</t>
  </si>
  <si>
    <t>改善人员群众出行</t>
  </si>
  <si>
    <t>出行条件改善</t>
  </si>
  <si>
    <t>出行群众满意度</t>
  </si>
  <si>
    <t>满意度</t>
  </si>
  <si>
    <t>强化邮政领域履职能力建设，促进邮政业健康发展和寄递渠道安全服务保障工作。落实地方相关政策规定，充分发挥邮政快递业在全市经济社会发展中的作用。</t>
  </si>
  <si>
    <t>落实履职能力建设及地方相关政策金额</t>
  </si>
  <si>
    <t>55</t>
  </si>
  <si>
    <t>万元</t>
  </si>
  <si>
    <t>反映落实地方相关政策规定金额</t>
  </si>
  <si>
    <t>资金支付率</t>
  </si>
  <si>
    <t>反映落实地方相关政策规定资金支付率</t>
  </si>
  <si>
    <t>部门运转</t>
  </si>
  <si>
    <t>反映部门（单位）运转情况</t>
  </si>
  <si>
    <t>在职在编公务员对补助政策的满意度</t>
  </si>
  <si>
    <t>在职在编公务员对补助政策的满意度=在职在编公务员对补助政策的满意人数/在职在编公务员人数*100%</t>
  </si>
  <si>
    <t>预算06表</t>
  </si>
  <si>
    <t>政府性基金预算支出预算表</t>
  </si>
  <si>
    <t>单位名称：临沧市发展和改革委员会</t>
  </si>
  <si>
    <t>本年政府性基金预算支出</t>
  </si>
  <si>
    <t>注：此表是空表</t>
  </si>
  <si>
    <t>预算07表</t>
  </si>
  <si>
    <t>预算项目</t>
  </si>
  <si>
    <t>采购项目</t>
  </si>
  <si>
    <t>采购目录</t>
  </si>
  <si>
    <t>计量
单位</t>
  </si>
  <si>
    <t>数量</t>
  </si>
  <si>
    <t>面向中小企业预留资金</t>
  </si>
  <si>
    <t>政府性
基金</t>
  </si>
  <si>
    <t>国有资本经营收益</t>
  </si>
  <si>
    <t>财政专户管理的收入</t>
  </si>
  <si>
    <t>车辆维修和保养</t>
  </si>
  <si>
    <t>车辆维修和保养服务</t>
  </si>
  <si>
    <t>项</t>
  </si>
  <si>
    <t>车辆保险</t>
  </si>
  <si>
    <t>机动车保险服务</t>
  </si>
  <si>
    <t>车辆加油</t>
  </si>
  <si>
    <t>车辆加油、添加燃料服务</t>
  </si>
  <si>
    <t>车辆维修</t>
  </si>
  <si>
    <t>物业管理服务</t>
  </si>
  <si>
    <t>预算08表</t>
  </si>
  <si>
    <t>政府购买服务项目</t>
  </si>
  <si>
    <t>政府购买服务目录</t>
  </si>
  <si>
    <t>B1103 安全服务</t>
  </si>
  <si>
    <t>预算09-1表</t>
  </si>
  <si>
    <t>单位名称（项目）</t>
  </si>
  <si>
    <t>地区</t>
  </si>
  <si>
    <t>政府性基金</t>
  </si>
  <si>
    <t>凤庆县</t>
  </si>
  <si>
    <t>云县</t>
  </si>
  <si>
    <t>临翔区</t>
  </si>
  <si>
    <t>永德县</t>
  </si>
  <si>
    <t>镇康县</t>
  </si>
  <si>
    <t>双江县</t>
  </si>
  <si>
    <t>耿马县</t>
  </si>
  <si>
    <t>沧源县</t>
  </si>
  <si>
    <t>高新区</t>
  </si>
  <si>
    <t>边境合作区</t>
  </si>
  <si>
    <t>（对下）农村公路养护补助资金</t>
  </si>
  <si>
    <t>G219建设补助资金</t>
  </si>
  <si>
    <t>预算09-2表</t>
  </si>
  <si>
    <t>按照省政府办公厅关于深化农村公路管理养护体制改革实施方案精神，计真抓好2025年度全市地方管公路管理养护工作，全面提升地方管公路路况。</t>
  </si>
  <si>
    <t>列养率</t>
  </si>
  <si>
    <t>反映各县（区）对辖区农村公路的列养情况</t>
  </si>
  <si>
    <t>反映资金使用合法合规</t>
  </si>
  <si>
    <t>农村公路路面自动化检测比率</t>
  </si>
  <si>
    <t>60%</t>
  </si>
  <si>
    <t>按照省级年度农村公路技术状况评定要求开展评定工作，及时完成路况检测备案工作，农村公路路面自动化检测比例不低于60%（自动化检测里程应涵盖所有2022年实施养护工程备案项目修复的路段里程）</t>
  </si>
  <si>
    <t>农村公路优良路率</t>
  </si>
  <si>
    <t>较上年提升1%</t>
  </si>
  <si>
    <t>农村公路优良中等路率不低于70%</t>
  </si>
  <si>
    <t>基本公共服务水平</t>
  </si>
  <si>
    <t>提升</t>
  </si>
  <si>
    <t>反映各县（区）对辖区农村公路的管理养护情况</t>
  </si>
  <si>
    <t>80</t>
  </si>
  <si>
    <t>反映服务对象的满意程度</t>
  </si>
  <si>
    <t>建成龙镇桥至永德（户乃）段二级公路72.519公里，完成玉明珠隧道598米、荒田洼隧道453米，大桥22座2848米，中桥26座1754米，涵洞204道3561米，开挖土石方756.53万方，填方122.84万方，排水及防护工程圬工砌体43万方。建成沧源县南撒至岗莫标山段公路二级公路42.431公里，主线及连接线均采用两车道二级公路标准，设计速度 40 公里/小时，路基宽度 8.5米，汽车荷载等级采用公路-Ⅰ级。</t>
  </si>
  <si>
    <t>支持普通国道建设</t>
  </si>
  <si>
    <t>114.92</t>
  </si>
  <si>
    <t>公里</t>
  </si>
  <si>
    <t>反映工程的建设完成情况</t>
  </si>
  <si>
    <t>完工项目验收合格率</t>
  </si>
  <si>
    <t>反映已完成的各主体工程的建设达标情况</t>
  </si>
  <si>
    <t>项目资金使用是否符合相关的财务管理制度规定，用以反映和考核项目资金的规范运行情况。</t>
  </si>
  <si>
    <t>实施路段技术状况水平</t>
  </si>
  <si>
    <t>项目建成后公路技术状况水平是否明显提升</t>
  </si>
  <si>
    <t>按期完成投资</t>
  </si>
  <si>
    <t>反映项目按进度的完成情况</t>
  </si>
  <si>
    <t>项目实施对经济发展所带来的直接或间接影响情况。</t>
  </si>
  <si>
    <t>项目实施对社会发展所带来的直接或间接影响情况。</t>
  </si>
  <si>
    <t>公路安全水平</t>
  </si>
  <si>
    <t>项目建设及实施过程中安全水平</t>
  </si>
  <si>
    <t>改善通行服务水平群众满意度</t>
  </si>
  <si>
    <t>90%</t>
  </si>
  <si>
    <t>社会公众或服务对象对项目实施效果的满意程度。</t>
  </si>
  <si>
    <t>司乘人员认可度</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</si>
  <si>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</si>
  <si>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</si>
  <si>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</si>
  <si>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</si>
  <si>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</si>
  <si>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</si>
  <si>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</si>
  <si>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</si>
  <si>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</si>
  <si>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</si>
  <si>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</si>
  <si>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</si>
  <si>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</si>
  <si>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</si>
  <si>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</si>
  <si>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323 事业发展类</t>
  </si>
  <si>
    <t>对下</t>
  </si>
  <si>
    <t/>
  </si>
</sst>
</file>

<file path=xl/styles.xml><?xml version="1.0" encoding="utf-8"?>
<styleSheet xmlns="http://schemas.openxmlformats.org/spreadsheetml/2006/main">
  <numFmts count="9">
    <numFmt numFmtId="43" formatCode="_ * #,##0.00_ ;_ * \-#,##0.00_ ;_ * &quot;-&quot;??_ ;_ @_ "/>
    <numFmt numFmtId="176" formatCode="yyyy/mm/dd"/>
    <numFmt numFmtId="44" formatCode="_ &quot;￥&quot;* #,##0.00_ ;_ &quot;￥&quot;* \-#,##0.00_ ;_ &quot;￥&quot;* &quot;-&quot;??_ ;_ @_ "/>
    <numFmt numFmtId="177" formatCode="#,##0.00;\-#,##0.00;;@"/>
    <numFmt numFmtId="178" formatCode="yyyy/mm/dd\ hh:mm:ss"/>
    <numFmt numFmtId="41" formatCode="_ * #,##0_ ;_ * \-#,##0_ ;_ * &quot;-&quot;_ ;_ @_ "/>
    <numFmt numFmtId="42" formatCode="_ &quot;￥&quot;* #,##0_ ;_ &quot;￥&quot;* \-#,##0_ ;_ &quot;￥&quot;* &quot;-&quot;_ ;_ @_ "/>
    <numFmt numFmtId="179" formatCode="hh:mm:ss"/>
    <numFmt numFmtId="180" formatCode="#,##0;\-#,##0;;@"/>
  </numFmts>
  <fonts count="52">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8"/>
      <color rgb="FF000000"/>
      <name val="仿宋_GB2312"/>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b/>
      <sz val="13"/>
      <color theme="3"/>
      <name val="宋体"/>
      <charset val="134"/>
      <scheme val="minor"/>
    </font>
    <font>
      <i/>
      <sz val="11"/>
      <color rgb="FF7F7F7F"/>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sz val="11"/>
      <color rgb="FFFF0000"/>
      <name val="宋体"/>
      <charset val="0"/>
      <scheme val="minor"/>
    </font>
    <font>
      <b/>
      <sz val="11"/>
      <color rgb="FF3F3F3F"/>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7">
    <xf numFmtId="0" fontId="0" fillId="0" borderId="0">
      <alignment vertical="top"/>
      <protection locked="false"/>
    </xf>
    <xf numFmtId="180" fontId="8" fillId="0" borderId="4">
      <alignment horizontal="right" vertical="center"/>
    </xf>
    <xf numFmtId="10" fontId="8" fillId="0" borderId="4">
      <alignment horizontal="right" vertical="center"/>
    </xf>
    <xf numFmtId="178" fontId="8" fillId="0" borderId="4">
      <alignment horizontal="right" vertical="center"/>
    </xf>
    <xf numFmtId="179" fontId="8" fillId="0" borderId="4">
      <alignment horizontal="right" vertical="center"/>
    </xf>
    <xf numFmtId="0" fontId="34" fillId="26" borderId="0" applyNumberFormat="false" applyBorder="false" applyAlignment="false" applyProtection="false">
      <alignment vertical="center"/>
    </xf>
    <xf numFmtId="0" fontId="33" fillId="17" borderId="0" applyNumberFormat="false" applyBorder="false" applyAlignment="false" applyProtection="false">
      <alignment vertical="center"/>
    </xf>
    <xf numFmtId="0" fontId="45" fillId="19" borderId="19" applyNumberFormat="false" applyAlignment="false" applyProtection="false">
      <alignment vertical="center"/>
    </xf>
    <xf numFmtId="0" fontId="42" fillId="18" borderId="18" applyNumberFormat="false" applyAlignment="false" applyProtection="false">
      <alignment vertical="center"/>
    </xf>
    <xf numFmtId="0" fontId="46" fillId="21" borderId="0" applyNumberFormat="false" applyBorder="false" applyAlignment="false" applyProtection="false">
      <alignment vertical="center"/>
    </xf>
    <xf numFmtId="0" fontId="41" fillId="0" borderId="15"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38" fillId="0" borderId="15" applyNumberFormat="false" applyFill="false" applyAlignment="false" applyProtection="false">
      <alignment vertical="center"/>
    </xf>
    <xf numFmtId="0" fontId="33" fillId="13" borderId="0" applyNumberFormat="false" applyBorder="false" applyAlignment="false" applyProtection="false">
      <alignment vertical="center"/>
    </xf>
    <xf numFmtId="41" fontId="13" fillId="0" borderId="0" applyFont="false" applyFill="false" applyBorder="false" applyAlignment="false" applyProtection="false">
      <alignment vertical="center"/>
    </xf>
    <xf numFmtId="0" fontId="33" fillId="24"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34" fillId="10" borderId="0" applyNumberFormat="false" applyBorder="false" applyAlignment="false" applyProtection="false">
      <alignment vertical="center"/>
    </xf>
    <xf numFmtId="0" fontId="37" fillId="0" borderId="17" applyNumberFormat="false" applyFill="false" applyAlignment="false" applyProtection="false">
      <alignment vertical="center"/>
    </xf>
    <xf numFmtId="0" fontId="40" fillId="0" borderId="16" applyNumberFormat="false" applyFill="false" applyAlignment="false" applyProtection="false">
      <alignment vertical="center"/>
    </xf>
    <xf numFmtId="0" fontId="33" fillId="9" borderId="0" applyNumberFormat="false" applyBorder="false" applyAlignment="false" applyProtection="false">
      <alignment vertical="center"/>
    </xf>
    <xf numFmtId="0" fontId="33" fillId="12"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43" fontId="13" fillId="0" borderId="0" applyFon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33" fillId="11" borderId="0" applyNumberFormat="false" applyBorder="false" applyAlignment="false" applyProtection="false">
      <alignment vertical="center"/>
    </xf>
    <xf numFmtId="0" fontId="49" fillId="0" borderId="20"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33" fillId="25" borderId="0" applyNumberFormat="false" applyBorder="false" applyAlignment="false" applyProtection="false">
      <alignment vertical="center"/>
    </xf>
    <xf numFmtId="49" fontId="8" fillId="0" borderId="4">
      <alignment horizontal="left" vertical="center" wrapText="true"/>
    </xf>
    <xf numFmtId="42" fontId="13" fillId="0" borderId="0" applyFont="false" applyFill="false" applyBorder="false" applyAlignment="false" applyProtection="false">
      <alignment vertical="center"/>
    </xf>
    <xf numFmtId="0" fontId="44" fillId="0" borderId="0" applyNumberFormat="false" applyFill="false" applyBorder="false" applyAlignment="false" applyProtection="false">
      <alignment vertical="center"/>
    </xf>
    <xf numFmtId="0" fontId="33" fillId="27" borderId="0" applyNumberFormat="false" applyBorder="false" applyAlignment="false" applyProtection="false">
      <alignment vertical="center"/>
    </xf>
    <xf numFmtId="176" fontId="8" fillId="0" borderId="4">
      <alignment horizontal="right" vertical="center"/>
    </xf>
    <xf numFmtId="0" fontId="13" fillId="28" borderId="21" applyNumberFormat="false" applyFont="false" applyAlignment="false" applyProtection="false">
      <alignment vertical="center"/>
    </xf>
    <xf numFmtId="0" fontId="34" fillId="16" borderId="0" applyNumberFormat="false" applyBorder="false" applyAlignment="false" applyProtection="false">
      <alignment vertical="center"/>
    </xf>
    <xf numFmtId="0" fontId="50" fillId="29" borderId="0" applyNumberFormat="false" applyBorder="false" applyAlignment="false" applyProtection="false">
      <alignment vertical="center"/>
    </xf>
    <xf numFmtId="0" fontId="33" fillId="30" borderId="0" applyNumberFormat="false" applyBorder="false" applyAlignment="false" applyProtection="false">
      <alignment vertical="center"/>
    </xf>
    <xf numFmtId="0" fontId="51" fillId="31" borderId="0" applyNumberFormat="false" applyBorder="false" applyAlignment="false" applyProtection="false">
      <alignment vertical="center"/>
    </xf>
    <xf numFmtId="0" fontId="43" fillId="19" borderId="14" applyNumberFormat="false" applyAlignment="false" applyProtection="false">
      <alignment vertical="center"/>
    </xf>
    <xf numFmtId="0" fontId="34" fillId="32" borderId="0" applyNumberFormat="false" applyBorder="false" applyAlignment="false" applyProtection="false">
      <alignment vertical="center"/>
    </xf>
    <xf numFmtId="0" fontId="34" fillId="23"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177" fontId="8" fillId="0" borderId="4">
      <alignment horizontal="right" vertical="center"/>
    </xf>
    <xf numFmtId="0" fontId="34" fillId="34" borderId="0" applyNumberFormat="false" applyBorder="false" applyAlignment="false" applyProtection="false">
      <alignment vertical="center"/>
    </xf>
    <xf numFmtId="0" fontId="34" fillId="8" borderId="0" applyNumberFormat="false" applyBorder="false" applyAlignment="false" applyProtection="false">
      <alignment vertical="center"/>
    </xf>
    <xf numFmtId="9" fontId="13" fillId="0" borderId="0" applyFont="false" applyFill="false" applyBorder="false" applyAlignment="false" applyProtection="false">
      <alignment vertical="center"/>
    </xf>
    <xf numFmtId="0" fontId="34" fillId="15" borderId="0" applyNumberFormat="false" applyBorder="false" applyAlignment="false" applyProtection="false">
      <alignment vertical="center"/>
    </xf>
    <xf numFmtId="177" fontId="8" fillId="0" borderId="4">
      <alignment horizontal="right" vertical="center"/>
    </xf>
    <xf numFmtId="44" fontId="13" fillId="0" borderId="0" applyFont="false" applyFill="false" applyBorder="false" applyAlignment="false" applyProtection="false">
      <alignment vertical="center"/>
    </xf>
    <xf numFmtId="0" fontId="34" fillId="14" borderId="0" applyNumberFormat="false" applyBorder="false" applyAlignment="false" applyProtection="false">
      <alignment vertical="center"/>
    </xf>
    <xf numFmtId="0" fontId="33" fillId="20" borderId="0" applyNumberFormat="false" applyBorder="false" applyAlignment="false" applyProtection="false">
      <alignment vertical="center"/>
    </xf>
    <xf numFmtId="0" fontId="35" fillId="7" borderId="14" applyNumberFormat="false" applyAlignment="false" applyProtection="false">
      <alignment vertical="center"/>
    </xf>
    <xf numFmtId="0" fontId="33" fillId="6" borderId="0" applyNumberFormat="false" applyBorder="false" applyAlignment="false" applyProtection="false">
      <alignment vertical="center"/>
    </xf>
    <xf numFmtId="0" fontId="34" fillId="5" borderId="0" applyNumberFormat="false" applyBorder="false" applyAlignment="false" applyProtection="false">
      <alignment vertical="center"/>
    </xf>
    <xf numFmtId="0" fontId="33" fillId="4" borderId="0" applyNumberFormat="false" applyBorder="false" applyAlignment="false" applyProtection="false">
      <alignment vertical="center"/>
    </xf>
  </cellStyleXfs>
  <cellXfs count="221">
    <xf numFmtId="0" fontId="0" fillId="0" borderId="0" xfId="0" applyFont="true">
      <alignment vertical="top"/>
      <protection locked="false"/>
    </xf>
    <xf numFmtId="0" fontId="1" fillId="0" borderId="0" xfId="0" applyFont="true" applyAlignment="true" applyProtection="true">
      <alignment horizontal="center" vertical="center"/>
    </xf>
    <xf numFmtId="0" fontId="2" fillId="0" borderId="0" xfId="0" applyFont="true" applyAlignment="true">
      <alignment vertical="center"/>
      <protection locked="false"/>
    </xf>
    <xf numFmtId="49" fontId="3" fillId="0" borderId="0" xfId="0" applyNumberFormat="true" applyFont="true" applyAlignment="true" applyProtection="true">
      <alignment vertical="center"/>
    </xf>
    <xf numFmtId="0" fontId="4" fillId="0" borderId="0" xfId="0" applyFont="true" applyAlignment="true" applyProtection="true">
      <alignment horizontal="center" vertical="center"/>
    </xf>
    <xf numFmtId="0" fontId="5" fillId="0" borderId="0" xfId="0" applyFont="true" applyAlignment="true" applyProtection="true">
      <alignment horizontal="center" vertical="center"/>
    </xf>
    <xf numFmtId="0" fontId="6" fillId="0" borderId="0" xfId="0" applyFont="true" applyAlignment="true">
      <alignment horizontal="left" vertical="center"/>
      <protection locked="false"/>
    </xf>
    <xf numFmtId="0" fontId="7" fillId="0" borderId="0" xfId="0" applyFont="true" applyAlignment="true" applyProtection="true">
      <alignment horizontal="left" vertical="center"/>
    </xf>
    <xf numFmtId="0" fontId="7" fillId="0" borderId="1" xfId="0" applyFont="true" applyBorder="true" applyAlignment="true">
      <alignment horizontal="center" vertical="center" wrapText="true"/>
      <protection locked="false"/>
    </xf>
    <xf numFmtId="0" fontId="7" fillId="0" borderId="1" xfId="0" applyFont="true" applyBorder="true" applyAlignment="true" applyProtection="true">
      <alignment horizontal="center" vertical="center" wrapText="true"/>
    </xf>
    <xf numFmtId="0" fontId="7" fillId="0" borderId="2" xfId="0" applyFont="true" applyBorder="true" applyAlignment="true">
      <alignment horizontal="center" vertical="center" wrapText="true"/>
      <protection locked="false"/>
    </xf>
    <xf numFmtId="0" fontId="7" fillId="0" borderId="2" xfId="0" applyFont="true" applyBorder="true" applyAlignment="true" applyProtection="true">
      <alignment horizontal="center" vertical="center" wrapText="true"/>
    </xf>
    <xf numFmtId="0" fontId="7" fillId="0" borderId="3" xfId="0" applyFont="true" applyBorder="true" applyAlignment="true">
      <alignment horizontal="center" vertical="center" wrapText="true"/>
      <protection locked="false"/>
    </xf>
    <xf numFmtId="0" fontId="7" fillId="0" borderId="3" xfId="0" applyFont="true" applyBorder="true" applyAlignment="true" applyProtection="true">
      <alignment horizontal="center" vertical="center" wrapText="true"/>
    </xf>
    <xf numFmtId="0" fontId="3" fillId="0" borderId="4" xfId="0" applyFont="true" applyBorder="true" applyAlignment="true" applyProtection="true">
      <alignment horizontal="center" vertical="center"/>
    </xf>
    <xf numFmtId="0" fontId="6" fillId="0" borderId="4" xfId="0" applyFont="true" applyBorder="true" applyAlignment="true">
      <alignment horizontal="left" vertical="center" wrapText="true"/>
      <protection locked="false"/>
    </xf>
    <xf numFmtId="0" fontId="6" fillId="0" borderId="4" xfId="0" applyFont="true" applyBorder="true" applyAlignment="true">
      <alignment horizontal="left" vertical="center"/>
      <protection locked="false"/>
    </xf>
    <xf numFmtId="0" fontId="6" fillId="0" borderId="4" xfId="0" applyFont="true" applyBorder="true" applyAlignment="true">
      <alignment horizontal="left" vertical="center" wrapText="true" indent="1"/>
      <protection locked="false"/>
    </xf>
    <xf numFmtId="49" fontId="8" fillId="0" borderId="4" xfId="30" applyNumberFormat="true" applyFont="true" applyBorder="true" applyProtection="true">
      <alignment horizontal="left" vertical="center" wrapText="true"/>
      <protection locked="false"/>
    </xf>
    <xf numFmtId="0" fontId="6" fillId="0" borderId="5" xfId="0" applyFont="true" applyBorder="true" applyAlignment="true">
      <alignment horizontal="center" vertical="center" wrapText="true"/>
      <protection locked="false"/>
    </xf>
    <xf numFmtId="0" fontId="6" fillId="0" borderId="6" xfId="0" applyFont="true" applyBorder="true" applyAlignment="true">
      <alignment horizontal="left" vertical="center" wrapText="true"/>
      <protection locked="false"/>
    </xf>
    <xf numFmtId="0" fontId="6" fillId="0" borderId="7" xfId="0" applyFont="true" applyBorder="true" applyAlignment="true">
      <alignment horizontal="left" vertical="center" wrapText="true"/>
      <protection locked="false"/>
    </xf>
    <xf numFmtId="0" fontId="3" fillId="0" borderId="0" xfId="0" applyFont="true" applyAlignment="true" applyProtection="true">
      <alignment vertical="center"/>
    </xf>
    <xf numFmtId="0" fontId="3" fillId="0" borderId="0" xfId="0" applyFont="true" applyAlignment="true">
      <alignment horizontal="right" vertical="center"/>
      <protection locked="false"/>
    </xf>
    <xf numFmtId="0" fontId="7" fillId="0" borderId="0" xfId="0" applyFont="true" applyAlignment="true" applyProtection="true">
      <alignment vertical="center"/>
    </xf>
    <xf numFmtId="0" fontId="7" fillId="0" borderId="5" xfId="0" applyFont="true" applyBorder="true" applyAlignment="true" applyProtection="true">
      <alignment horizontal="center" vertical="center"/>
    </xf>
    <xf numFmtId="0" fontId="7" fillId="0" borderId="6" xfId="0" applyFont="true" applyBorder="true" applyAlignment="true" applyProtection="true">
      <alignment horizontal="center" vertical="center"/>
    </xf>
    <xf numFmtId="0" fontId="7" fillId="0" borderId="7" xfId="0" applyFont="true" applyBorder="true" applyAlignment="true" applyProtection="true">
      <alignment horizontal="center" vertical="center"/>
    </xf>
    <xf numFmtId="0" fontId="3" fillId="0" borderId="4" xfId="0" applyFont="true" applyBorder="true" applyAlignment="true">
      <alignment horizontal="center" vertical="center"/>
      <protection locked="false"/>
    </xf>
    <xf numFmtId="177" fontId="8" fillId="0" borderId="4" xfId="0" applyNumberFormat="true" applyFont="true" applyBorder="true" applyAlignment="true">
      <alignment horizontal="right" vertical="center"/>
      <protection locked="false"/>
    </xf>
    <xf numFmtId="49" fontId="3" fillId="0" borderId="0" xfId="0" applyNumberFormat="true" applyFont="true" applyAlignment="true" applyProtection="true"/>
    <xf numFmtId="0" fontId="6" fillId="0" borderId="4" xfId="0" applyFont="true" applyBorder="true" applyAlignment="true" applyProtection="true">
      <alignment horizontal="left" vertical="center" wrapText="true"/>
    </xf>
    <xf numFmtId="0" fontId="3" fillId="0" borderId="5" xfId="0" applyFont="true" applyBorder="true" applyAlignment="true">
      <alignment horizontal="center" vertical="center" wrapText="true"/>
      <protection locked="false"/>
    </xf>
    <xf numFmtId="0" fontId="6" fillId="0" borderId="6" xfId="0" applyFont="true" applyBorder="true" applyAlignment="true" applyProtection="true">
      <alignment horizontal="left" vertical="center"/>
    </xf>
    <xf numFmtId="0" fontId="9" fillId="0" borderId="0" xfId="0" applyFont="true">
      <alignment vertical="top"/>
      <protection locked="false"/>
    </xf>
    <xf numFmtId="0" fontId="3" fillId="0" borderId="0" xfId="0" applyFont="true" applyAlignment="true" applyProtection="true"/>
    <xf numFmtId="0" fontId="7" fillId="0" borderId="1" xfId="0" applyFont="true" applyBorder="true" applyAlignment="true" applyProtection="true">
      <alignment horizontal="center" vertical="center"/>
    </xf>
    <xf numFmtId="0" fontId="7" fillId="0" borderId="2" xfId="0" applyFont="true" applyBorder="true" applyAlignment="true" applyProtection="true">
      <alignment horizontal="center" vertical="center"/>
    </xf>
    <xf numFmtId="0" fontId="7" fillId="0" borderId="3" xfId="0" applyFont="true" applyBorder="true" applyAlignment="true" applyProtection="true">
      <alignment horizontal="center" vertical="center"/>
    </xf>
    <xf numFmtId="0" fontId="6" fillId="0" borderId="7" xfId="0" applyFont="true" applyBorder="true" applyAlignment="true" applyProtection="true">
      <alignment horizontal="left" vertical="center"/>
    </xf>
    <xf numFmtId="0" fontId="6" fillId="0" borderId="0" xfId="0" applyFont="true" applyAlignment="true">
      <alignment horizontal="right" vertical="center"/>
      <protection locked="false"/>
    </xf>
    <xf numFmtId="0" fontId="4" fillId="0" borderId="0" xfId="0" applyFont="true" applyAlignment="true" applyProtection="true">
      <alignment horizontal="center" vertical="center" wrapText="true"/>
    </xf>
    <xf numFmtId="0" fontId="6" fillId="0" borderId="0" xfId="0" applyFont="true" applyAlignment="true" applyProtection="true">
      <alignment horizontal="left" vertical="center"/>
    </xf>
    <xf numFmtId="0" fontId="7" fillId="0" borderId="4" xfId="0" applyFont="true" applyBorder="true" applyAlignment="true" applyProtection="true">
      <alignment horizontal="center" vertical="center" wrapText="true"/>
    </xf>
    <xf numFmtId="0" fontId="6" fillId="0" borderId="4" xfId="0" applyFont="true" applyBorder="true" applyAlignment="true" applyProtection="true">
      <alignment vertical="center" wrapText="true"/>
    </xf>
    <xf numFmtId="0" fontId="6" fillId="0" borderId="6" xfId="0" applyFont="true" applyBorder="true" applyAlignment="true">
      <alignment horizontal="center" vertical="center" wrapText="true"/>
      <protection locked="false"/>
    </xf>
    <xf numFmtId="0" fontId="6" fillId="0" borderId="0" xfId="0" applyFont="true" applyAlignment="true" applyProtection="true">
      <alignment horizontal="right" vertical="center"/>
    </xf>
    <xf numFmtId="0" fontId="3" fillId="0" borderId="0" xfId="0" applyFont="true" applyAlignment="true" applyProtection="true">
      <alignment horizontal="right" vertical="center" wrapText="true"/>
    </xf>
    <xf numFmtId="0" fontId="7" fillId="0" borderId="5" xfId="0" applyFont="true" applyBorder="true" applyAlignment="true" applyProtection="true">
      <alignment horizontal="center" vertical="center" wrapText="true"/>
    </xf>
    <xf numFmtId="0" fontId="7" fillId="0" borderId="6" xfId="0" applyFont="true" applyBorder="true" applyAlignment="true" applyProtection="true">
      <alignment horizontal="center" vertical="center" wrapText="true"/>
    </xf>
    <xf numFmtId="0" fontId="7" fillId="0" borderId="7" xfId="0" applyFont="true" applyBorder="true" applyAlignment="true" applyProtection="true">
      <alignment horizontal="center" vertical="center" wrapText="true"/>
    </xf>
    <xf numFmtId="180" fontId="8" fillId="0" borderId="4" xfId="1" applyNumberFormat="true" applyFont="true" applyBorder="true" applyProtection="true">
      <alignment horizontal="right" vertical="center"/>
      <protection locked="false"/>
    </xf>
    <xf numFmtId="0" fontId="6" fillId="0" borderId="7" xfId="0" applyFont="true" applyBorder="true" applyAlignment="true">
      <alignment horizontal="center" vertical="center" wrapText="true"/>
      <protection locked="false"/>
    </xf>
    <xf numFmtId="0" fontId="6" fillId="0" borderId="4" xfId="0" applyFont="true" applyBorder="true" applyAlignment="true">
      <alignment horizontal="left" vertical="center" wrapText="true" indent="2"/>
      <protection locked="false"/>
    </xf>
    <xf numFmtId="0" fontId="5" fillId="0" borderId="0" xfId="0" applyFont="true" applyAlignment="true">
      <alignment horizontal="center" vertical="center"/>
      <protection locked="false"/>
    </xf>
    <xf numFmtId="0" fontId="6" fillId="0" borderId="0" xfId="0" applyFont="true">
      <alignment vertical="top"/>
      <protection locked="false"/>
    </xf>
    <xf numFmtId="0" fontId="7" fillId="0" borderId="4" xfId="0" applyFont="true" applyBorder="true" applyAlignment="true">
      <alignment horizontal="center" vertical="center"/>
      <protection locked="false"/>
    </xf>
    <xf numFmtId="0" fontId="6" fillId="0" borderId="4" xfId="0" applyFont="true" applyBorder="true" applyAlignment="true" applyProtection="true">
      <alignment horizontal="center" vertical="center" wrapText="true"/>
    </xf>
    <xf numFmtId="0" fontId="6" fillId="0" borderId="4" xfId="0" applyFont="true" applyBorder="true" applyAlignment="true">
      <alignment horizontal="center" vertical="center"/>
      <protection locked="false"/>
    </xf>
    <xf numFmtId="0" fontId="6" fillId="0" borderId="4" xfId="0" applyFont="true" applyBorder="true" applyAlignment="true">
      <alignment horizontal="center" vertical="center" wrapText="true"/>
      <protection locked="false"/>
    </xf>
    <xf numFmtId="0" fontId="3" fillId="0" borderId="0" xfId="0" applyFont="true" applyAlignment="true" applyProtection="true">
      <alignment horizontal="right" vertical="center"/>
    </xf>
    <xf numFmtId="0" fontId="10" fillId="0" borderId="0" xfId="0" applyFont="true" applyAlignment="true">
      <alignment horizontal="center" vertical="center" wrapText="true"/>
      <protection locked="false"/>
    </xf>
    <xf numFmtId="0" fontId="6" fillId="0" borderId="0" xfId="0" applyFont="true" applyAlignment="true" applyProtection="true">
      <alignment horizontal="left" vertical="center" wrapText="true"/>
    </xf>
    <xf numFmtId="0" fontId="7" fillId="0" borderId="0" xfId="0" applyFont="true" applyAlignment="true" applyProtection="true">
      <alignment wrapText="true"/>
    </xf>
    <xf numFmtId="0" fontId="3" fillId="0" borderId="0" xfId="0" applyFont="true" applyAlignment="true" applyProtection="true">
      <alignment horizontal="right" wrapText="true"/>
    </xf>
    <xf numFmtId="0" fontId="7" fillId="0" borderId="8" xfId="0" applyFont="true" applyBorder="true" applyAlignment="true" applyProtection="true">
      <alignment horizontal="center" vertical="center" wrapText="true"/>
    </xf>
    <xf numFmtId="0" fontId="7" fillId="0" borderId="4" xfId="0" applyFont="true" applyBorder="true" applyAlignment="true" applyProtection="true">
      <alignment horizontal="center" vertical="center"/>
    </xf>
    <xf numFmtId="0" fontId="6" fillId="0" borderId="4" xfId="0" applyFont="true" applyBorder="true" applyAlignment="true" applyProtection="true">
      <alignment horizontal="left" vertical="center" wrapText="true" indent="1"/>
    </xf>
    <xf numFmtId="0" fontId="6" fillId="0" borderId="4" xfId="0" applyFont="true" applyBorder="true" applyAlignment="true" applyProtection="true">
      <alignment horizontal="left" vertical="center" wrapText="true" indent="2"/>
    </xf>
    <xf numFmtId="0" fontId="3" fillId="0" borderId="0" xfId="0" applyFont="true" applyAlignment="true" applyProtection="true">
      <alignment wrapText="true"/>
    </xf>
    <xf numFmtId="0" fontId="6" fillId="0" borderId="0" xfId="0" applyFont="true" applyAlignment="true">
      <alignment horizontal="right"/>
      <protection locked="false"/>
    </xf>
    <xf numFmtId="0" fontId="7" fillId="0" borderId="6" xfId="0" applyFont="true" applyBorder="true" applyAlignment="true">
      <alignment horizontal="center" vertical="center"/>
      <protection locked="false"/>
    </xf>
    <xf numFmtId="0" fontId="3" fillId="0" borderId="0" xfId="0" applyFont="true" applyAlignment="true">
      <protection locked="false"/>
    </xf>
    <xf numFmtId="0" fontId="5" fillId="0" borderId="0" xfId="0" applyFont="true" applyAlignment="true" applyProtection="true">
      <alignment horizontal="center" vertical="center" wrapText="true"/>
    </xf>
    <xf numFmtId="0" fontId="7" fillId="0" borderId="0" xfId="0" applyFont="true" applyAlignment="true">
      <protection locked="false"/>
    </xf>
    <xf numFmtId="0" fontId="7" fillId="0" borderId="9" xfId="0" applyFont="true" applyBorder="true" applyAlignment="true" applyProtection="true">
      <alignment horizontal="center" vertical="center" wrapText="true"/>
    </xf>
    <xf numFmtId="0" fontId="7" fillId="0" borderId="9" xfId="0" applyFont="true" applyBorder="true" applyAlignment="true">
      <alignment horizontal="center" vertical="center" wrapText="true"/>
      <protection locked="false"/>
    </xf>
    <xf numFmtId="0" fontId="7" fillId="0" borderId="10" xfId="0" applyFont="true" applyBorder="true" applyAlignment="true" applyProtection="true">
      <alignment horizontal="center" vertical="center" wrapText="true"/>
    </xf>
    <xf numFmtId="0" fontId="7" fillId="0" borderId="10" xfId="0" applyFont="true" applyBorder="true" applyAlignment="true">
      <alignment horizontal="center" vertical="center" wrapText="true"/>
      <protection locked="false"/>
    </xf>
    <xf numFmtId="0" fontId="7" fillId="0" borderId="11" xfId="0" applyFont="true" applyBorder="true" applyAlignment="true" applyProtection="true">
      <alignment horizontal="center" vertical="center" wrapText="true"/>
    </xf>
    <xf numFmtId="0" fontId="7" fillId="0" borderId="11" xfId="0" applyFont="true" applyBorder="true" applyAlignment="true">
      <alignment horizontal="center" vertical="center" wrapText="true"/>
      <protection locked="false"/>
    </xf>
    <xf numFmtId="3" fontId="7" fillId="0" borderId="3" xfId="0" applyNumberFormat="true" applyFont="true" applyBorder="true" applyAlignment="true" applyProtection="true">
      <alignment horizontal="center" vertical="center"/>
    </xf>
    <xf numFmtId="0" fontId="6" fillId="0" borderId="3" xfId="0" applyFont="true" applyBorder="true" applyAlignment="true" applyProtection="true">
      <alignment horizontal="left" vertical="center" wrapText="true"/>
    </xf>
    <xf numFmtId="0" fontId="6" fillId="0" borderId="11" xfId="0" applyFont="true" applyBorder="true" applyAlignment="true" applyProtection="true">
      <alignment horizontal="left" vertical="center" wrapText="true"/>
    </xf>
    <xf numFmtId="0" fontId="6" fillId="0" borderId="11" xfId="0" applyFont="true" applyBorder="true" applyAlignment="true">
      <alignment horizontal="left" vertical="center" wrapText="true"/>
      <protection locked="false"/>
    </xf>
    <xf numFmtId="0" fontId="6" fillId="0" borderId="3" xfId="0" applyFont="true" applyBorder="true" applyAlignment="true" applyProtection="true">
      <alignment horizontal="left" vertical="center" wrapText="true" indent="1"/>
    </xf>
    <xf numFmtId="0" fontId="6" fillId="0" borderId="3" xfId="0" applyFont="true" applyBorder="true" applyAlignment="true" applyProtection="true">
      <alignment horizontal="left" vertical="center" wrapText="true" indent="2"/>
    </xf>
    <xf numFmtId="0" fontId="6" fillId="0" borderId="12" xfId="0" applyFont="true" applyBorder="true" applyAlignment="true" applyProtection="true">
      <alignment horizontal="center" vertical="center"/>
    </xf>
    <xf numFmtId="0" fontId="6" fillId="0" borderId="13" xfId="0" applyFont="true" applyBorder="true" applyAlignment="true" applyProtection="true">
      <alignment horizontal="left" vertical="center"/>
    </xf>
    <xf numFmtId="0" fontId="6" fillId="0" borderId="13" xfId="0" applyFont="true" applyBorder="true" applyAlignment="true">
      <alignment horizontal="left" vertical="center"/>
      <protection locked="false"/>
    </xf>
    <xf numFmtId="0" fontId="6" fillId="0" borderId="0" xfId="0" applyFont="true" applyAlignment="true">
      <alignment vertical="top" wrapText="true"/>
      <protection locked="false"/>
    </xf>
    <xf numFmtId="0" fontId="5" fillId="0" borderId="0" xfId="0" applyFont="true" applyAlignment="true">
      <alignment horizontal="center" vertical="center" wrapText="true"/>
      <protection locked="false"/>
    </xf>
    <xf numFmtId="0" fontId="7" fillId="0" borderId="6" xfId="0" applyFont="true" applyBorder="true" applyAlignment="true">
      <alignment horizontal="center" vertical="center" wrapText="true"/>
      <protection locked="false"/>
    </xf>
    <xf numFmtId="0" fontId="7" fillId="0" borderId="13" xfId="0" applyFont="true" applyBorder="true" applyAlignment="true" applyProtection="true">
      <alignment horizontal="center" vertical="center" wrapText="true"/>
    </xf>
    <xf numFmtId="0" fontId="7" fillId="0" borderId="13" xfId="0" applyFont="true" applyBorder="true" applyAlignment="true">
      <alignment horizontal="center" vertical="center"/>
      <protection locked="false"/>
    </xf>
    <xf numFmtId="0" fontId="7" fillId="0" borderId="4" xfId="0" applyFont="true" applyBorder="true" applyAlignment="true">
      <alignment horizontal="center" vertical="center" wrapText="true"/>
      <protection locked="false"/>
    </xf>
    <xf numFmtId="0" fontId="6" fillId="0" borderId="0" xfId="0" applyFont="true" applyAlignment="true">
      <alignment horizontal="right" vertical="center" wrapText="true"/>
      <protection locked="false"/>
    </xf>
    <xf numFmtId="0" fontId="6" fillId="0" borderId="0" xfId="0" applyFont="true" applyAlignment="true" applyProtection="true">
      <alignment horizontal="right" vertical="center" wrapText="true"/>
    </xf>
    <xf numFmtId="0" fontId="6" fillId="0" borderId="0" xfId="0" applyFont="true" applyAlignment="true">
      <alignment horizontal="right" wrapText="true"/>
      <protection locked="false"/>
    </xf>
    <xf numFmtId="0" fontId="7" fillId="0" borderId="13" xfId="0" applyFont="true" applyBorder="true" applyAlignment="true">
      <alignment horizontal="center" vertical="center" wrapText="true"/>
      <protection locked="false"/>
    </xf>
    <xf numFmtId="0" fontId="7" fillId="0" borderId="0" xfId="0" applyFont="true" applyAlignment="true" applyProtection="true"/>
    <xf numFmtId="0" fontId="7" fillId="0" borderId="11" xfId="0" applyFont="true" applyBorder="true" applyAlignment="true" applyProtection="true">
      <alignment horizontal="center" vertical="center"/>
    </xf>
    <xf numFmtId="0" fontId="7" fillId="0" borderId="11" xfId="0" applyFont="true" applyBorder="true" applyAlignment="true">
      <alignment horizontal="center" vertical="center"/>
      <protection locked="false"/>
    </xf>
    <xf numFmtId="0" fontId="6" fillId="0" borderId="11" xfId="0" applyFont="true" applyBorder="true" applyAlignment="true" applyProtection="true">
      <alignment horizontal="right" vertical="center"/>
    </xf>
    <xf numFmtId="3" fontId="6" fillId="0" borderId="11" xfId="0" applyNumberFormat="true" applyFont="true" applyBorder="true" applyAlignment="true" applyProtection="true">
      <alignment horizontal="right" vertical="center"/>
    </xf>
    <xf numFmtId="0" fontId="11" fillId="0" borderId="0" xfId="0" applyFont="true" applyAlignment="true">
      <alignment horizontal="right"/>
      <protection locked="false"/>
    </xf>
    <xf numFmtId="49" fontId="11" fillId="0" borderId="0" xfId="0" applyNumberFormat="true" applyFont="true" applyAlignment="true">
      <protection locked="false"/>
    </xf>
    <xf numFmtId="0" fontId="3" fillId="0" borderId="0" xfId="0" applyFont="true" applyAlignment="true" applyProtection="true">
      <alignment horizontal="right"/>
    </xf>
    <xf numFmtId="0" fontId="4" fillId="0" borderId="0" xfId="0" applyFont="true" applyAlignment="true">
      <alignment horizontal="center" vertical="center" wrapText="true"/>
      <protection locked="false"/>
    </xf>
    <xf numFmtId="0" fontId="12" fillId="0" borderId="0" xfId="0" applyFont="true" applyAlignment="true">
      <alignment horizontal="center" vertical="center" wrapText="true"/>
      <protection locked="false"/>
    </xf>
    <xf numFmtId="0" fontId="12" fillId="0" borderId="0" xfId="0" applyFont="true" applyAlignment="true">
      <alignment horizontal="center" vertical="center"/>
      <protection locked="false"/>
    </xf>
    <xf numFmtId="0" fontId="12" fillId="0" borderId="0" xfId="0" applyFont="true" applyAlignment="true" applyProtection="true">
      <alignment horizontal="center" vertical="center"/>
    </xf>
    <xf numFmtId="0" fontId="7" fillId="0" borderId="1" xfId="0" applyFont="true" applyBorder="true" applyAlignment="true">
      <alignment horizontal="center" vertical="center"/>
      <protection locked="false"/>
    </xf>
    <xf numFmtId="49" fontId="7" fillId="0" borderId="9" xfId="0" applyNumberFormat="true" applyFont="true" applyBorder="true" applyAlignment="true">
      <alignment horizontal="center" vertical="center" wrapText="true"/>
      <protection locked="false"/>
    </xf>
    <xf numFmtId="0" fontId="7" fillId="0" borderId="9" xfId="0" applyFont="true" applyBorder="true" applyAlignment="true">
      <alignment horizontal="center" vertical="center"/>
      <protection locked="false"/>
    </xf>
    <xf numFmtId="0" fontId="7" fillId="0" borderId="3" xfId="0" applyFont="true" applyBorder="true" applyAlignment="true">
      <alignment horizontal="center" vertical="center"/>
      <protection locked="false"/>
    </xf>
    <xf numFmtId="49" fontId="7" fillId="0" borderId="11" xfId="0" applyNumberFormat="true" applyFont="true" applyBorder="true" applyAlignment="true">
      <alignment horizontal="center" vertical="center" wrapText="true"/>
      <protection locked="false"/>
    </xf>
    <xf numFmtId="49" fontId="7" fillId="0" borderId="11" xfId="0" applyNumberFormat="true" applyFont="true" applyBorder="true" applyAlignment="true">
      <alignment horizontal="center" vertical="center"/>
      <protection locked="false"/>
    </xf>
    <xf numFmtId="0" fontId="6" fillId="0" borderId="3" xfId="0" applyFont="true" applyBorder="true" applyAlignment="true">
      <alignment horizontal="left" vertical="center" wrapText="true"/>
      <protection locked="false"/>
    </xf>
    <xf numFmtId="0" fontId="3" fillId="0" borderId="5" xfId="0" applyFont="true" applyBorder="true" applyAlignment="true">
      <alignment horizontal="center" vertical="center"/>
      <protection locked="false"/>
    </xf>
    <xf numFmtId="0" fontId="3" fillId="0" borderId="6" xfId="0" applyFont="true" applyBorder="true" applyAlignment="true">
      <alignment horizontal="center" vertical="center"/>
      <protection locked="false"/>
    </xf>
    <xf numFmtId="0" fontId="3" fillId="0" borderId="7" xfId="0" applyFont="true" applyBorder="true" applyAlignment="true">
      <alignment horizontal="center" vertical="center"/>
      <protection locked="false"/>
    </xf>
    <xf numFmtId="3" fontId="7" fillId="0" borderId="4" xfId="0" applyNumberFormat="true" applyFont="true" applyBorder="true" applyAlignment="true" applyProtection="true">
      <alignment horizontal="center" vertical="center"/>
    </xf>
    <xf numFmtId="3" fontId="3" fillId="0" borderId="4" xfId="0" applyNumberFormat="true" applyFont="true" applyBorder="true" applyAlignment="true" applyProtection="true">
      <alignment horizontal="center" vertical="center"/>
    </xf>
    <xf numFmtId="0" fontId="3" fillId="0" borderId="4" xfId="0" applyFont="true" applyBorder="true" applyAlignment="true" applyProtection="true">
      <alignment vertical="center"/>
    </xf>
    <xf numFmtId="0" fontId="7" fillId="0" borderId="8" xfId="0" applyFont="true" applyBorder="true" applyAlignment="true" applyProtection="true">
      <alignment horizontal="center" vertical="center"/>
    </xf>
    <xf numFmtId="0" fontId="7" fillId="0" borderId="9" xfId="0" applyFont="true" applyBorder="true" applyAlignment="true" applyProtection="true">
      <alignment horizontal="center" vertical="center"/>
    </xf>
    <xf numFmtId="0" fontId="7" fillId="0" borderId="12" xfId="0" applyFont="true" applyBorder="true" applyAlignment="true">
      <alignment horizontal="center" vertical="center" wrapText="true"/>
      <protection locked="false"/>
    </xf>
    <xf numFmtId="0" fontId="7" fillId="0" borderId="2" xfId="0" applyFont="true" applyBorder="true" applyAlignment="true">
      <alignment horizontal="center" vertical="center"/>
      <protection locked="false"/>
    </xf>
    <xf numFmtId="0" fontId="0" fillId="2" borderId="0" xfId="0" applyFont="true" applyFill="true">
      <alignment vertical="top"/>
      <protection locked="false"/>
    </xf>
    <xf numFmtId="0" fontId="3" fillId="0" borderId="0" xfId="0" applyFont="true">
      <alignment vertical="top"/>
      <protection locked="false"/>
    </xf>
    <xf numFmtId="49" fontId="3" fillId="0" borderId="0" xfId="0" applyNumberFormat="true" applyFont="true" applyAlignment="true">
      <protection locked="false"/>
    </xf>
    <xf numFmtId="0" fontId="4" fillId="0" borderId="0" xfId="0" applyFont="true" applyAlignment="true">
      <alignment horizontal="center" vertical="center"/>
      <protection locked="false"/>
    </xf>
    <xf numFmtId="0" fontId="7" fillId="0" borderId="0" xfId="0" applyFont="true" applyAlignment="true">
      <alignment horizontal="left" vertical="center"/>
      <protection locked="false"/>
    </xf>
    <xf numFmtId="3" fontId="3" fillId="0" borderId="4" xfId="0" applyNumberFormat="true" applyFont="true" applyBorder="true" applyAlignment="true">
      <alignment horizontal="center" vertical="center"/>
      <protection locked="false"/>
    </xf>
    <xf numFmtId="0" fontId="6" fillId="0" borderId="4" xfId="0" applyFont="true" applyBorder="true" applyAlignment="true" applyProtection="true">
      <alignment horizontal="left" vertical="center"/>
    </xf>
    <xf numFmtId="0" fontId="6" fillId="0" borderId="4" xfId="0" applyFont="true" applyBorder="true" applyAlignment="true" applyProtection="true">
      <alignment horizontal="left" vertical="center" indent="1"/>
    </xf>
    <xf numFmtId="0" fontId="6" fillId="2" borderId="4" xfId="0" applyFont="true" applyFill="true" applyBorder="true" applyAlignment="true" applyProtection="true">
      <alignment horizontal="left" vertical="center" indent="1"/>
    </xf>
    <xf numFmtId="0" fontId="6" fillId="2" borderId="4" xfId="0" applyFont="true" applyFill="true" applyBorder="true" applyAlignment="true">
      <alignment horizontal="left" vertical="center" wrapText="true"/>
      <protection locked="false"/>
    </xf>
    <xf numFmtId="0" fontId="6" fillId="0" borderId="6" xfId="0" applyFont="true" applyBorder="true" applyAlignment="true">
      <alignment horizontal="left" vertical="center"/>
      <protection locked="false"/>
    </xf>
    <xf numFmtId="0" fontId="7" fillId="0" borderId="5" xfId="0" applyFont="true" applyBorder="true" applyAlignment="true">
      <alignment horizontal="center" vertical="center"/>
      <protection locked="false"/>
    </xf>
    <xf numFmtId="177" fontId="8" fillId="2" borderId="4" xfId="0" applyNumberFormat="true" applyFont="true" applyFill="true" applyBorder="true" applyAlignment="true">
      <alignment horizontal="right" vertical="center"/>
      <protection locked="false"/>
    </xf>
    <xf numFmtId="0" fontId="6" fillId="0" borderId="7" xfId="0" applyFont="true" applyBorder="true" applyAlignment="true">
      <alignment horizontal="left" vertical="center"/>
      <protection locked="false"/>
    </xf>
    <xf numFmtId="0" fontId="7" fillId="0" borderId="5" xfId="0" applyFont="true" applyBorder="true" applyAlignment="true">
      <alignment horizontal="center" vertical="center" wrapText="true"/>
      <protection locked="false"/>
    </xf>
    <xf numFmtId="0" fontId="7" fillId="0" borderId="7" xfId="0" applyFont="true" applyBorder="true" applyAlignment="true">
      <alignment horizontal="center" vertical="center"/>
      <protection locked="false"/>
    </xf>
    <xf numFmtId="0" fontId="7" fillId="0" borderId="7" xfId="0" applyFont="true" applyBorder="true" applyAlignment="true">
      <alignment horizontal="center" vertical="center" wrapText="true"/>
      <protection locked="false"/>
    </xf>
    <xf numFmtId="0" fontId="13" fillId="0" borderId="0" xfId="0" applyFont="true" applyAlignment="true" applyProtection="true">
      <alignment horizontal="center" vertical="center"/>
    </xf>
    <xf numFmtId="0" fontId="14" fillId="0" borderId="0" xfId="0" applyFont="true" applyAlignment="true" applyProtection="true">
      <alignment horizontal="center"/>
    </xf>
    <xf numFmtId="0" fontId="15" fillId="0" borderId="0" xfId="0" applyFont="true" applyAlignment="true" applyProtection="true">
      <alignment horizontal="center" wrapText="true"/>
    </xf>
    <xf numFmtId="0" fontId="3" fillId="0" borderId="0" xfId="0" applyFont="true" applyAlignment="true" applyProtection="true">
      <alignment horizontal="center" wrapText="true"/>
    </xf>
    <xf numFmtId="0" fontId="16" fillId="0" borderId="3" xfId="0" applyFont="true" applyBorder="true" applyAlignment="true">
      <alignment horizontal="center" vertical="center" wrapText="true"/>
      <protection locked="false"/>
    </xf>
    <xf numFmtId="0" fontId="17" fillId="0" borderId="4" xfId="0" applyFont="true" applyBorder="true" applyAlignment="true">
      <alignment horizontal="center" vertical="center"/>
      <protection locked="false"/>
    </xf>
    <xf numFmtId="0" fontId="18" fillId="0" borderId="4" xfId="0" applyFont="true" applyBorder="true" applyAlignment="true" applyProtection="true">
      <alignment horizontal="center" vertical="center"/>
    </xf>
    <xf numFmtId="0" fontId="17" fillId="0" borderId="4" xfId="0" applyFont="true" applyBorder="true" applyAlignment="true" applyProtection="true">
      <alignment horizontal="center" vertical="center"/>
    </xf>
    <xf numFmtId="0" fontId="17" fillId="0" borderId="5" xfId="0" applyFont="true" applyBorder="true" applyAlignment="true" applyProtection="true">
      <alignment horizontal="center" vertical="center"/>
    </xf>
    <xf numFmtId="177" fontId="19" fillId="0" borderId="4" xfId="0" applyNumberFormat="true" applyFont="true" applyBorder="true" applyAlignment="true" applyProtection="true">
      <alignment horizontal="center" vertical="center"/>
    </xf>
    <xf numFmtId="177" fontId="20" fillId="0" borderId="4" xfId="0" applyNumberFormat="true" applyFont="true" applyBorder="true" applyAlignment="true" applyProtection="true">
      <alignment horizontal="right" vertical="center"/>
    </xf>
    <xf numFmtId="177" fontId="6" fillId="0" borderId="4" xfId="0" applyNumberFormat="true" applyFont="true" applyBorder="true" applyAlignment="true" applyProtection="true">
      <alignment horizontal="center" vertical="center"/>
    </xf>
    <xf numFmtId="0" fontId="3" fillId="0" borderId="0" xfId="0" applyFont="true" applyProtection="true">
      <alignment vertical="top"/>
    </xf>
    <xf numFmtId="0" fontId="21" fillId="0" borderId="0" xfId="0" applyFont="true" applyAlignment="true" applyProtection="true">
      <alignment horizontal="center" vertical="center"/>
    </xf>
    <xf numFmtId="0" fontId="3" fillId="0" borderId="0" xfId="0" applyFont="true" applyAlignment="true">
      <alignment horizontal="left" vertical="center"/>
      <protection locked="false"/>
    </xf>
    <xf numFmtId="49" fontId="7" fillId="0" borderId="5" xfId="0" applyNumberFormat="true" applyFont="true" applyBorder="true" applyAlignment="true" applyProtection="true">
      <alignment horizontal="center" vertical="center" wrapText="true"/>
    </xf>
    <xf numFmtId="49" fontId="7" fillId="0" borderId="7" xfId="0" applyNumberFormat="true" applyFont="true" applyBorder="true" applyAlignment="true" applyProtection="true">
      <alignment horizontal="center" vertical="center" wrapText="true"/>
    </xf>
    <xf numFmtId="49" fontId="7" fillId="0" borderId="4" xfId="0" applyNumberFormat="true" applyFont="true" applyBorder="true" applyAlignment="true" applyProtection="true">
      <alignment horizontal="center" vertical="center"/>
    </xf>
    <xf numFmtId="0" fontId="3" fillId="0" borderId="5" xfId="0" applyFont="true" applyBorder="true" applyAlignment="true" applyProtection="true">
      <alignment horizontal="center" vertical="center"/>
    </xf>
    <xf numFmtId="0" fontId="3" fillId="0" borderId="7" xfId="0" applyFont="true" applyBorder="true" applyAlignment="true" applyProtection="true">
      <alignment horizontal="center" vertical="center"/>
    </xf>
    <xf numFmtId="49" fontId="7" fillId="0" borderId="4" xfId="0" applyNumberFormat="true" applyFont="true" applyBorder="true" applyAlignment="true">
      <alignment horizontal="center" vertical="center"/>
      <protection locked="false"/>
    </xf>
    <xf numFmtId="0" fontId="22" fillId="0" borderId="0" xfId="0" applyFont="true" applyAlignment="true" applyProtection="true">
      <alignment horizontal="center" vertical="center"/>
    </xf>
    <xf numFmtId="0" fontId="23" fillId="0" borderId="0" xfId="0" applyFont="true" applyAlignment="true" applyProtection="true">
      <alignment horizontal="center" vertical="center"/>
    </xf>
    <xf numFmtId="0" fontId="6" fillId="0" borderId="4" xfId="0" applyFont="true" applyBorder="true" applyAlignment="true" applyProtection="true">
      <alignment vertical="center"/>
    </xf>
    <xf numFmtId="0" fontId="6" fillId="0" borderId="4" xfId="0" applyFont="true" applyBorder="true" applyAlignment="true">
      <alignment vertical="center"/>
      <protection locked="false"/>
    </xf>
    <xf numFmtId="0" fontId="8" fillId="0" borderId="4" xfId="0" applyFont="true" applyBorder="true" applyAlignment="true">
      <alignment vertical="center"/>
      <protection locked="false"/>
    </xf>
    <xf numFmtId="0" fontId="8" fillId="0" borderId="7" xfId="0" applyFont="true" applyBorder="true" applyAlignment="true">
      <alignment horizontal="left" vertical="center"/>
      <protection locked="false"/>
    </xf>
    <xf numFmtId="0" fontId="8" fillId="0" borderId="3" xfId="0" applyFont="true" applyBorder="true" applyAlignment="true">
      <alignment vertical="center"/>
      <protection locked="false"/>
    </xf>
    <xf numFmtId="0" fontId="8" fillId="0" borderId="11" xfId="0" applyFont="true" applyBorder="true" applyAlignment="true">
      <alignment horizontal="left" vertical="center"/>
      <protection locked="false"/>
    </xf>
    <xf numFmtId="0" fontId="8" fillId="0" borderId="3" xfId="0" applyFont="true" applyBorder="true" applyAlignment="true">
      <alignment horizontal="left" vertical="center"/>
      <protection locked="false"/>
    </xf>
    <xf numFmtId="0" fontId="24" fillId="0" borderId="3" xfId="0" applyFont="true" applyBorder="true" applyAlignment="true">
      <alignment vertical="center"/>
      <protection locked="false"/>
    </xf>
    <xf numFmtId="0" fontId="25" fillId="0" borderId="3" xfId="0" applyFont="true" applyBorder="true" applyAlignment="true">
      <alignment horizontal="center" vertical="center"/>
      <protection locked="false"/>
    </xf>
    <xf numFmtId="177" fontId="25" fillId="0" borderId="4" xfId="0" applyNumberFormat="true" applyFont="true" applyBorder="true" applyAlignment="true">
      <alignment horizontal="right" vertical="center"/>
      <protection locked="false"/>
    </xf>
    <xf numFmtId="0" fontId="6" fillId="0" borderId="4" xfId="0" applyFont="true" applyBorder="true" applyAlignment="true" applyProtection="true">
      <alignment horizontal="center" vertical="center"/>
    </xf>
    <xf numFmtId="0" fontId="26" fillId="0" borderId="0" xfId="0" applyFont="true" applyAlignment="true" applyProtection="true">
      <alignment vertical="center"/>
    </xf>
    <xf numFmtId="0" fontId="27" fillId="0" borderId="0" xfId="0" applyFont="true" applyAlignment="true" applyProtection="true">
      <alignment horizontal="center" vertical="center"/>
    </xf>
    <xf numFmtId="0" fontId="6" fillId="0" borderId="0" xfId="0" applyFont="true" applyAlignment="true">
      <alignment horizontal="left" vertical="center" wrapText="true"/>
      <protection locked="false"/>
    </xf>
    <xf numFmtId="0" fontId="3" fillId="0" borderId="0" xfId="0" applyFont="true" applyAlignment="true" applyProtection="true">
      <alignment horizontal="left" vertical="center" wrapText="true"/>
    </xf>
    <xf numFmtId="0" fontId="24" fillId="0" borderId="4" xfId="0" applyFont="true" applyBorder="true" applyAlignment="true">
      <alignment horizontal="left" vertical="center" wrapText="true" indent="1"/>
      <protection locked="false"/>
    </xf>
    <xf numFmtId="0" fontId="24" fillId="0" borderId="4" xfId="0" applyFont="true" applyBorder="true" applyAlignment="true" applyProtection="true">
      <alignment horizontal="left" vertical="center" wrapText="true" indent="1"/>
    </xf>
    <xf numFmtId="0" fontId="3" fillId="0" borderId="4" xfId="0" applyFont="true" applyBorder="true" applyAlignment="true">
      <alignment horizontal="left" vertical="center" wrapText="true" indent="2"/>
      <protection locked="false"/>
    </xf>
    <xf numFmtId="0" fontId="3" fillId="0" borderId="4" xfId="0" applyFont="true" applyBorder="true" applyAlignment="true" applyProtection="true">
      <alignment horizontal="left" vertical="center" wrapText="true" indent="2"/>
    </xf>
    <xf numFmtId="0" fontId="3" fillId="0" borderId="4" xfId="0" applyFont="true" applyBorder="true" applyAlignment="true">
      <alignment horizontal="center" vertical="center" wrapText="true"/>
      <protection locked="false"/>
    </xf>
    <xf numFmtId="0" fontId="3" fillId="0" borderId="4" xfId="0" applyFont="true" applyBorder="true" applyAlignment="true" applyProtection="true">
      <alignment horizontal="center" vertical="center" wrapText="true"/>
    </xf>
    <xf numFmtId="0" fontId="28" fillId="0" borderId="0" xfId="0" applyFont="true" applyAlignment="true" applyProtection="true"/>
    <xf numFmtId="0" fontId="29" fillId="0" borderId="0" xfId="0" applyFont="true" applyAlignment="true" applyProtection="true">
      <alignment horizontal="center" vertical="center"/>
    </xf>
    <xf numFmtId="0" fontId="3" fillId="0" borderId="1" xfId="0" applyFont="true" applyBorder="true" applyAlignment="true">
      <alignment horizontal="center" vertical="center" wrapText="true"/>
      <protection locked="false"/>
    </xf>
    <xf numFmtId="0" fontId="3" fillId="0" borderId="9" xfId="0" applyFont="true" applyBorder="true" applyAlignment="true">
      <alignment horizontal="center" vertical="center" wrapText="true"/>
      <protection locked="false"/>
    </xf>
    <xf numFmtId="0" fontId="3" fillId="0" borderId="6" xfId="0" applyFont="true" applyBorder="true" applyAlignment="true">
      <alignment horizontal="center" vertical="center" wrapText="true"/>
      <protection locked="false"/>
    </xf>
    <xf numFmtId="0" fontId="3" fillId="0" borderId="2" xfId="0" applyFont="true" applyBorder="true" applyAlignment="true" applyProtection="true">
      <alignment horizontal="center" vertical="center"/>
    </xf>
    <xf numFmtId="0" fontId="3" fillId="0" borderId="10" xfId="0" applyFont="true" applyBorder="true" applyAlignment="true" applyProtection="true">
      <alignment horizontal="center" vertical="center"/>
    </xf>
    <xf numFmtId="0" fontId="3" fillId="0" borderId="10" xfId="0" applyFont="true" applyBorder="true" applyAlignment="true">
      <alignment horizontal="center" vertical="center" wrapText="true"/>
      <protection locked="false"/>
    </xf>
    <xf numFmtId="0" fontId="3" fillId="0" borderId="3" xfId="0" applyFont="true" applyBorder="true" applyAlignment="true" applyProtection="true">
      <alignment horizontal="center" vertical="center" wrapText="true"/>
    </xf>
    <xf numFmtId="0" fontId="3" fillId="0" borderId="11" xfId="0" applyFont="true" applyBorder="true" applyAlignment="true" applyProtection="true">
      <alignment horizontal="center" vertical="center" wrapText="true"/>
    </xf>
    <xf numFmtId="0" fontId="3" fillId="0" borderId="11" xfId="0" applyFont="true" applyBorder="true" applyAlignment="true" applyProtection="true">
      <alignment horizontal="center" vertical="center"/>
    </xf>
    <xf numFmtId="0" fontId="6" fillId="0" borderId="3" xfId="0" applyFont="true" applyBorder="true" applyAlignment="true" applyProtection="true">
      <alignment vertical="center" wrapText="true"/>
    </xf>
    <xf numFmtId="0" fontId="6" fillId="0" borderId="11" xfId="0" applyFont="true" applyBorder="true" applyAlignment="true" applyProtection="true">
      <alignment vertical="center" wrapText="true"/>
    </xf>
    <xf numFmtId="0" fontId="6" fillId="0" borderId="11" xfId="0" applyFont="true" applyBorder="true" applyAlignment="true" applyProtection="true">
      <alignment horizontal="left" vertical="center" wrapText="true" indent="1"/>
    </xf>
    <xf numFmtId="0" fontId="6" fillId="0" borderId="3" xfId="0" applyFont="true" applyBorder="true" applyAlignment="true" applyProtection="true">
      <alignment horizontal="center" vertical="center"/>
    </xf>
    <xf numFmtId="0" fontId="6" fillId="0" borderId="11" xfId="0" applyFont="true" applyBorder="true" applyAlignment="true" applyProtection="true">
      <alignment vertical="center"/>
    </xf>
    <xf numFmtId="0" fontId="3" fillId="0" borderId="6" xfId="0" applyFont="true" applyBorder="true" applyAlignment="true" applyProtection="true">
      <alignment horizontal="center" vertical="center" wrapText="true"/>
    </xf>
    <xf numFmtId="0" fontId="26" fillId="0" borderId="0" xfId="0" applyFont="true" applyProtection="true">
      <alignment vertical="top"/>
    </xf>
    <xf numFmtId="0" fontId="3" fillId="0" borderId="6" xfId="0" applyFont="true" applyBorder="true" applyAlignment="true" applyProtection="true">
      <alignment horizontal="center" vertical="center"/>
    </xf>
    <xf numFmtId="0" fontId="3" fillId="0" borderId="13" xfId="0" applyFont="true" applyBorder="true" applyAlignment="true" applyProtection="true">
      <alignment horizontal="center" vertical="center"/>
    </xf>
    <xf numFmtId="0" fontId="29" fillId="0" borderId="0" xfId="0" applyFont="true" applyAlignment="true">
      <alignment horizontal="center" vertical="center"/>
      <protection locked="false"/>
    </xf>
    <xf numFmtId="0" fontId="3" fillId="0" borderId="7" xfId="0" applyFont="true" applyBorder="true" applyAlignment="true" applyProtection="true">
      <alignment horizontal="center" vertical="center" wrapText="true"/>
    </xf>
    <xf numFmtId="0" fontId="6" fillId="0" borderId="11" xfId="0" applyFont="true" applyBorder="true" applyAlignment="true">
      <alignment horizontal="center" vertical="center"/>
      <protection locked="false"/>
    </xf>
    <xf numFmtId="0" fontId="3" fillId="3" borderId="7" xfId="0" applyFont="true" applyFill="true" applyBorder="true" applyAlignment="true">
      <alignment horizontal="center" vertical="center" wrapText="true"/>
      <protection locked="false"/>
    </xf>
    <xf numFmtId="0" fontId="30" fillId="0" borderId="0" xfId="0" applyFont="true" applyAlignment="true" applyProtection="true">
      <alignment horizontal="center" vertical="top"/>
    </xf>
    <xf numFmtId="0" fontId="31" fillId="0" borderId="0" xfId="0" applyFont="true" applyAlignment="true" applyProtection="true">
      <alignment horizontal="center" vertical="center"/>
    </xf>
    <xf numFmtId="0" fontId="8" fillId="0" borderId="4" xfId="0" applyFont="true" applyBorder="true" applyAlignment="true">
      <alignment horizontal="left" vertical="center"/>
      <protection locked="false"/>
    </xf>
    <xf numFmtId="0" fontId="32" fillId="0" borderId="3" xfId="0" applyFont="true" applyBorder="true" applyAlignment="true" applyProtection="true">
      <alignment horizontal="center" vertical="center"/>
    </xf>
    <xf numFmtId="0" fontId="32" fillId="0" borderId="4" xfId="0" applyFont="true" applyBorder="true" applyAlignment="true" applyProtection="true">
      <alignment horizontal="center" vertical="center"/>
    </xf>
    <xf numFmtId="0" fontId="6" fillId="0" borderId="3" xfId="0" applyFont="true" applyBorder="true" applyAlignment="true" applyProtection="true">
      <alignment horizontal="left" vertical="center"/>
    </xf>
    <xf numFmtId="0" fontId="32" fillId="0" borderId="3" xfId="0" applyFont="true" applyBorder="true" applyAlignment="true">
      <alignment horizontal="center" vertical="center"/>
      <protection locked="false"/>
    </xf>
    <xf numFmtId="0" fontId="24" fillId="0" borderId="4" xfId="0" applyFont="true" applyBorder="true" applyAlignment="true" applyProtection="true" quotePrefix="true">
      <alignment horizontal="left" vertical="center" wrapText="true" indent="1"/>
    </xf>
    <xf numFmtId="0" fontId="3" fillId="0" borderId="4" xfId="0" applyFont="true" applyBorder="true" applyAlignment="true" applyProtection="true" quotePrefix="true">
      <alignment horizontal="left" vertical="center" wrapText="true" indent="2"/>
    </xf>
    <xf numFmtId="0" fontId="6" fillId="0" borderId="4" xfId="0" applyFont="true" applyBorder="true" applyAlignment="true" applyProtection="true" quotePrefix="true">
      <alignment horizontal="left" vertical="center" wrapText="true" indent="2"/>
    </xf>
    <xf numFmtId="0" fontId="6" fillId="0" borderId="3" xfId="0" applyFont="true" applyBorder="true" applyAlignment="true" applyProtection="true" quotePrefix="true">
      <alignment horizontal="left" vertical="center" wrapText="true" indent="2"/>
    </xf>
    <xf numFmtId="0" fontId="6" fillId="0" borderId="4" xfId="0" applyFont="true" applyBorder="true" applyAlignment="true" quotePrefix="true">
      <alignment horizontal="left" vertical="center" wrapText="true" indent="2"/>
      <protection locked="false"/>
    </xf>
  </cellXfs>
  <cellStyles count="57">
    <cellStyle name="常规" xfId="0" builtinId="0"/>
    <cellStyle name="IntegralNumberStyle" xfId="1"/>
    <cellStyle name="PercentStyle" xfId="2"/>
    <cellStyle name="DateTimeStyle" xfId="3"/>
    <cellStyle name="TimeStyle" xfId="4"/>
    <cellStyle name="60% - 强调文字颜色 6" xfId="5" builtinId="52"/>
    <cellStyle name="20% - 强调文字颜色 6" xfId="6" builtinId="50"/>
    <cellStyle name="输出" xfId="7" builtinId="21"/>
    <cellStyle name="检查单元格" xfId="8" builtinId="23"/>
    <cellStyle name="差" xfId="9" builtinId="27"/>
    <cellStyle name="标题 1" xfId="10" builtinId="16"/>
    <cellStyle name="解释性文本" xfId="11" builtinId="53"/>
    <cellStyle name="标题 2" xfId="12" builtinId="17"/>
    <cellStyle name="40% - 强调文字颜色 5" xfId="13" builtinId="47"/>
    <cellStyle name="千位分隔[0]" xfId="14" builtinId="6"/>
    <cellStyle name="40% - 强调文字颜色 6" xfId="15" builtinId="51"/>
    <cellStyle name="超链接" xfId="16" builtinId="8"/>
    <cellStyle name="强调文字颜色 5" xfId="17" builtinId="45"/>
    <cellStyle name="标题 3" xfId="18" builtinId="18"/>
    <cellStyle name="汇总" xfId="19" builtinId="25"/>
    <cellStyle name="20% - 强调文字颜色 1" xfId="20" builtinId="30"/>
    <cellStyle name="40% - 强调文字颜色 1" xfId="21" builtinId="31"/>
    <cellStyle name="强调文字颜色 6" xfId="22" builtinId="49"/>
    <cellStyle name="千位分隔" xfId="23" builtinId="3"/>
    <cellStyle name="标题" xfId="24" builtinId="15"/>
    <cellStyle name="已访问的超链接" xfId="25" builtinId="9"/>
    <cellStyle name="40% - 强调文字颜色 4" xfId="26" builtinId="43"/>
    <cellStyle name="链接单元格" xfId="27" builtinId="24"/>
    <cellStyle name="标题 4" xfId="28" builtinId="19"/>
    <cellStyle name="20% - 强调文字颜色 2" xfId="29" builtinId="34"/>
    <cellStyle name="TextStyle" xfId="30"/>
    <cellStyle name="货币[0]" xfId="31" builtinId="7"/>
    <cellStyle name="警告文本" xfId="32" builtinId="11"/>
    <cellStyle name="40% - 强调文字颜色 2" xfId="33" builtinId="35"/>
    <cellStyle name="DateStyle" xfId="34"/>
    <cellStyle name="注释" xfId="35" builtinId="10"/>
    <cellStyle name="60% - 强调文字颜色 3" xfId="36" builtinId="40"/>
    <cellStyle name="好" xfId="37" builtinId="26"/>
    <cellStyle name="20% - 强调文字颜色 5" xfId="38" builtinId="46"/>
    <cellStyle name="适中" xfId="39" builtinId="28"/>
    <cellStyle name="计算" xfId="40" builtinId="22"/>
    <cellStyle name="强调文字颜色 1" xfId="41" builtinId="29"/>
    <cellStyle name="60% - 强调文字颜色 4" xfId="42" builtinId="44"/>
    <cellStyle name="60% - 强调文字颜色 1" xfId="43" builtinId="32"/>
    <cellStyle name="NumberStyle" xfId="44"/>
    <cellStyle name="强调文字颜色 2" xfId="45" builtinId="33"/>
    <cellStyle name="60% - 强调文字颜色 5" xfId="46" builtinId="48"/>
    <cellStyle name="百分比" xfId="47" builtinId="5"/>
    <cellStyle name="60% - 强调文字颜色 2" xfId="48" builtinId="36"/>
    <cellStyle name="MoneyStyle" xfId="49"/>
    <cellStyle name="货币" xfId="50" builtinId="4"/>
    <cellStyle name="强调文字颜色 3" xfId="51" builtinId="37"/>
    <cellStyle name="20% - 强调文字颜色 3" xfId="52" builtinId="38"/>
    <cellStyle name="输入" xfId="53" builtinId="20"/>
    <cellStyle name="40% - 强调文字颜色 3" xfId="54" builtinId="39"/>
    <cellStyle name="强调文字颜色 4" xfId="55" builtinId="41"/>
    <cellStyle name="20% - 强调文字颜色 4" xfId="56"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D39"/>
  <sheetViews>
    <sheetView showZeros="0" workbookViewId="0">
      <pane ySplit="1" topLeftCell="A8" activePane="bottomLeft" state="frozen"/>
      <selection/>
      <selection pane="bottomLeft" activeCell="J27" sqref="J27"/>
    </sheetView>
  </sheetViews>
  <sheetFormatPr defaultColWidth="9.14444444444444" defaultRowHeight="12" customHeight="true" outlineLevelCol="3"/>
  <cols>
    <col min="1" max="1" width="31.8444444444444" customWidth="true"/>
    <col min="2" max="2" width="35" customWidth="true"/>
    <col min="3" max="3" width="36.5666666666667" customWidth="true"/>
    <col min="4" max="4" width="28" customWidth="true"/>
  </cols>
  <sheetData>
    <row r="1" customHeight="true" spans="1:4">
      <c r="A1" s="1"/>
      <c r="B1" s="1"/>
      <c r="C1" s="1"/>
      <c r="D1" s="1"/>
    </row>
    <row r="2" ht="15" customHeight="true" spans="4:4">
      <c r="D2" s="46" t="s">
        <v>0</v>
      </c>
    </row>
    <row r="3" ht="36" customHeight="true" spans="1:4">
      <c r="A3" s="4" t="str">
        <f>"2025"&amp;"年部门财务收支预算总表"</f>
        <v>2025年部门财务收支预算总表</v>
      </c>
      <c r="B3" s="214"/>
      <c r="C3" s="214"/>
      <c r="D3" s="214"/>
    </row>
    <row r="4" ht="18.75" customHeight="true" spans="1:4">
      <c r="A4" s="42" t="str">
        <f>"单位名称："&amp;"临沧市交通运输局"</f>
        <v>单位名称：临沧市交通运输局</v>
      </c>
      <c r="B4" s="215"/>
      <c r="C4" s="215"/>
      <c r="D4" s="46" t="s">
        <v>1</v>
      </c>
    </row>
    <row r="5" ht="18.75" customHeight="true" spans="1:4">
      <c r="A5" s="25" t="s">
        <v>2</v>
      </c>
      <c r="B5" s="27"/>
      <c r="C5" s="25" t="s">
        <v>3</v>
      </c>
      <c r="D5" s="27"/>
    </row>
    <row r="6" ht="18.75" customHeight="true" spans="1:4">
      <c r="A6" s="36" t="s">
        <v>4</v>
      </c>
      <c r="B6" s="36" t="str">
        <f t="shared" ref="B6:D6" si="0">"2025"&amp;"年预算数"</f>
        <v>2025年预算数</v>
      </c>
      <c r="C6" s="36" t="s">
        <v>5</v>
      </c>
      <c r="D6" s="36" t="str">
        <f t="shared" si="0"/>
        <v>2025年预算数</v>
      </c>
    </row>
    <row r="7" ht="18.75" customHeight="true" spans="1:4">
      <c r="A7" s="38"/>
      <c r="B7" s="38"/>
      <c r="C7" s="38"/>
      <c r="D7" s="38"/>
    </row>
    <row r="8" ht="18.75" customHeight="true" spans="1:4">
      <c r="A8" s="135" t="s">
        <v>6</v>
      </c>
      <c r="B8" s="29">
        <v>86494318.95</v>
      </c>
      <c r="C8" s="135" t="s">
        <v>7</v>
      </c>
      <c r="D8" s="29"/>
    </row>
    <row r="9" ht="18.75" customHeight="true" spans="1:4">
      <c r="A9" s="135" t="s">
        <v>8</v>
      </c>
      <c r="B9" s="29"/>
      <c r="C9" s="135" t="s">
        <v>9</v>
      </c>
      <c r="D9" s="29"/>
    </row>
    <row r="10" ht="18.75" customHeight="true" spans="1:4">
      <c r="A10" s="135" t="s">
        <v>10</v>
      </c>
      <c r="B10" s="29"/>
      <c r="C10" s="135" t="s">
        <v>11</v>
      </c>
      <c r="D10" s="29"/>
    </row>
    <row r="11" ht="18.75" customHeight="true" spans="1:4">
      <c r="A11" s="135" t="s">
        <v>12</v>
      </c>
      <c r="B11" s="29"/>
      <c r="C11" s="135" t="s">
        <v>13</v>
      </c>
      <c r="D11" s="29"/>
    </row>
    <row r="12" ht="18.75" customHeight="true" spans="1:4">
      <c r="A12" s="216" t="s">
        <v>14</v>
      </c>
      <c r="B12" s="29">
        <v>15000</v>
      </c>
      <c r="C12" s="172" t="s">
        <v>15</v>
      </c>
      <c r="D12" s="29"/>
    </row>
    <row r="13" ht="18.75" customHeight="true" spans="1:4">
      <c r="A13" s="175" t="s">
        <v>16</v>
      </c>
      <c r="B13" s="29"/>
      <c r="C13" s="174" t="s">
        <v>17</v>
      </c>
      <c r="D13" s="29"/>
    </row>
    <row r="14" ht="18.75" customHeight="true" spans="1:4">
      <c r="A14" s="175" t="s">
        <v>18</v>
      </c>
      <c r="B14" s="29"/>
      <c r="C14" s="174" t="s">
        <v>19</v>
      </c>
      <c r="D14" s="29"/>
    </row>
    <row r="15" ht="18.75" customHeight="true" spans="1:4">
      <c r="A15" s="175" t="s">
        <v>20</v>
      </c>
      <c r="B15" s="29"/>
      <c r="C15" s="174" t="s">
        <v>21</v>
      </c>
      <c r="D15" s="29">
        <v>1951452.96</v>
      </c>
    </row>
    <row r="16" ht="18.75" customHeight="true" spans="1:4">
      <c r="A16" s="175" t="s">
        <v>22</v>
      </c>
      <c r="B16" s="29"/>
      <c r="C16" s="174" t="s">
        <v>23</v>
      </c>
      <c r="D16" s="29">
        <v>879245.78</v>
      </c>
    </row>
    <row r="17" ht="18.75" customHeight="true" spans="1:4">
      <c r="A17" s="175" t="s">
        <v>24</v>
      </c>
      <c r="B17" s="29">
        <v>15000</v>
      </c>
      <c r="C17" s="175" t="s">
        <v>25</v>
      </c>
      <c r="D17" s="29"/>
    </row>
    <row r="18" ht="18.75" customHeight="true" spans="1:4">
      <c r="A18" s="175" t="s">
        <v>26</v>
      </c>
      <c r="B18" s="29"/>
      <c r="C18" s="175" t="s">
        <v>27</v>
      </c>
      <c r="D18" s="29"/>
    </row>
    <row r="19" ht="18.75" customHeight="true" spans="1:4">
      <c r="A19" s="176" t="s">
        <v>26</v>
      </c>
      <c r="B19" s="29"/>
      <c r="C19" s="174" t="s">
        <v>28</v>
      </c>
      <c r="D19" s="29"/>
    </row>
    <row r="20" ht="18.75" customHeight="true" spans="1:4">
      <c r="A20" s="176" t="s">
        <v>26</v>
      </c>
      <c r="B20" s="29"/>
      <c r="C20" s="174" t="s">
        <v>29</v>
      </c>
      <c r="D20" s="29">
        <v>82459472.49</v>
      </c>
    </row>
    <row r="21" ht="18.75" customHeight="true" spans="1:4">
      <c r="A21" s="176" t="s">
        <v>26</v>
      </c>
      <c r="B21" s="29"/>
      <c r="C21" s="174" t="s">
        <v>30</v>
      </c>
      <c r="D21" s="29"/>
    </row>
    <row r="22" ht="18.75" customHeight="true" spans="1:4">
      <c r="A22" s="176" t="s">
        <v>26</v>
      </c>
      <c r="B22" s="29"/>
      <c r="C22" s="174" t="s">
        <v>31</v>
      </c>
      <c r="D22" s="29"/>
    </row>
    <row r="23" ht="18.75" customHeight="true" spans="1:4">
      <c r="A23" s="176" t="s">
        <v>26</v>
      </c>
      <c r="B23" s="29"/>
      <c r="C23" s="174" t="s">
        <v>32</v>
      </c>
      <c r="D23" s="29"/>
    </row>
    <row r="24" ht="18.75" customHeight="true" spans="1:4">
      <c r="A24" s="176" t="s">
        <v>26</v>
      </c>
      <c r="B24" s="29"/>
      <c r="C24" s="174" t="s">
        <v>33</v>
      </c>
      <c r="D24" s="29"/>
    </row>
    <row r="25" ht="18.75" customHeight="true" spans="1:4">
      <c r="A25" s="176" t="s">
        <v>26</v>
      </c>
      <c r="B25" s="29"/>
      <c r="C25" s="174" t="s">
        <v>34</v>
      </c>
      <c r="D25" s="29"/>
    </row>
    <row r="26" ht="18.75" customHeight="true" spans="1:4">
      <c r="A26" s="176" t="s">
        <v>26</v>
      </c>
      <c r="B26" s="29"/>
      <c r="C26" s="174" t="s">
        <v>35</v>
      </c>
      <c r="D26" s="29">
        <v>954147.72</v>
      </c>
    </row>
    <row r="27" ht="18.75" customHeight="true" spans="1:4">
      <c r="A27" s="176" t="s">
        <v>26</v>
      </c>
      <c r="B27" s="29"/>
      <c r="C27" s="174" t="s">
        <v>36</v>
      </c>
      <c r="D27" s="29"/>
    </row>
    <row r="28" ht="18.75" customHeight="true" spans="1:4">
      <c r="A28" s="176" t="s">
        <v>26</v>
      </c>
      <c r="B28" s="29"/>
      <c r="C28" s="174" t="s">
        <v>37</v>
      </c>
      <c r="D28" s="29"/>
    </row>
    <row r="29" ht="18.75" customHeight="true" spans="1:4">
      <c r="A29" s="176" t="s">
        <v>26</v>
      </c>
      <c r="B29" s="29"/>
      <c r="C29" s="174" t="s">
        <v>38</v>
      </c>
      <c r="D29" s="29"/>
    </row>
    <row r="30" ht="18.75" customHeight="true" spans="1:4">
      <c r="A30" s="176" t="s">
        <v>26</v>
      </c>
      <c r="B30" s="29"/>
      <c r="C30" s="174" t="s">
        <v>39</v>
      </c>
      <c r="D30" s="29"/>
    </row>
    <row r="31" ht="18.75" customHeight="true" spans="1:4">
      <c r="A31" s="177" t="s">
        <v>26</v>
      </c>
      <c r="B31" s="29"/>
      <c r="C31" s="175" t="s">
        <v>40</v>
      </c>
      <c r="D31" s="29">
        <v>250000</v>
      </c>
    </row>
    <row r="32" ht="18.75" customHeight="true" spans="1:4">
      <c r="A32" s="177" t="s">
        <v>26</v>
      </c>
      <c r="B32" s="29"/>
      <c r="C32" s="175" t="s">
        <v>41</v>
      </c>
      <c r="D32" s="29"/>
    </row>
    <row r="33" ht="18.75" customHeight="true" spans="1:4">
      <c r="A33" s="177" t="s">
        <v>26</v>
      </c>
      <c r="B33" s="29"/>
      <c r="C33" s="175" t="s">
        <v>42</v>
      </c>
      <c r="D33" s="29"/>
    </row>
    <row r="34" ht="18.75" customHeight="true" spans="1:4">
      <c r="A34" s="177"/>
      <c r="B34" s="29"/>
      <c r="C34" s="175" t="s">
        <v>43</v>
      </c>
      <c r="D34" s="29"/>
    </row>
    <row r="35" ht="18.75" customHeight="true" spans="1:4">
      <c r="A35" s="217" t="s">
        <v>44</v>
      </c>
      <c r="B35" s="178">
        <f>SUM(B8:B12)</f>
        <v>86509318.95</v>
      </c>
      <c r="C35" s="218" t="s">
        <v>45</v>
      </c>
      <c r="D35" s="178">
        <v>86494318.95</v>
      </c>
    </row>
    <row r="36" ht="18.75" customHeight="true" spans="1:4">
      <c r="A36" s="219" t="s">
        <v>46</v>
      </c>
      <c r="B36" s="29">
        <v>18579.43</v>
      </c>
      <c r="C36" s="135" t="s">
        <v>47</v>
      </c>
      <c r="D36" s="29">
        <v>33579.43</v>
      </c>
    </row>
    <row r="37" ht="18.75" customHeight="true" spans="1:4">
      <c r="A37" s="219" t="s">
        <v>48</v>
      </c>
      <c r="B37" s="29"/>
      <c r="C37" s="135" t="s">
        <v>48</v>
      </c>
      <c r="D37" s="29"/>
    </row>
    <row r="38" ht="18.75" customHeight="true" spans="1:4">
      <c r="A38" s="219" t="s">
        <v>49</v>
      </c>
      <c r="B38" s="29">
        <f>B36-B37</f>
        <v>18579.43</v>
      </c>
      <c r="C38" s="135" t="s">
        <v>50</v>
      </c>
      <c r="D38" s="29">
        <v>33579.43</v>
      </c>
    </row>
    <row r="39" ht="18.75" customHeight="true" spans="1:4">
      <c r="A39" s="220" t="s">
        <v>51</v>
      </c>
      <c r="B39" s="178">
        <f t="shared" ref="B39:D39" si="1">B35+B36</f>
        <v>86527898.38</v>
      </c>
      <c r="C39" s="218" t="s">
        <v>52</v>
      </c>
      <c r="D39" s="178">
        <f t="shared" si="1"/>
        <v>86527898.38</v>
      </c>
    </row>
  </sheetData>
  <mergeCells count="8">
    <mergeCell ref="A3:D3"/>
    <mergeCell ref="A4:B4"/>
    <mergeCell ref="A5:B5"/>
    <mergeCell ref="C5:D5"/>
    <mergeCell ref="A6:A7"/>
    <mergeCell ref="B6:B7"/>
    <mergeCell ref="C6:C7"/>
    <mergeCell ref="D6:D7"/>
  </mergeCells>
  <printOptions horizontalCentered="true"/>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S11"/>
  <sheetViews>
    <sheetView showZeros="0" workbookViewId="0">
      <pane ySplit="1" topLeftCell="A4" activePane="bottomLeft" state="frozen"/>
      <selection/>
      <selection pane="bottomLeft" activeCell="G27" sqref="G27"/>
    </sheetView>
  </sheetViews>
  <sheetFormatPr defaultColWidth="9.14444444444444" defaultRowHeight="14.25" customHeight="true"/>
  <cols>
    <col min="1" max="1" width="21.1444444444444" customWidth="true"/>
    <col min="2" max="2" width="35.2888888888889" customWidth="true"/>
    <col min="3" max="8" width="20.4222222222222" customWidth="true"/>
    <col min="9" max="11" width="20.5666666666667" customWidth="true"/>
    <col min="12" max="12" width="20.4222222222222" customWidth="true"/>
    <col min="13" max="13" width="20.5666666666667" customWidth="true"/>
    <col min="14" max="19" width="20.4222222222222" customWidth="true"/>
  </cols>
  <sheetData>
    <row r="1" customHeight="true" spans="1:19">
      <c r="A1" s="1"/>
      <c r="B1" s="1"/>
      <c r="C1" s="1"/>
      <c r="D1" s="1"/>
      <c r="E1" s="1"/>
      <c r="F1" s="1"/>
      <c r="G1" s="1"/>
      <c r="H1" s="1"/>
      <c r="I1" s="1"/>
      <c r="J1" s="1"/>
      <c r="K1" s="1"/>
      <c r="L1" s="1"/>
      <c r="M1" s="1"/>
      <c r="N1" s="1"/>
      <c r="O1" s="1"/>
      <c r="P1" s="1"/>
      <c r="Q1" s="1"/>
      <c r="R1" s="1"/>
      <c r="S1" s="1"/>
    </row>
    <row r="2" ht="15" customHeight="true" spans="10:19">
      <c r="J2" s="207"/>
      <c r="O2" s="72"/>
      <c r="P2" s="72"/>
      <c r="Q2" s="72"/>
      <c r="R2" s="72"/>
      <c r="S2" s="40" t="s">
        <v>53</v>
      </c>
    </row>
    <row r="3" ht="57.75" customHeight="true" spans="1:19">
      <c r="A3" s="132" t="str">
        <f>"2025"&amp;"年部门收入预算表"</f>
        <v>2025年部门收入预算表</v>
      </c>
      <c r="B3" s="191"/>
      <c r="C3" s="191"/>
      <c r="D3" s="191"/>
      <c r="E3" s="191"/>
      <c r="F3" s="191"/>
      <c r="G3" s="191"/>
      <c r="H3" s="191"/>
      <c r="I3" s="191"/>
      <c r="J3" s="191"/>
      <c r="K3" s="191"/>
      <c r="L3" s="191"/>
      <c r="M3" s="191"/>
      <c r="N3" s="191"/>
      <c r="O3" s="210"/>
      <c r="P3" s="210"/>
      <c r="Q3" s="210"/>
      <c r="R3" s="210"/>
      <c r="S3" s="210"/>
    </row>
    <row r="4" ht="18.75" customHeight="true" spans="1:19">
      <c r="A4" s="42" t="str">
        <f>"单位名称："&amp;"临沧市交通运输局"</f>
        <v>单位名称：临沧市交通运输局</v>
      </c>
      <c r="B4" s="100"/>
      <c r="C4" s="100"/>
      <c r="D4" s="100"/>
      <c r="E4" s="100"/>
      <c r="F4" s="100"/>
      <c r="G4" s="100"/>
      <c r="H4" s="100"/>
      <c r="I4" s="100"/>
      <c r="J4" s="74"/>
      <c r="K4" s="100"/>
      <c r="L4" s="100"/>
      <c r="M4" s="100"/>
      <c r="N4" s="100"/>
      <c r="O4" s="74"/>
      <c r="P4" s="74"/>
      <c r="Q4" s="74"/>
      <c r="R4" s="74"/>
      <c r="S4" s="40" t="s">
        <v>1</v>
      </c>
    </row>
    <row r="5" ht="18.75" customHeight="true" spans="1:19">
      <c r="A5" s="192" t="s">
        <v>54</v>
      </c>
      <c r="B5" s="193" t="s">
        <v>55</v>
      </c>
      <c r="C5" s="193" t="s">
        <v>56</v>
      </c>
      <c r="D5" s="194" t="s">
        <v>57</v>
      </c>
      <c r="E5" s="206"/>
      <c r="F5" s="206"/>
      <c r="G5" s="206"/>
      <c r="H5" s="206"/>
      <c r="I5" s="206"/>
      <c r="J5" s="208"/>
      <c r="K5" s="206"/>
      <c r="L5" s="206"/>
      <c r="M5" s="206"/>
      <c r="N5" s="211"/>
      <c r="O5" s="194" t="s">
        <v>46</v>
      </c>
      <c r="P5" s="194"/>
      <c r="Q5" s="194"/>
      <c r="R5" s="194"/>
      <c r="S5" s="213"/>
    </row>
    <row r="6" ht="18.75" customHeight="true" spans="1:19">
      <c r="A6" s="195"/>
      <c r="B6" s="196"/>
      <c r="C6" s="196"/>
      <c r="D6" s="197" t="s">
        <v>58</v>
      </c>
      <c r="E6" s="197" t="s">
        <v>59</v>
      </c>
      <c r="F6" s="197" t="s">
        <v>60</v>
      </c>
      <c r="G6" s="197" t="s">
        <v>61</v>
      </c>
      <c r="H6" s="197" t="s">
        <v>62</v>
      </c>
      <c r="I6" s="209" t="s">
        <v>63</v>
      </c>
      <c r="J6" s="209"/>
      <c r="K6" s="209"/>
      <c r="L6" s="209"/>
      <c r="M6" s="209"/>
      <c r="N6" s="200"/>
      <c r="O6" s="197" t="s">
        <v>58</v>
      </c>
      <c r="P6" s="197" t="s">
        <v>59</v>
      </c>
      <c r="Q6" s="197" t="s">
        <v>60</v>
      </c>
      <c r="R6" s="197" t="s">
        <v>61</v>
      </c>
      <c r="S6" s="197" t="s">
        <v>64</v>
      </c>
    </row>
    <row r="7" ht="18.75" customHeight="true" spans="1:19">
      <c r="A7" s="198"/>
      <c r="B7" s="199"/>
      <c r="C7" s="199"/>
      <c r="D7" s="200"/>
      <c r="E7" s="200"/>
      <c r="F7" s="200"/>
      <c r="G7" s="200"/>
      <c r="H7" s="200"/>
      <c r="I7" s="199" t="s">
        <v>58</v>
      </c>
      <c r="J7" s="199" t="s">
        <v>65</v>
      </c>
      <c r="K7" s="199" t="s">
        <v>66</v>
      </c>
      <c r="L7" s="199" t="s">
        <v>67</v>
      </c>
      <c r="M7" s="199" t="s">
        <v>68</v>
      </c>
      <c r="N7" s="199" t="s">
        <v>69</v>
      </c>
      <c r="O7" s="212"/>
      <c r="P7" s="212"/>
      <c r="Q7" s="212"/>
      <c r="R7" s="212"/>
      <c r="S7" s="200"/>
    </row>
    <row r="8" ht="18.75" customHeight="true" spans="1:19">
      <c r="A8" s="14">
        <v>1</v>
      </c>
      <c r="B8" s="14">
        <v>2</v>
      </c>
      <c r="C8" s="14">
        <v>3</v>
      </c>
      <c r="D8" s="14">
        <v>4</v>
      </c>
      <c r="E8" s="14">
        <v>5</v>
      </c>
      <c r="F8" s="14">
        <v>6</v>
      </c>
      <c r="G8" s="14">
        <v>7</v>
      </c>
      <c r="H8" s="14">
        <v>8</v>
      </c>
      <c r="I8" s="14">
        <v>9</v>
      </c>
      <c r="J8" s="14">
        <v>10</v>
      </c>
      <c r="K8" s="14">
        <v>11</v>
      </c>
      <c r="L8" s="14">
        <v>12</v>
      </c>
      <c r="M8" s="14">
        <v>13</v>
      </c>
      <c r="N8" s="14">
        <v>14</v>
      </c>
      <c r="O8" s="14">
        <v>15</v>
      </c>
      <c r="P8" s="14">
        <v>16</v>
      </c>
      <c r="Q8" s="14">
        <v>17</v>
      </c>
      <c r="R8" s="14">
        <v>18</v>
      </c>
      <c r="S8" s="14">
        <v>19</v>
      </c>
    </row>
    <row r="9" ht="18.75" customHeight="true" spans="1:19">
      <c r="A9" s="201" t="s">
        <v>70</v>
      </c>
      <c r="B9" s="202" t="s">
        <v>71</v>
      </c>
      <c r="C9" s="29">
        <v>86527898.38</v>
      </c>
      <c r="D9" s="29">
        <v>86509318.95</v>
      </c>
      <c r="E9" s="29">
        <v>86494318.95</v>
      </c>
      <c r="F9" s="29"/>
      <c r="G9" s="29"/>
      <c r="H9" s="29"/>
      <c r="I9" s="29">
        <v>15000</v>
      </c>
      <c r="J9" s="29"/>
      <c r="K9" s="29"/>
      <c r="L9" s="29"/>
      <c r="M9" s="29"/>
      <c r="N9" s="29">
        <v>15000</v>
      </c>
      <c r="O9" s="29">
        <v>18579.43</v>
      </c>
      <c r="P9" s="29"/>
      <c r="Q9" s="29"/>
      <c r="R9" s="29"/>
      <c r="S9" s="29">
        <v>18579.43</v>
      </c>
    </row>
    <row r="10" ht="18.75" customHeight="true" spans="1:19">
      <c r="A10" s="85" t="s">
        <v>72</v>
      </c>
      <c r="B10" s="203" t="s">
        <v>71</v>
      </c>
      <c r="C10" s="29">
        <v>86527898.38</v>
      </c>
      <c r="D10" s="29">
        <v>86509318.95</v>
      </c>
      <c r="E10" s="29">
        <v>86494318.95</v>
      </c>
      <c r="F10" s="29"/>
      <c r="G10" s="29"/>
      <c r="H10" s="29"/>
      <c r="I10" s="29">
        <v>15000</v>
      </c>
      <c r="J10" s="29"/>
      <c r="K10" s="29"/>
      <c r="L10" s="29"/>
      <c r="M10" s="29"/>
      <c r="N10" s="29">
        <v>15000</v>
      </c>
      <c r="O10" s="29">
        <v>18579.43</v>
      </c>
      <c r="P10" s="29"/>
      <c r="Q10" s="29"/>
      <c r="R10" s="29"/>
      <c r="S10" s="29">
        <v>18579.43</v>
      </c>
    </row>
    <row r="11" ht="18.75" customHeight="true" spans="1:19">
      <c r="A11" s="204" t="s">
        <v>56</v>
      </c>
      <c r="B11" s="205"/>
      <c r="C11" s="29">
        <v>86527898.38</v>
      </c>
      <c r="D11" s="29">
        <v>86509318.95</v>
      </c>
      <c r="E11" s="29">
        <v>86494318.95</v>
      </c>
      <c r="F11" s="29"/>
      <c r="G11" s="29"/>
      <c r="H11" s="29"/>
      <c r="I11" s="29">
        <v>15000</v>
      </c>
      <c r="J11" s="29"/>
      <c r="K11" s="29"/>
      <c r="L11" s="29"/>
      <c r="M11" s="29"/>
      <c r="N11" s="29">
        <v>15000</v>
      </c>
      <c r="O11" s="29">
        <v>18579.43</v>
      </c>
      <c r="P11" s="29"/>
      <c r="Q11" s="29"/>
      <c r="R11" s="29"/>
      <c r="S11" s="29">
        <v>18579.43</v>
      </c>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true"/>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O40"/>
  <sheetViews>
    <sheetView showZeros="0" workbookViewId="0">
      <pane ySplit="1" topLeftCell="A14" activePane="bottomLeft" state="frozen"/>
      <selection/>
      <selection pane="bottomLeft" activeCell="H42" sqref="H42"/>
    </sheetView>
  </sheetViews>
  <sheetFormatPr defaultColWidth="9.14444444444444" defaultRowHeight="14.25" customHeight="true"/>
  <cols>
    <col min="1" max="1" width="14.2888888888889" customWidth="true"/>
    <col min="2" max="2" width="37.7111111111111" customWidth="true"/>
    <col min="3" max="6" width="19.1444444444444" customWidth="true"/>
    <col min="7" max="8" width="19" customWidth="true"/>
    <col min="9" max="9" width="18.8444444444444" customWidth="true"/>
    <col min="10" max="11" width="19" customWidth="true"/>
    <col min="12" max="14" width="18.8444444444444" customWidth="true"/>
    <col min="15" max="15" width="19" customWidth="true"/>
  </cols>
  <sheetData>
    <row r="1" customHeight="true" spans="1:15">
      <c r="A1" s="1"/>
      <c r="B1" s="1"/>
      <c r="C1" s="1"/>
      <c r="D1" s="1"/>
      <c r="E1" s="1"/>
      <c r="F1" s="1"/>
      <c r="G1" s="1"/>
      <c r="H1" s="1"/>
      <c r="I1" s="1"/>
      <c r="J1" s="1"/>
      <c r="K1" s="1"/>
      <c r="L1" s="1"/>
      <c r="M1" s="1"/>
      <c r="N1" s="1"/>
      <c r="O1" s="1"/>
    </row>
    <row r="2" ht="15" customHeight="true" spans="1:15">
      <c r="A2" s="2"/>
      <c r="B2" s="2"/>
      <c r="C2" s="2"/>
      <c r="D2" s="180"/>
      <c r="E2" s="2"/>
      <c r="F2" s="2"/>
      <c r="G2" s="2"/>
      <c r="H2" s="180"/>
      <c r="I2" s="2"/>
      <c r="J2" s="180"/>
      <c r="K2" s="2"/>
      <c r="L2" s="2"/>
      <c r="M2" s="2"/>
      <c r="N2" s="2"/>
      <c r="O2" s="46" t="s">
        <v>73</v>
      </c>
    </row>
    <row r="3" ht="42" customHeight="true" spans="1:15">
      <c r="A3" s="4" t="str">
        <f>"2025"&amp;"年部门支出预算表"</f>
        <v>2025年部门支出预算表</v>
      </c>
      <c r="B3" s="181"/>
      <c r="C3" s="181"/>
      <c r="D3" s="181"/>
      <c r="E3" s="181"/>
      <c r="F3" s="181"/>
      <c r="G3" s="181"/>
      <c r="H3" s="181"/>
      <c r="I3" s="181"/>
      <c r="J3" s="181"/>
      <c r="K3" s="181"/>
      <c r="L3" s="181"/>
      <c r="M3" s="181"/>
      <c r="N3" s="181"/>
      <c r="O3" s="181"/>
    </row>
    <row r="4" ht="18.75" customHeight="true" spans="1:15">
      <c r="A4" s="182" t="str">
        <f>"单位名称："&amp;"临沧市交通运输局"</f>
        <v>单位名称：临沧市交通运输局</v>
      </c>
      <c r="B4" s="183"/>
      <c r="C4" s="69"/>
      <c r="D4" s="35"/>
      <c r="E4" s="69"/>
      <c r="F4" s="69"/>
      <c r="G4" s="69"/>
      <c r="H4" s="35"/>
      <c r="I4" s="69"/>
      <c r="J4" s="35"/>
      <c r="K4" s="69"/>
      <c r="L4" s="69"/>
      <c r="M4" s="190"/>
      <c r="N4" s="190"/>
      <c r="O4" s="46" t="s">
        <v>1</v>
      </c>
    </row>
    <row r="5" ht="18.75" customHeight="true" spans="1:15">
      <c r="A5" s="8" t="s">
        <v>74</v>
      </c>
      <c r="B5" s="8" t="s">
        <v>75</v>
      </c>
      <c r="C5" s="8" t="s">
        <v>56</v>
      </c>
      <c r="D5" s="25" t="s">
        <v>59</v>
      </c>
      <c r="E5" s="92" t="s">
        <v>76</v>
      </c>
      <c r="F5" s="145" t="s">
        <v>77</v>
      </c>
      <c r="G5" s="8" t="s">
        <v>60</v>
      </c>
      <c r="H5" s="8" t="s">
        <v>61</v>
      </c>
      <c r="I5" s="8" t="s">
        <v>78</v>
      </c>
      <c r="J5" s="25" t="s">
        <v>79</v>
      </c>
      <c r="K5" s="26"/>
      <c r="L5" s="26"/>
      <c r="M5" s="26"/>
      <c r="N5" s="26"/>
      <c r="O5" s="27"/>
    </row>
    <row r="6" ht="30" customHeight="true" spans="1:15">
      <c r="A6" s="13"/>
      <c r="B6" s="13"/>
      <c r="C6" s="13"/>
      <c r="D6" s="66" t="s">
        <v>58</v>
      </c>
      <c r="E6" s="95" t="s">
        <v>76</v>
      </c>
      <c r="F6" s="95" t="s">
        <v>77</v>
      </c>
      <c r="G6" s="13"/>
      <c r="H6" s="13"/>
      <c r="I6" s="13"/>
      <c r="J6" s="66" t="s">
        <v>58</v>
      </c>
      <c r="K6" s="43" t="s">
        <v>80</v>
      </c>
      <c r="L6" s="43" t="s">
        <v>81</v>
      </c>
      <c r="M6" s="43" t="s">
        <v>82</v>
      </c>
      <c r="N6" s="43" t="s">
        <v>83</v>
      </c>
      <c r="O6" s="43" t="s">
        <v>84</v>
      </c>
    </row>
    <row r="7" ht="18.75" customHeight="true" spans="1:15">
      <c r="A7" s="122">
        <v>1</v>
      </c>
      <c r="B7" s="122">
        <v>2</v>
      </c>
      <c r="C7" s="66">
        <v>3</v>
      </c>
      <c r="D7" s="66">
        <v>4</v>
      </c>
      <c r="E7" s="66">
        <v>5</v>
      </c>
      <c r="F7" s="66">
        <v>6</v>
      </c>
      <c r="G7" s="66">
        <v>7</v>
      </c>
      <c r="H7" s="66">
        <v>8</v>
      </c>
      <c r="I7" s="66">
        <v>9</v>
      </c>
      <c r="J7" s="66">
        <v>10</v>
      </c>
      <c r="K7" s="66">
        <v>11</v>
      </c>
      <c r="L7" s="66">
        <v>12</v>
      </c>
      <c r="M7" s="66">
        <v>13</v>
      </c>
      <c r="N7" s="66">
        <v>14</v>
      </c>
      <c r="O7" s="66">
        <v>15</v>
      </c>
    </row>
    <row r="8" ht="18.75" customHeight="true" spans="1:15">
      <c r="A8" s="135" t="s">
        <v>85</v>
      </c>
      <c r="B8" s="169" t="s">
        <v>86</v>
      </c>
      <c r="C8" s="29">
        <v>1951452.96</v>
      </c>
      <c r="D8" s="29">
        <v>1951452.96</v>
      </c>
      <c r="E8" s="29">
        <v>1951452.96</v>
      </c>
      <c r="F8" s="29"/>
      <c r="G8" s="29"/>
      <c r="H8" s="29"/>
      <c r="I8" s="29"/>
      <c r="J8" s="29"/>
      <c r="K8" s="29"/>
      <c r="L8" s="29"/>
      <c r="M8" s="29"/>
      <c r="N8" s="29"/>
      <c r="O8" s="29"/>
    </row>
    <row r="9" ht="18.75" customHeight="true" spans="1:15">
      <c r="A9" s="184" t="s">
        <v>87</v>
      </c>
      <c r="B9" s="221" t="s">
        <v>88</v>
      </c>
      <c r="C9" s="29">
        <v>1902252.96</v>
      </c>
      <c r="D9" s="29">
        <v>1902252.96</v>
      </c>
      <c r="E9" s="29">
        <v>1902252.96</v>
      </c>
      <c r="F9" s="29"/>
      <c r="G9" s="29"/>
      <c r="H9" s="29"/>
      <c r="I9" s="29"/>
      <c r="J9" s="29"/>
      <c r="K9" s="29"/>
      <c r="L9" s="29"/>
      <c r="M9" s="29"/>
      <c r="N9" s="29"/>
      <c r="O9" s="29"/>
    </row>
    <row r="10" ht="18.75" customHeight="true" spans="1:15">
      <c r="A10" s="186" t="s">
        <v>89</v>
      </c>
      <c r="B10" s="222" t="s">
        <v>90</v>
      </c>
      <c r="C10" s="29">
        <v>604549.2</v>
      </c>
      <c r="D10" s="29">
        <v>604549.2</v>
      </c>
      <c r="E10" s="29">
        <v>604549.2</v>
      </c>
      <c r="F10" s="29"/>
      <c r="G10" s="29"/>
      <c r="H10" s="29"/>
      <c r="I10" s="29"/>
      <c r="J10" s="29"/>
      <c r="K10" s="29"/>
      <c r="L10" s="29"/>
      <c r="M10" s="29"/>
      <c r="N10" s="29"/>
      <c r="O10" s="29"/>
    </row>
    <row r="11" ht="18.75" customHeight="true" spans="1:15">
      <c r="A11" s="186" t="s">
        <v>91</v>
      </c>
      <c r="B11" s="222" t="s">
        <v>92</v>
      </c>
      <c r="C11" s="29">
        <v>69267.6</v>
      </c>
      <c r="D11" s="29">
        <v>69267.6</v>
      </c>
      <c r="E11" s="29">
        <v>69267.6</v>
      </c>
      <c r="F11" s="29"/>
      <c r="G11" s="29"/>
      <c r="H11" s="29"/>
      <c r="I11" s="29"/>
      <c r="J11" s="29"/>
      <c r="K11" s="29"/>
      <c r="L11" s="29"/>
      <c r="M11" s="29"/>
      <c r="N11" s="29"/>
      <c r="O11" s="29"/>
    </row>
    <row r="12" ht="27" customHeight="true" spans="1:15">
      <c r="A12" s="186" t="s">
        <v>93</v>
      </c>
      <c r="B12" s="222" t="s">
        <v>94</v>
      </c>
      <c r="C12" s="29">
        <v>1228436.16</v>
      </c>
      <c r="D12" s="29">
        <v>1228436.16</v>
      </c>
      <c r="E12" s="29">
        <v>1228436.16</v>
      </c>
      <c r="F12" s="29"/>
      <c r="G12" s="29"/>
      <c r="H12" s="29"/>
      <c r="I12" s="29"/>
      <c r="J12" s="29"/>
      <c r="K12" s="29"/>
      <c r="L12" s="29"/>
      <c r="M12" s="29"/>
      <c r="N12" s="29"/>
      <c r="O12" s="29"/>
    </row>
    <row r="13" ht="18.75" customHeight="true" spans="1:15">
      <c r="A13" s="184" t="s">
        <v>95</v>
      </c>
      <c r="B13" s="221" t="s">
        <v>96</v>
      </c>
      <c r="C13" s="29">
        <v>49200</v>
      </c>
      <c r="D13" s="29">
        <v>49200</v>
      </c>
      <c r="E13" s="29">
        <v>49200</v>
      </c>
      <c r="F13" s="29"/>
      <c r="G13" s="29"/>
      <c r="H13" s="29"/>
      <c r="I13" s="29"/>
      <c r="J13" s="29"/>
      <c r="K13" s="29"/>
      <c r="L13" s="29"/>
      <c r="M13" s="29"/>
      <c r="N13" s="29"/>
      <c r="O13" s="29"/>
    </row>
    <row r="14" ht="18.75" customHeight="true" spans="1:15">
      <c r="A14" s="186" t="s">
        <v>97</v>
      </c>
      <c r="B14" s="222" t="s">
        <v>98</v>
      </c>
      <c r="C14" s="29">
        <v>49200</v>
      </c>
      <c r="D14" s="29">
        <v>49200</v>
      </c>
      <c r="E14" s="29">
        <v>49200</v>
      </c>
      <c r="F14" s="29"/>
      <c r="G14" s="29"/>
      <c r="H14" s="29"/>
      <c r="I14" s="29"/>
      <c r="J14" s="29"/>
      <c r="K14" s="29"/>
      <c r="L14" s="29"/>
      <c r="M14" s="29"/>
      <c r="N14" s="29"/>
      <c r="O14" s="29"/>
    </row>
    <row r="15" ht="18.75" customHeight="true" spans="1:15">
      <c r="A15" s="135" t="s">
        <v>99</v>
      </c>
      <c r="B15" s="169" t="s">
        <v>100</v>
      </c>
      <c r="C15" s="29">
        <v>879245.78</v>
      </c>
      <c r="D15" s="29">
        <v>879245.78</v>
      </c>
      <c r="E15" s="29">
        <v>879245.78</v>
      </c>
      <c r="F15" s="29"/>
      <c r="G15" s="29"/>
      <c r="H15" s="29"/>
      <c r="I15" s="29"/>
      <c r="J15" s="29"/>
      <c r="K15" s="29"/>
      <c r="L15" s="29"/>
      <c r="M15" s="29"/>
      <c r="N15" s="29"/>
      <c r="O15" s="29"/>
    </row>
    <row r="16" ht="18.75" customHeight="true" spans="1:15">
      <c r="A16" s="184" t="s">
        <v>101</v>
      </c>
      <c r="B16" s="221" t="s">
        <v>102</v>
      </c>
      <c r="C16" s="29">
        <v>879245.78</v>
      </c>
      <c r="D16" s="29">
        <v>879245.78</v>
      </c>
      <c r="E16" s="29">
        <v>879245.78</v>
      </c>
      <c r="F16" s="29"/>
      <c r="G16" s="29"/>
      <c r="H16" s="29"/>
      <c r="I16" s="29"/>
      <c r="J16" s="29"/>
      <c r="K16" s="29"/>
      <c r="L16" s="29"/>
      <c r="M16" s="29"/>
      <c r="N16" s="29"/>
      <c r="O16" s="29"/>
    </row>
    <row r="17" ht="18.75" customHeight="true" spans="1:15">
      <c r="A17" s="186" t="s">
        <v>103</v>
      </c>
      <c r="B17" s="222" t="s">
        <v>104</v>
      </c>
      <c r="C17" s="29">
        <v>188206.45</v>
      </c>
      <c r="D17" s="29">
        <v>188206.45</v>
      </c>
      <c r="E17" s="29">
        <v>188206.45</v>
      </c>
      <c r="F17" s="29"/>
      <c r="G17" s="29"/>
      <c r="H17" s="29"/>
      <c r="I17" s="29"/>
      <c r="J17" s="29"/>
      <c r="K17" s="29"/>
      <c r="L17" s="29"/>
      <c r="M17" s="29"/>
      <c r="N17" s="29"/>
      <c r="O17" s="29"/>
    </row>
    <row r="18" ht="18.75" customHeight="true" spans="1:15">
      <c r="A18" s="186" t="s">
        <v>105</v>
      </c>
      <c r="B18" s="222" t="s">
        <v>106</v>
      </c>
      <c r="C18" s="29">
        <v>356912.1</v>
      </c>
      <c r="D18" s="29">
        <v>356912.1</v>
      </c>
      <c r="E18" s="29">
        <v>356912.1</v>
      </c>
      <c r="F18" s="29"/>
      <c r="G18" s="29"/>
      <c r="H18" s="29"/>
      <c r="I18" s="29"/>
      <c r="J18" s="29"/>
      <c r="K18" s="29"/>
      <c r="L18" s="29"/>
      <c r="M18" s="29"/>
      <c r="N18" s="29"/>
      <c r="O18" s="29"/>
    </row>
    <row r="19" ht="18.75" customHeight="true" spans="1:15">
      <c r="A19" s="186" t="s">
        <v>107</v>
      </c>
      <c r="B19" s="222" t="s">
        <v>108</v>
      </c>
      <c r="C19" s="29">
        <v>289731.78</v>
      </c>
      <c r="D19" s="29">
        <v>289731.78</v>
      </c>
      <c r="E19" s="29">
        <v>289731.78</v>
      </c>
      <c r="F19" s="29"/>
      <c r="G19" s="29"/>
      <c r="H19" s="29"/>
      <c r="I19" s="29"/>
      <c r="J19" s="29"/>
      <c r="K19" s="29"/>
      <c r="L19" s="29"/>
      <c r="M19" s="29"/>
      <c r="N19" s="29"/>
      <c r="O19" s="29"/>
    </row>
    <row r="20" ht="18.75" customHeight="true" spans="1:15">
      <c r="A20" s="186" t="s">
        <v>109</v>
      </c>
      <c r="B20" s="222" t="s">
        <v>110</v>
      </c>
      <c r="C20" s="29">
        <v>44395.45</v>
      </c>
      <c r="D20" s="29">
        <v>44395.45</v>
      </c>
      <c r="E20" s="29">
        <v>44395.45</v>
      </c>
      <c r="F20" s="29"/>
      <c r="G20" s="29"/>
      <c r="H20" s="29"/>
      <c r="I20" s="29"/>
      <c r="J20" s="29"/>
      <c r="K20" s="29"/>
      <c r="L20" s="29"/>
      <c r="M20" s="29"/>
      <c r="N20" s="29"/>
      <c r="O20" s="29"/>
    </row>
    <row r="21" ht="18.75" customHeight="true" spans="1:15">
      <c r="A21" s="135" t="s">
        <v>111</v>
      </c>
      <c r="B21" s="169" t="s">
        <v>112</v>
      </c>
      <c r="C21" s="29">
        <v>82459472.49</v>
      </c>
      <c r="D21" s="29">
        <v>82459472.49</v>
      </c>
      <c r="E21" s="29">
        <v>9509472.49</v>
      </c>
      <c r="F21" s="29">
        <v>72950000</v>
      </c>
      <c r="G21" s="29"/>
      <c r="H21" s="29"/>
      <c r="I21" s="29"/>
      <c r="J21" s="29"/>
      <c r="K21" s="29"/>
      <c r="L21" s="29"/>
      <c r="M21" s="29"/>
      <c r="N21" s="29"/>
      <c r="O21" s="29"/>
    </row>
    <row r="22" ht="18.75" customHeight="true" spans="1:15">
      <c r="A22" s="184" t="s">
        <v>113</v>
      </c>
      <c r="B22" s="221" t="s">
        <v>114</v>
      </c>
      <c r="C22" s="29">
        <v>42309472.49</v>
      </c>
      <c r="D22" s="29">
        <v>42309472.49</v>
      </c>
      <c r="E22" s="29">
        <v>9509472.49</v>
      </c>
      <c r="F22" s="29">
        <v>32800000</v>
      </c>
      <c r="G22" s="29"/>
      <c r="H22" s="29"/>
      <c r="I22" s="29"/>
      <c r="J22" s="29"/>
      <c r="K22" s="29"/>
      <c r="L22" s="29"/>
      <c r="M22" s="29"/>
      <c r="N22" s="29"/>
      <c r="O22" s="29"/>
    </row>
    <row r="23" ht="18.75" customHeight="true" spans="1:15">
      <c r="A23" s="186" t="s">
        <v>115</v>
      </c>
      <c r="B23" s="222" t="s">
        <v>116</v>
      </c>
      <c r="C23" s="29">
        <v>9509472.49</v>
      </c>
      <c r="D23" s="29">
        <v>9509472.49</v>
      </c>
      <c r="E23" s="29">
        <v>9509472.49</v>
      </c>
      <c r="F23" s="29"/>
      <c r="G23" s="29"/>
      <c r="H23" s="29"/>
      <c r="I23" s="29"/>
      <c r="J23" s="29"/>
      <c r="K23" s="29"/>
      <c r="L23" s="29"/>
      <c r="M23" s="29"/>
      <c r="N23" s="29"/>
      <c r="O23" s="29"/>
    </row>
    <row r="24" ht="18.75" customHeight="true" spans="1:15">
      <c r="A24" s="186" t="s">
        <v>117</v>
      </c>
      <c r="B24" s="222" t="s">
        <v>118</v>
      </c>
      <c r="C24" s="29">
        <v>1500000</v>
      </c>
      <c r="D24" s="29">
        <v>1500000</v>
      </c>
      <c r="E24" s="29"/>
      <c r="F24" s="29">
        <v>1500000</v>
      </c>
      <c r="G24" s="29"/>
      <c r="H24" s="29"/>
      <c r="I24" s="29"/>
      <c r="J24" s="29"/>
      <c r="K24" s="29"/>
      <c r="L24" s="29"/>
      <c r="M24" s="29"/>
      <c r="N24" s="29"/>
      <c r="O24" s="29"/>
    </row>
    <row r="25" ht="18.75" customHeight="true" spans="1:15">
      <c r="A25" s="186" t="s">
        <v>119</v>
      </c>
      <c r="B25" s="222" t="s">
        <v>120</v>
      </c>
      <c r="C25" s="29">
        <v>30000000</v>
      </c>
      <c r="D25" s="29">
        <v>30000000</v>
      </c>
      <c r="E25" s="29"/>
      <c r="F25" s="29">
        <v>30000000</v>
      </c>
      <c r="G25" s="29"/>
      <c r="H25" s="29"/>
      <c r="I25" s="29"/>
      <c r="J25" s="29"/>
      <c r="K25" s="29"/>
      <c r="L25" s="29"/>
      <c r="M25" s="29"/>
      <c r="N25" s="29"/>
      <c r="O25" s="29"/>
    </row>
    <row r="26" ht="18.75" customHeight="true" spans="1:15">
      <c r="A26" s="186" t="s">
        <v>121</v>
      </c>
      <c r="B26" s="222" t="s">
        <v>122</v>
      </c>
      <c r="C26" s="29">
        <v>1000000</v>
      </c>
      <c r="D26" s="29">
        <v>1000000</v>
      </c>
      <c r="E26" s="29"/>
      <c r="F26" s="29">
        <v>1000000</v>
      </c>
      <c r="G26" s="29"/>
      <c r="H26" s="29"/>
      <c r="I26" s="29"/>
      <c r="J26" s="29"/>
      <c r="K26" s="29"/>
      <c r="L26" s="29"/>
      <c r="M26" s="29"/>
      <c r="N26" s="29"/>
      <c r="O26" s="29"/>
    </row>
    <row r="27" ht="18.75" customHeight="true" spans="1:15">
      <c r="A27" s="186" t="s">
        <v>123</v>
      </c>
      <c r="B27" s="222" t="s">
        <v>124</v>
      </c>
      <c r="C27" s="29">
        <v>300000</v>
      </c>
      <c r="D27" s="29">
        <v>300000</v>
      </c>
      <c r="E27" s="29"/>
      <c r="F27" s="29">
        <v>300000</v>
      </c>
      <c r="G27" s="29"/>
      <c r="H27" s="29"/>
      <c r="I27" s="29"/>
      <c r="J27" s="29"/>
      <c r="K27" s="29"/>
      <c r="L27" s="29"/>
      <c r="M27" s="29"/>
      <c r="N27" s="29"/>
      <c r="O27" s="29"/>
    </row>
    <row r="28" ht="18.75" customHeight="true" spans="1:15">
      <c r="A28" s="184" t="s">
        <v>125</v>
      </c>
      <c r="B28" s="221" t="s">
        <v>126</v>
      </c>
      <c r="C28" s="29">
        <v>24000000</v>
      </c>
      <c r="D28" s="29">
        <v>24000000</v>
      </c>
      <c r="E28" s="29"/>
      <c r="F28" s="29">
        <v>24000000</v>
      </c>
      <c r="G28" s="29"/>
      <c r="H28" s="29"/>
      <c r="I28" s="29"/>
      <c r="J28" s="29"/>
      <c r="K28" s="29"/>
      <c r="L28" s="29"/>
      <c r="M28" s="29"/>
      <c r="N28" s="29"/>
      <c r="O28" s="29"/>
    </row>
    <row r="29" ht="18.75" customHeight="true" spans="1:15">
      <c r="A29" s="186" t="s">
        <v>127</v>
      </c>
      <c r="B29" s="222" t="s">
        <v>128</v>
      </c>
      <c r="C29" s="29">
        <v>24000000</v>
      </c>
      <c r="D29" s="29">
        <v>24000000</v>
      </c>
      <c r="E29" s="29"/>
      <c r="F29" s="29">
        <v>24000000</v>
      </c>
      <c r="G29" s="29"/>
      <c r="H29" s="29"/>
      <c r="I29" s="29"/>
      <c r="J29" s="29"/>
      <c r="K29" s="29"/>
      <c r="L29" s="29"/>
      <c r="M29" s="29"/>
      <c r="N29" s="29"/>
      <c r="O29" s="29"/>
    </row>
    <row r="30" ht="18.75" customHeight="true" spans="1:15">
      <c r="A30" s="184" t="s">
        <v>129</v>
      </c>
      <c r="B30" s="221" t="s">
        <v>130</v>
      </c>
      <c r="C30" s="29">
        <v>15600000</v>
      </c>
      <c r="D30" s="29">
        <v>15600000</v>
      </c>
      <c r="E30" s="29"/>
      <c r="F30" s="29">
        <v>15600000</v>
      </c>
      <c r="G30" s="29"/>
      <c r="H30" s="29"/>
      <c r="I30" s="29"/>
      <c r="J30" s="29"/>
      <c r="K30" s="29"/>
      <c r="L30" s="29"/>
      <c r="M30" s="29"/>
      <c r="N30" s="29"/>
      <c r="O30" s="29"/>
    </row>
    <row r="31" ht="18.75" customHeight="true" spans="1:15">
      <c r="A31" s="186" t="s">
        <v>131</v>
      </c>
      <c r="B31" s="222" t="s">
        <v>132</v>
      </c>
      <c r="C31" s="29">
        <v>15600000</v>
      </c>
      <c r="D31" s="29">
        <v>15600000</v>
      </c>
      <c r="E31" s="29"/>
      <c r="F31" s="29">
        <v>15600000</v>
      </c>
      <c r="G31" s="29"/>
      <c r="H31" s="29"/>
      <c r="I31" s="29"/>
      <c r="J31" s="29"/>
      <c r="K31" s="29"/>
      <c r="L31" s="29"/>
      <c r="M31" s="29"/>
      <c r="N31" s="29"/>
      <c r="O31" s="29"/>
    </row>
    <row r="32" ht="18.75" customHeight="true" spans="1:15">
      <c r="A32" s="184" t="s">
        <v>133</v>
      </c>
      <c r="B32" s="221" t="s">
        <v>134</v>
      </c>
      <c r="C32" s="29">
        <v>550000</v>
      </c>
      <c r="D32" s="29">
        <v>550000</v>
      </c>
      <c r="E32" s="29"/>
      <c r="F32" s="29">
        <v>550000</v>
      </c>
      <c r="G32" s="29"/>
      <c r="H32" s="29"/>
      <c r="I32" s="29"/>
      <c r="J32" s="29"/>
      <c r="K32" s="29"/>
      <c r="L32" s="29"/>
      <c r="M32" s="29"/>
      <c r="N32" s="29"/>
      <c r="O32" s="29"/>
    </row>
    <row r="33" ht="18.75" customHeight="true" spans="1:15">
      <c r="A33" s="186" t="s">
        <v>135</v>
      </c>
      <c r="B33" s="222" t="s">
        <v>116</v>
      </c>
      <c r="C33" s="29">
        <v>550000</v>
      </c>
      <c r="D33" s="29">
        <v>550000</v>
      </c>
      <c r="E33" s="29"/>
      <c r="F33" s="29">
        <v>550000</v>
      </c>
      <c r="G33" s="29"/>
      <c r="H33" s="29"/>
      <c r="I33" s="29"/>
      <c r="J33" s="29"/>
      <c r="K33" s="29"/>
      <c r="L33" s="29"/>
      <c r="M33" s="29"/>
      <c r="N33" s="29"/>
      <c r="O33" s="29"/>
    </row>
    <row r="34" ht="18.75" customHeight="true" spans="1:15">
      <c r="A34" s="135" t="s">
        <v>136</v>
      </c>
      <c r="B34" s="169" t="s">
        <v>137</v>
      </c>
      <c r="C34" s="29">
        <v>954147.72</v>
      </c>
      <c r="D34" s="29">
        <v>954147.72</v>
      </c>
      <c r="E34" s="29">
        <v>954147.72</v>
      </c>
      <c r="F34" s="29"/>
      <c r="G34" s="29"/>
      <c r="H34" s="29"/>
      <c r="I34" s="29"/>
      <c r="J34" s="29"/>
      <c r="K34" s="29"/>
      <c r="L34" s="29"/>
      <c r="M34" s="29"/>
      <c r="N34" s="29"/>
      <c r="O34" s="29"/>
    </row>
    <row r="35" ht="18.75" customHeight="true" spans="1:15">
      <c r="A35" s="184" t="s">
        <v>138</v>
      </c>
      <c r="B35" s="221" t="s">
        <v>139</v>
      </c>
      <c r="C35" s="29">
        <v>954147.72</v>
      </c>
      <c r="D35" s="29">
        <v>954147.72</v>
      </c>
      <c r="E35" s="29">
        <v>954147.72</v>
      </c>
      <c r="F35" s="29"/>
      <c r="G35" s="29"/>
      <c r="H35" s="29"/>
      <c r="I35" s="29"/>
      <c r="J35" s="29"/>
      <c r="K35" s="29"/>
      <c r="L35" s="29"/>
      <c r="M35" s="29"/>
      <c r="N35" s="29"/>
      <c r="O35" s="29"/>
    </row>
    <row r="36" ht="18.75" customHeight="true" spans="1:15">
      <c r="A36" s="186" t="s">
        <v>140</v>
      </c>
      <c r="B36" s="222" t="s">
        <v>141</v>
      </c>
      <c r="C36" s="29">
        <v>954147.72</v>
      </c>
      <c r="D36" s="29">
        <v>954147.72</v>
      </c>
      <c r="E36" s="29">
        <v>954147.72</v>
      </c>
      <c r="F36" s="29"/>
      <c r="G36" s="29"/>
      <c r="H36" s="29"/>
      <c r="I36" s="29"/>
      <c r="J36" s="29"/>
      <c r="K36" s="29"/>
      <c r="L36" s="29"/>
      <c r="M36" s="29"/>
      <c r="N36" s="29"/>
      <c r="O36" s="29"/>
    </row>
    <row r="37" ht="18.75" customHeight="true" spans="1:15">
      <c r="A37" s="135" t="s">
        <v>142</v>
      </c>
      <c r="B37" s="169" t="s">
        <v>84</v>
      </c>
      <c r="C37" s="29">
        <v>250000</v>
      </c>
      <c r="D37" s="29">
        <v>250000</v>
      </c>
      <c r="E37" s="29"/>
      <c r="F37" s="29">
        <v>250000</v>
      </c>
      <c r="G37" s="29"/>
      <c r="H37" s="29"/>
      <c r="I37" s="29"/>
      <c r="J37" s="29"/>
      <c r="K37" s="29"/>
      <c r="L37" s="29"/>
      <c r="M37" s="29"/>
      <c r="N37" s="29"/>
      <c r="O37" s="29"/>
    </row>
    <row r="38" ht="18.75" customHeight="true" spans="1:15">
      <c r="A38" s="184" t="s">
        <v>143</v>
      </c>
      <c r="B38" s="221" t="s">
        <v>84</v>
      </c>
      <c r="C38" s="29">
        <v>250000</v>
      </c>
      <c r="D38" s="29">
        <v>250000</v>
      </c>
      <c r="E38" s="29"/>
      <c r="F38" s="29">
        <v>250000</v>
      </c>
      <c r="G38" s="29"/>
      <c r="H38" s="29"/>
      <c r="I38" s="29"/>
      <c r="J38" s="29"/>
      <c r="K38" s="29"/>
      <c r="L38" s="29"/>
      <c r="M38" s="29"/>
      <c r="N38" s="29"/>
      <c r="O38" s="29"/>
    </row>
    <row r="39" ht="18.75" customHeight="true" spans="1:15">
      <c r="A39" s="186" t="s">
        <v>144</v>
      </c>
      <c r="B39" s="222" t="s">
        <v>84</v>
      </c>
      <c r="C39" s="29">
        <v>250000</v>
      </c>
      <c r="D39" s="29">
        <v>250000</v>
      </c>
      <c r="E39" s="29"/>
      <c r="F39" s="29">
        <v>250000</v>
      </c>
      <c r="G39" s="29"/>
      <c r="H39" s="29"/>
      <c r="I39" s="29"/>
      <c r="J39" s="29"/>
      <c r="K39" s="29"/>
      <c r="L39" s="29"/>
      <c r="M39" s="29"/>
      <c r="N39" s="29"/>
      <c r="O39" s="29"/>
    </row>
    <row r="40" ht="18.75" customHeight="true" spans="1:15">
      <c r="A40" s="188" t="s">
        <v>145</v>
      </c>
      <c r="B40" s="189" t="s">
        <v>145</v>
      </c>
      <c r="C40" s="29">
        <v>86494318.95</v>
      </c>
      <c r="D40" s="29">
        <v>86494318.95</v>
      </c>
      <c r="E40" s="29">
        <v>13294318.95</v>
      </c>
      <c r="F40" s="29">
        <v>73200000</v>
      </c>
      <c r="G40" s="29"/>
      <c r="H40" s="29"/>
      <c r="I40" s="29"/>
      <c r="J40" s="29"/>
      <c r="K40" s="29"/>
      <c r="L40" s="29"/>
      <c r="M40" s="29"/>
      <c r="N40" s="29"/>
      <c r="O40" s="29"/>
    </row>
  </sheetData>
  <mergeCells count="11">
    <mergeCell ref="A3:O3"/>
    <mergeCell ref="A4:L4"/>
    <mergeCell ref="D5:F5"/>
    <mergeCell ref="J5:O5"/>
    <mergeCell ref="A40:B40"/>
    <mergeCell ref="A5:A6"/>
    <mergeCell ref="B5:B6"/>
    <mergeCell ref="C5:C6"/>
    <mergeCell ref="G5:G6"/>
    <mergeCell ref="H5:H6"/>
    <mergeCell ref="I5:I6"/>
  </mergeCells>
  <printOptions horizontalCentered="true"/>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D37"/>
  <sheetViews>
    <sheetView showZeros="0" workbookViewId="0">
      <pane ySplit="1" topLeftCell="A4" activePane="bottomLeft" state="frozen"/>
      <selection/>
      <selection pane="bottomLeft" activeCell="H25" sqref="H25"/>
    </sheetView>
  </sheetViews>
  <sheetFormatPr defaultColWidth="9.14444444444444" defaultRowHeight="14.25" customHeight="true" outlineLevelCol="3"/>
  <cols>
    <col min="1" max="1" width="39.2888888888889" customWidth="true"/>
    <col min="2" max="2" width="30.8444444444444" customWidth="true"/>
    <col min="3" max="3" width="35.8444444444444" customWidth="true"/>
    <col min="4" max="4" width="29.8444444444444" customWidth="true"/>
  </cols>
  <sheetData>
    <row r="1" customHeight="true" spans="1:4">
      <c r="A1" s="1"/>
      <c r="B1" s="1"/>
      <c r="C1" s="1"/>
      <c r="D1" s="1"/>
    </row>
    <row r="2" ht="15" customHeight="true" spans="1:4">
      <c r="A2" s="2"/>
      <c r="B2" s="2"/>
      <c r="C2" s="2"/>
      <c r="D2" s="46" t="s">
        <v>146</v>
      </c>
    </row>
    <row r="3" ht="36" customHeight="true" spans="1:4">
      <c r="A3" s="4" t="str">
        <f>"2025"&amp;"年部门财政拨款收支预算总表"</f>
        <v>2025年部门财政拨款收支预算总表</v>
      </c>
      <c r="B3" s="167"/>
      <c r="C3" s="167"/>
      <c r="D3" s="167"/>
    </row>
    <row r="4" ht="18.75" customHeight="true" spans="1:4">
      <c r="A4" s="6" t="str">
        <f>"单位名称："&amp;"临沧市交通运输局"</f>
        <v>单位名称：临沧市交通运输局</v>
      </c>
      <c r="B4" s="168"/>
      <c r="C4" s="168"/>
      <c r="D4" s="46" t="s">
        <v>1</v>
      </c>
    </row>
    <row r="5" ht="18.75" customHeight="true" spans="1:4">
      <c r="A5" s="25" t="s">
        <v>2</v>
      </c>
      <c r="B5" s="27"/>
      <c r="C5" s="25" t="s">
        <v>3</v>
      </c>
      <c r="D5" s="27"/>
    </row>
    <row r="6" ht="18.75" customHeight="true" spans="1:4">
      <c r="A6" s="36" t="s">
        <v>4</v>
      </c>
      <c r="B6" s="112" t="str">
        <f t="shared" ref="B6:D6" si="0">"2025"&amp;"年预算数"</f>
        <v>2025年预算数</v>
      </c>
      <c r="C6" s="36" t="s">
        <v>147</v>
      </c>
      <c r="D6" s="112" t="str">
        <f t="shared" si="0"/>
        <v>2025年预算数</v>
      </c>
    </row>
    <row r="7" ht="18.75" customHeight="true" spans="1:4">
      <c r="A7" s="38"/>
      <c r="B7" s="13"/>
      <c r="C7" s="38"/>
      <c r="D7" s="13"/>
    </row>
    <row r="8" ht="18.75" customHeight="true" spans="1:4">
      <c r="A8" s="169" t="s">
        <v>148</v>
      </c>
      <c r="B8" s="29">
        <v>86494318.95</v>
      </c>
      <c r="C8" s="16" t="s">
        <v>149</v>
      </c>
      <c r="D8" s="29">
        <v>86494318.95</v>
      </c>
    </row>
    <row r="9" ht="18.75" customHeight="true" spans="1:4">
      <c r="A9" s="170" t="s">
        <v>150</v>
      </c>
      <c r="B9" s="29">
        <v>86494318.95</v>
      </c>
      <c r="C9" s="16" t="s">
        <v>151</v>
      </c>
      <c r="D9" s="29"/>
    </row>
    <row r="10" ht="18.75" customHeight="true" spans="1:4">
      <c r="A10" s="170" t="s">
        <v>152</v>
      </c>
      <c r="B10" s="29"/>
      <c r="C10" s="16" t="s">
        <v>153</v>
      </c>
      <c r="D10" s="29"/>
    </row>
    <row r="11" ht="18.75" customHeight="true" spans="1:4">
      <c r="A11" s="170" t="s">
        <v>154</v>
      </c>
      <c r="B11" s="29"/>
      <c r="C11" s="16" t="s">
        <v>155</v>
      </c>
      <c r="D11" s="29"/>
    </row>
    <row r="12" ht="18.75" customHeight="true" spans="1:4">
      <c r="A12" s="171" t="s">
        <v>156</v>
      </c>
      <c r="B12" s="29"/>
      <c r="C12" s="172" t="s">
        <v>157</v>
      </c>
      <c r="D12" s="29"/>
    </row>
    <row r="13" ht="18.75" customHeight="true" spans="1:4">
      <c r="A13" s="173" t="s">
        <v>150</v>
      </c>
      <c r="B13" s="29"/>
      <c r="C13" s="174" t="s">
        <v>158</v>
      </c>
      <c r="D13" s="29"/>
    </row>
    <row r="14" ht="18.75" customHeight="true" spans="1:4">
      <c r="A14" s="173" t="s">
        <v>152</v>
      </c>
      <c r="B14" s="29"/>
      <c r="C14" s="174" t="s">
        <v>159</v>
      </c>
      <c r="D14" s="29"/>
    </row>
    <row r="15" ht="18.75" customHeight="true" spans="1:4">
      <c r="A15" s="173" t="s">
        <v>154</v>
      </c>
      <c r="B15" s="29"/>
      <c r="C15" s="174" t="s">
        <v>160</v>
      </c>
      <c r="D15" s="29"/>
    </row>
    <row r="16" ht="18.75" customHeight="true" spans="1:4">
      <c r="A16" s="173" t="s">
        <v>26</v>
      </c>
      <c r="B16" s="29"/>
      <c r="C16" s="174" t="s">
        <v>161</v>
      </c>
      <c r="D16" s="29">
        <v>1951452.96</v>
      </c>
    </row>
    <row r="17" ht="18.75" customHeight="true" spans="1:4">
      <c r="A17" s="173" t="s">
        <v>26</v>
      </c>
      <c r="B17" s="29" t="s">
        <v>26</v>
      </c>
      <c r="C17" s="174" t="s">
        <v>162</v>
      </c>
      <c r="D17" s="29">
        <v>879245.78</v>
      </c>
    </row>
    <row r="18" ht="18.75" customHeight="true" spans="1:4">
      <c r="A18" s="175" t="s">
        <v>26</v>
      </c>
      <c r="B18" s="29" t="s">
        <v>26</v>
      </c>
      <c r="C18" s="174" t="s">
        <v>163</v>
      </c>
      <c r="D18" s="29"/>
    </row>
    <row r="19" ht="18.75" customHeight="true" spans="1:4">
      <c r="A19" s="175" t="s">
        <v>26</v>
      </c>
      <c r="B19" s="29" t="s">
        <v>26</v>
      </c>
      <c r="C19" s="174" t="s">
        <v>164</v>
      </c>
      <c r="D19" s="29"/>
    </row>
    <row r="20" ht="18.75" customHeight="true" spans="1:4">
      <c r="A20" s="176" t="s">
        <v>26</v>
      </c>
      <c r="B20" s="29" t="s">
        <v>26</v>
      </c>
      <c r="C20" s="174" t="s">
        <v>165</v>
      </c>
      <c r="D20" s="29"/>
    </row>
    <row r="21" ht="18.75" customHeight="true" spans="1:4">
      <c r="A21" s="176" t="s">
        <v>26</v>
      </c>
      <c r="B21" s="29" t="s">
        <v>26</v>
      </c>
      <c r="C21" s="174" t="s">
        <v>166</v>
      </c>
      <c r="D21" s="29">
        <v>82459472.49</v>
      </c>
    </row>
    <row r="22" ht="18.75" customHeight="true" spans="1:4">
      <c r="A22" s="176" t="s">
        <v>26</v>
      </c>
      <c r="B22" s="29" t="s">
        <v>26</v>
      </c>
      <c r="C22" s="174" t="s">
        <v>167</v>
      </c>
      <c r="D22" s="29"/>
    </row>
    <row r="23" ht="18.75" customHeight="true" spans="1:4">
      <c r="A23" s="176" t="s">
        <v>26</v>
      </c>
      <c r="B23" s="29" t="s">
        <v>26</v>
      </c>
      <c r="C23" s="174" t="s">
        <v>168</v>
      </c>
      <c r="D23" s="29"/>
    </row>
    <row r="24" ht="18.75" customHeight="true" spans="1:4">
      <c r="A24" s="176" t="s">
        <v>26</v>
      </c>
      <c r="B24" s="29" t="s">
        <v>26</v>
      </c>
      <c r="C24" s="174" t="s">
        <v>169</v>
      </c>
      <c r="D24" s="29"/>
    </row>
    <row r="25" ht="18.75" customHeight="true" spans="1:4">
      <c r="A25" s="176" t="s">
        <v>26</v>
      </c>
      <c r="B25" s="29" t="s">
        <v>26</v>
      </c>
      <c r="C25" s="174" t="s">
        <v>170</v>
      </c>
      <c r="D25" s="29"/>
    </row>
    <row r="26" ht="18.75" customHeight="true" spans="1:4">
      <c r="A26" s="176" t="s">
        <v>26</v>
      </c>
      <c r="B26" s="29" t="s">
        <v>26</v>
      </c>
      <c r="C26" s="174" t="s">
        <v>171</v>
      </c>
      <c r="D26" s="29"/>
    </row>
    <row r="27" ht="18.75" customHeight="true" spans="1:4">
      <c r="A27" s="176" t="s">
        <v>26</v>
      </c>
      <c r="B27" s="29" t="s">
        <v>26</v>
      </c>
      <c r="C27" s="174" t="s">
        <v>172</v>
      </c>
      <c r="D27" s="29">
        <v>954147.72</v>
      </c>
    </row>
    <row r="28" ht="18.75" customHeight="true" spans="1:4">
      <c r="A28" s="176" t="s">
        <v>26</v>
      </c>
      <c r="B28" s="29" t="s">
        <v>26</v>
      </c>
      <c r="C28" s="174" t="s">
        <v>173</v>
      </c>
      <c r="D28" s="29"/>
    </row>
    <row r="29" ht="18.75" customHeight="true" spans="1:4">
      <c r="A29" s="176" t="s">
        <v>26</v>
      </c>
      <c r="B29" s="29" t="s">
        <v>26</v>
      </c>
      <c r="C29" s="174" t="s">
        <v>174</v>
      </c>
      <c r="D29" s="29"/>
    </row>
    <row r="30" ht="18.75" customHeight="true" spans="1:4">
      <c r="A30" s="176" t="s">
        <v>26</v>
      </c>
      <c r="B30" s="29" t="s">
        <v>26</v>
      </c>
      <c r="C30" s="174" t="s">
        <v>175</v>
      </c>
      <c r="D30" s="29"/>
    </row>
    <row r="31" ht="18.75" customHeight="true" spans="1:4">
      <c r="A31" s="176" t="s">
        <v>26</v>
      </c>
      <c r="B31" s="29" t="s">
        <v>26</v>
      </c>
      <c r="C31" s="174" t="s">
        <v>176</v>
      </c>
      <c r="D31" s="29"/>
    </row>
    <row r="32" ht="18.75" customHeight="true" spans="1:4">
      <c r="A32" s="177" t="s">
        <v>26</v>
      </c>
      <c r="B32" s="29" t="s">
        <v>26</v>
      </c>
      <c r="C32" s="174" t="s">
        <v>177</v>
      </c>
      <c r="D32" s="29">
        <v>250000</v>
      </c>
    </row>
    <row r="33" ht="18.75" customHeight="true" spans="1:4">
      <c r="A33" s="177" t="s">
        <v>26</v>
      </c>
      <c r="B33" s="29" t="s">
        <v>26</v>
      </c>
      <c r="C33" s="174" t="s">
        <v>178</v>
      </c>
      <c r="D33" s="29"/>
    </row>
    <row r="34" ht="18.75" customHeight="true" spans="1:4">
      <c r="A34" s="177" t="s">
        <v>26</v>
      </c>
      <c r="B34" s="29" t="s">
        <v>26</v>
      </c>
      <c r="C34" s="174" t="s">
        <v>179</v>
      </c>
      <c r="D34" s="29"/>
    </row>
    <row r="35" ht="18.75" customHeight="true" spans="1:4">
      <c r="A35" s="177"/>
      <c r="B35" s="29"/>
      <c r="C35" s="174" t="s">
        <v>180</v>
      </c>
      <c r="D35" s="29"/>
    </row>
    <row r="36" ht="18.75" customHeight="true" spans="1:4">
      <c r="A36" s="177" t="s">
        <v>26</v>
      </c>
      <c r="B36" s="29" t="s">
        <v>26</v>
      </c>
      <c r="C36" s="174" t="s">
        <v>181</v>
      </c>
      <c r="D36" s="29"/>
    </row>
    <row r="37" ht="18.75" customHeight="true" spans="1:4">
      <c r="A37" s="58" t="s">
        <v>182</v>
      </c>
      <c r="B37" s="178">
        <v>86494318.95</v>
      </c>
      <c r="C37" s="179" t="s">
        <v>52</v>
      </c>
      <c r="D37" s="178">
        <v>86494318.95</v>
      </c>
    </row>
  </sheetData>
  <mergeCells count="8">
    <mergeCell ref="A3:D3"/>
    <mergeCell ref="A4:B4"/>
    <mergeCell ref="A5:B5"/>
    <mergeCell ref="C5:D5"/>
    <mergeCell ref="A6:A7"/>
    <mergeCell ref="B6:B7"/>
    <mergeCell ref="C6:C7"/>
    <mergeCell ref="D6:D7"/>
  </mergeCells>
  <printOptions horizontalCentered="true"/>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G40"/>
  <sheetViews>
    <sheetView showZeros="0" workbookViewId="0">
      <pane ySplit="1" topLeftCell="A10" activePane="bottomLeft" state="frozen"/>
      <selection/>
      <selection pane="bottomLeft" activeCell="N16" sqref="N16"/>
    </sheetView>
  </sheetViews>
  <sheetFormatPr defaultColWidth="9.14444444444444" defaultRowHeight="14.25" customHeight="true" outlineLevelCol="6"/>
  <cols>
    <col min="1" max="1" width="20.1444444444444" customWidth="true"/>
    <col min="2" max="2" width="44" customWidth="true"/>
    <col min="3" max="3" width="24.2888888888889" customWidth="true"/>
    <col min="4" max="4" width="20.4222222222222" customWidth="true"/>
    <col min="5" max="7" width="24.2888888888889" customWidth="true"/>
  </cols>
  <sheetData>
    <row r="1" customHeight="true" spans="1:7">
      <c r="A1" s="1"/>
      <c r="B1" s="1"/>
      <c r="C1" s="1"/>
      <c r="D1" s="1"/>
      <c r="E1" s="1"/>
      <c r="F1" s="1"/>
      <c r="G1" s="1"/>
    </row>
    <row r="2" ht="15" customHeight="true" spans="4:7">
      <c r="D2" s="158"/>
      <c r="F2" s="60"/>
      <c r="G2" s="46" t="s">
        <v>183</v>
      </c>
    </row>
    <row r="3" ht="39" customHeight="true" spans="1:7">
      <c r="A3" s="4" t="str">
        <f>"2025"&amp;"年一般公共预算支出预算表（按功能科目分类）"</f>
        <v>2025年一般公共预算支出预算表（按功能科目分类）</v>
      </c>
      <c r="B3" s="159"/>
      <c r="C3" s="159"/>
      <c r="D3" s="159"/>
      <c r="E3" s="159"/>
      <c r="F3" s="159"/>
      <c r="G3" s="159"/>
    </row>
    <row r="4" ht="18" customHeight="true" spans="1:7">
      <c r="A4" s="160" t="str">
        <f>"单位名称："&amp;"临沧市交通运输局"</f>
        <v>单位名称：临沧市交通运输局</v>
      </c>
      <c r="B4" s="30"/>
      <c r="C4" s="35"/>
      <c r="D4" s="35"/>
      <c r="E4" s="35"/>
      <c r="F4" s="107"/>
      <c r="G4" s="46" t="s">
        <v>1</v>
      </c>
    </row>
    <row r="5" ht="20.25" customHeight="true" spans="1:7">
      <c r="A5" s="161" t="s">
        <v>184</v>
      </c>
      <c r="B5" s="162"/>
      <c r="C5" s="112" t="s">
        <v>56</v>
      </c>
      <c r="D5" s="140" t="s">
        <v>76</v>
      </c>
      <c r="E5" s="26"/>
      <c r="F5" s="27"/>
      <c r="G5" s="126" t="s">
        <v>77</v>
      </c>
    </row>
    <row r="6" ht="20.25" customHeight="true" spans="1:7">
      <c r="A6" s="163" t="s">
        <v>74</v>
      </c>
      <c r="B6" s="163" t="s">
        <v>75</v>
      </c>
      <c r="C6" s="38"/>
      <c r="D6" s="66" t="s">
        <v>58</v>
      </c>
      <c r="E6" s="66" t="s">
        <v>185</v>
      </c>
      <c r="F6" s="66" t="s">
        <v>186</v>
      </c>
      <c r="G6" s="101"/>
    </row>
    <row r="7" ht="19.5" customHeight="true" spans="1:7">
      <c r="A7" s="163" t="s">
        <v>187</v>
      </c>
      <c r="B7" s="163" t="s">
        <v>188</v>
      </c>
      <c r="C7" s="163" t="s">
        <v>189</v>
      </c>
      <c r="D7" s="66">
        <v>4</v>
      </c>
      <c r="E7" s="166" t="s">
        <v>190</v>
      </c>
      <c r="F7" s="166" t="s">
        <v>191</v>
      </c>
      <c r="G7" s="163" t="s">
        <v>192</v>
      </c>
    </row>
    <row r="8" ht="18" customHeight="true" spans="1:7">
      <c r="A8" s="31" t="s">
        <v>85</v>
      </c>
      <c r="B8" s="31" t="s">
        <v>86</v>
      </c>
      <c r="C8" s="29">
        <v>1951452.96</v>
      </c>
      <c r="D8" s="29">
        <v>1951452.96</v>
      </c>
      <c r="E8" s="29">
        <v>1933452.96</v>
      </c>
      <c r="F8" s="29">
        <v>18000</v>
      </c>
      <c r="G8" s="29"/>
    </row>
    <row r="9" ht="18" customHeight="true" spans="1:7">
      <c r="A9" s="67" t="s">
        <v>87</v>
      </c>
      <c r="B9" s="67" t="s">
        <v>88</v>
      </c>
      <c r="C9" s="29">
        <v>1902252.96</v>
      </c>
      <c r="D9" s="29">
        <v>1902252.96</v>
      </c>
      <c r="E9" s="29">
        <v>1884252.96</v>
      </c>
      <c r="F9" s="29">
        <v>18000</v>
      </c>
      <c r="G9" s="29"/>
    </row>
    <row r="10" ht="18" customHeight="true" spans="1:7">
      <c r="A10" s="68" t="s">
        <v>89</v>
      </c>
      <c r="B10" s="68" t="s">
        <v>90</v>
      </c>
      <c r="C10" s="29">
        <v>604549.2</v>
      </c>
      <c r="D10" s="29">
        <v>604549.2</v>
      </c>
      <c r="E10" s="29">
        <v>588349.2</v>
      </c>
      <c r="F10" s="29">
        <v>16200</v>
      </c>
      <c r="G10" s="29"/>
    </row>
    <row r="11" ht="18" customHeight="true" spans="1:7">
      <c r="A11" s="68" t="s">
        <v>91</v>
      </c>
      <c r="B11" s="68" t="s">
        <v>92</v>
      </c>
      <c r="C11" s="29">
        <v>69267.6</v>
      </c>
      <c r="D11" s="29">
        <v>69267.6</v>
      </c>
      <c r="E11" s="29">
        <v>67467.6</v>
      </c>
      <c r="F11" s="29">
        <v>1800</v>
      </c>
      <c r="G11" s="29"/>
    </row>
    <row r="12" ht="18" customHeight="true" spans="1:7">
      <c r="A12" s="68" t="s">
        <v>93</v>
      </c>
      <c r="B12" s="68" t="s">
        <v>94</v>
      </c>
      <c r="C12" s="29">
        <v>1228436.16</v>
      </c>
      <c r="D12" s="29">
        <v>1228436.16</v>
      </c>
      <c r="E12" s="29">
        <v>1228436.16</v>
      </c>
      <c r="F12" s="29"/>
      <c r="G12" s="29"/>
    </row>
    <row r="13" ht="18" customHeight="true" spans="1:7">
      <c r="A13" s="67" t="s">
        <v>95</v>
      </c>
      <c r="B13" s="67" t="s">
        <v>96</v>
      </c>
      <c r="C13" s="29">
        <v>49200</v>
      </c>
      <c r="D13" s="29">
        <v>49200</v>
      </c>
      <c r="E13" s="29">
        <v>49200</v>
      </c>
      <c r="F13" s="29"/>
      <c r="G13" s="29"/>
    </row>
    <row r="14" ht="18" customHeight="true" spans="1:7">
      <c r="A14" s="68" t="s">
        <v>97</v>
      </c>
      <c r="B14" s="68" t="s">
        <v>98</v>
      </c>
      <c r="C14" s="29">
        <v>49200</v>
      </c>
      <c r="D14" s="29">
        <v>49200</v>
      </c>
      <c r="E14" s="29">
        <v>49200</v>
      </c>
      <c r="F14" s="29"/>
      <c r="G14" s="29"/>
    </row>
    <row r="15" ht="18" customHeight="true" spans="1:7">
      <c r="A15" s="31" t="s">
        <v>99</v>
      </c>
      <c r="B15" s="31" t="s">
        <v>100</v>
      </c>
      <c r="C15" s="29">
        <v>879245.78</v>
      </c>
      <c r="D15" s="29">
        <v>879245.78</v>
      </c>
      <c r="E15" s="29">
        <v>879245.78</v>
      </c>
      <c r="F15" s="29"/>
      <c r="G15" s="29"/>
    </row>
    <row r="16" ht="18" customHeight="true" spans="1:7">
      <c r="A16" s="67" t="s">
        <v>101</v>
      </c>
      <c r="B16" s="67" t="s">
        <v>102</v>
      </c>
      <c r="C16" s="29">
        <v>879245.78</v>
      </c>
      <c r="D16" s="29">
        <v>879245.78</v>
      </c>
      <c r="E16" s="29">
        <v>879245.78</v>
      </c>
      <c r="F16" s="29"/>
      <c r="G16" s="29"/>
    </row>
    <row r="17" ht="18" customHeight="true" spans="1:7">
      <c r="A17" s="68" t="s">
        <v>103</v>
      </c>
      <c r="B17" s="68" t="s">
        <v>104</v>
      </c>
      <c r="C17" s="29">
        <v>188206.45</v>
      </c>
      <c r="D17" s="29">
        <v>188206.45</v>
      </c>
      <c r="E17" s="29">
        <v>188206.45</v>
      </c>
      <c r="F17" s="29"/>
      <c r="G17" s="29"/>
    </row>
    <row r="18" ht="18" customHeight="true" spans="1:7">
      <c r="A18" s="68" t="s">
        <v>105</v>
      </c>
      <c r="B18" s="68" t="s">
        <v>106</v>
      </c>
      <c r="C18" s="29">
        <v>356912.1</v>
      </c>
      <c r="D18" s="29">
        <v>356912.1</v>
      </c>
      <c r="E18" s="29">
        <v>356912.1</v>
      </c>
      <c r="F18" s="29"/>
      <c r="G18" s="29"/>
    </row>
    <row r="19" ht="18" customHeight="true" spans="1:7">
      <c r="A19" s="68" t="s">
        <v>107</v>
      </c>
      <c r="B19" s="68" t="s">
        <v>108</v>
      </c>
      <c r="C19" s="29">
        <v>289731.78</v>
      </c>
      <c r="D19" s="29">
        <v>289731.78</v>
      </c>
      <c r="E19" s="29">
        <v>289731.78</v>
      </c>
      <c r="F19" s="29"/>
      <c r="G19" s="29"/>
    </row>
    <row r="20" ht="18" customHeight="true" spans="1:7">
      <c r="A20" s="68" t="s">
        <v>109</v>
      </c>
      <c r="B20" s="68" t="s">
        <v>110</v>
      </c>
      <c r="C20" s="29">
        <v>44395.45</v>
      </c>
      <c r="D20" s="29">
        <v>44395.45</v>
      </c>
      <c r="E20" s="29">
        <v>44395.45</v>
      </c>
      <c r="F20" s="29"/>
      <c r="G20" s="29"/>
    </row>
    <row r="21" ht="18" customHeight="true" spans="1:7">
      <c r="A21" s="31" t="s">
        <v>111</v>
      </c>
      <c r="B21" s="31" t="s">
        <v>112</v>
      </c>
      <c r="C21" s="29">
        <v>82459472.49</v>
      </c>
      <c r="D21" s="29">
        <v>9509472.49</v>
      </c>
      <c r="E21" s="29">
        <v>8853438.77</v>
      </c>
      <c r="F21" s="29">
        <v>656033.72</v>
      </c>
      <c r="G21" s="29">
        <v>72950000</v>
      </c>
    </row>
    <row r="22" ht="18" customHeight="true" spans="1:7">
      <c r="A22" s="67" t="s">
        <v>113</v>
      </c>
      <c r="B22" s="67" t="s">
        <v>114</v>
      </c>
      <c r="C22" s="29">
        <v>42309472.49</v>
      </c>
      <c r="D22" s="29">
        <v>9509472.49</v>
      </c>
      <c r="E22" s="29">
        <v>8853438.77</v>
      </c>
      <c r="F22" s="29">
        <v>656033.72</v>
      </c>
      <c r="G22" s="29">
        <v>32800000</v>
      </c>
    </row>
    <row r="23" ht="18" customHeight="true" spans="1:7">
      <c r="A23" s="68" t="s">
        <v>115</v>
      </c>
      <c r="B23" s="68" t="s">
        <v>116</v>
      </c>
      <c r="C23" s="29">
        <v>9509472.49</v>
      </c>
      <c r="D23" s="29">
        <v>9509472.49</v>
      </c>
      <c r="E23" s="29">
        <v>8853438.77</v>
      </c>
      <c r="F23" s="29">
        <v>656033.72</v>
      </c>
      <c r="G23" s="29"/>
    </row>
    <row r="24" ht="18" customHeight="true" spans="1:7">
      <c r="A24" s="68" t="s">
        <v>117</v>
      </c>
      <c r="B24" s="68" t="s">
        <v>118</v>
      </c>
      <c r="C24" s="29">
        <v>1500000</v>
      </c>
      <c r="D24" s="29"/>
      <c r="E24" s="29"/>
      <c r="F24" s="29"/>
      <c r="G24" s="29">
        <v>1500000</v>
      </c>
    </row>
    <row r="25" ht="18" customHeight="true" spans="1:7">
      <c r="A25" s="68" t="s">
        <v>119</v>
      </c>
      <c r="B25" s="68" t="s">
        <v>120</v>
      </c>
      <c r="C25" s="29">
        <v>30000000</v>
      </c>
      <c r="D25" s="29"/>
      <c r="E25" s="29"/>
      <c r="F25" s="29"/>
      <c r="G25" s="29">
        <v>30000000</v>
      </c>
    </row>
    <row r="26" ht="18" customHeight="true" spans="1:7">
      <c r="A26" s="68" t="s">
        <v>121</v>
      </c>
      <c r="B26" s="68" t="s">
        <v>122</v>
      </c>
      <c r="C26" s="29">
        <v>1000000</v>
      </c>
      <c r="D26" s="29"/>
      <c r="E26" s="29"/>
      <c r="F26" s="29"/>
      <c r="G26" s="29">
        <v>1000000</v>
      </c>
    </row>
    <row r="27" ht="18" customHeight="true" spans="1:7">
      <c r="A27" s="68" t="s">
        <v>123</v>
      </c>
      <c r="B27" s="68" t="s">
        <v>124</v>
      </c>
      <c r="C27" s="29">
        <v>300000</v>
      </c>
      <c r="D27" s="29"/>
      <c r="E27" s="29"/>
      <c r="F27" s="29"/>
      <c r="G27" s="29">
        <v>300000</v>
      </c>
    </row>
    <row r="28" ht="18" customHeight="true" spans="1:7">
      <c r="A28" s="67" t="s">
        <v>125</v>
      </c>
      <c r="B28" s="67" t="s">
        <v>126</v>
      </c>
      <c r="C28" s="29">
        <v>24000000</v>
      </c>
      <c r="D28" s="29"/>
      <c r="E28" s="29"/>
      <c r="F28" s="29"/>
      <c r="G28" s="29">
        <v>24000000</v>
      </c>
    </row>
    <row r="29" ht="18" customHeight="true" spans="1:7">
      <c r="A29" s="68" t="s">
        <v>127</v>
      </c>
      <c r="B29" s="68" t="s">
        <v>128</v>
      </c>
      <c r="C29" s="29">
        <v>24000000</v>
      </c>
      <c r="D29" s="29"/>
      <c r="E29" s="29"/>
      <c r="F29" s="29"/>
      <c r="G29" s="29">
        <v>24000000</v>
      </c>
    </row>
    <row r="30" ht="18" customHeight="true" spans="1:7">
      <c r="A30" s="67" t="s">
        <v>129</v>
      </c>
      <c r="B30" s="67" t="s">
        <v>130</v>
      </c>
      <c r="C30" s="29">
        <v>15600000</v>
      </c>
      <c r="D30" s="29"/>
      <c r="E30" s="29"/>
      <c r="F30" s="29"/>
      <c r="G30" s="29">
        <v>15600000</v>
      </c>
    </row>
    <row r="31" ht="18" customHeight="true" spans="1:7">
      <c r="A31" s="68" t="s">
        <v>131</v>
      </c>
      <c r="B31" s="68" t="s">
        <v>132</v>
      </c>
      <c r="C31" s="29">
        <v>15600000</v>
      </c>
      <c r="D31" s="29"/>
      <c r="E31" s="29"/>
      <c r="F31" s="29"/>
      <c r="G31" s="29">
        <v>15600000</v>
      </c>
    </row>
    <row r="32" ht="18" customHeight="true" spans="1:7">
      <c r="A32" s="67" t="s">
        <v>133</v>
      </c>
      <c r="B32" s="67" t="s">
        <v>134</v>
      </c>
      <c r="C32" s="29">
        <v>550000</v>
      </c>
      <c r="D32" s="29"/>
      <c r="E32" s="29"/>
      <c r="F32" s="29"/>
      <c r="G32" s="29">
        <v>550000</v>
      </c>
    </row>
    <row r="33" ht="18" customHeight="true" spans="1:7">
      <c r="A33" s="68" t="s">
        <v>135</v>
      </c>
      <c r="B33" s="68" t="s">
        <v>116</v>
      </c>
      <c r="C33" s="29">
        <v>550000</v>
      </c>
      <c r="D33" s="29"/>
      <c r="E33" s="29"/>
      <c r="F33" s="29"/>
      <c r="G33" s="29">
        <v>550000</v>
      </c>
    </row>
    <row r="34" ht="18" customHeight="true" spans="1:7">
      <c r="A34" s="31" t="s">
        <v>136</v>
      </c>
      <c r="B34" s="31" t="s">
        <v>137</v>
      </c>
      <c r="C34" s="29">
        <v>954147.72</v>
      </c>
      <c r="D34" s="29">
        <v>954147.72</v>
      </c>
      <c r="E34" s="29">
        <v>954147.72</v>
      </c>
      <c r="F34" s="29"/>
      <c r="G34" s="29"/>
    </row>
    <row r="35" ht="18" customHeight="true" spans="1:7">
      <c r="A35" s="67" t="s">
        <v>138</v>
      </c>
      <c r="B35" s="67" t="s">
        <v>139</v>
      </c>
      <c r="C35" s="29">
        <v>954147.72</v>
      </c>
      <c r="D35" s="29">
        <v>954147.72</v>
      </c>
      <c r="E35" s="29">
        <v>954147.72</v>
      </c>
      <c r="F35" s="29"/>
      <c r="G35" s="29"/>
    </row>
    <row r="36" ht="18" customHeight="true" spans="1:7">
      <c r="A36" s="68" t="s">
        <v>140</v>
      </c>
      <c r="B36" s="68" t="s">
        <v>141</v>
      </c>
      <c r="C36" s="29">
        <v>954147.72</v>
      </c>
      <c r="D36" s="29">
        <v>954147.72</v>
      </c>
      <c r="E36" s="29">
        <v>954147.72</v>
      </c>
      <c r="F36" s="29"/>
      <c r="G36" s="29"/>
    </row>
    <row r="37" ht="18" customHeight="true" spans="1:7">
      <c r="A37" s="31" t="s">
        <v>142</v>
      </c>
      <c r="B37" s="31" t="s">
        <v>84</v>
      </c>
      <c r="C37" s="29">
        <v>250000</v>
      </c>
      <c r="D37" s="29"/>
      <c r="E37" s="29"/>
      <c r="F37" s="29"/>
      <c r="G37" s="29">
        <v>250000</v>
      </c>
    </row>
    <row r="38" ht="18" customHeight="true" spans="1:7">
      <c r="A38" s="67" t="s">
        <v>143</v>
      </c>
      <c r="B38" s="67" t="s">
        <v>84</v>
      </c>
      <c r="C38" s="29">
        <v>250000</v>
      </c>
      <c r="D38" s="29"/>
      <c r="E38" s="29"/>
      <c r="F38" s="29"/>
      <c r="G38" s="29">
        <v>250000</v>
      </c>
    </row>
    <row r="39" ht="18" customHeight="true" spans="1:7">
      <c r="A39" s="68" t="s">
        <v>144</v>
      </c>
      <c r="B39" s="68" t="s">
        <v>84</v>
      </c>
      <c r="C39" s="29">
        <v>250000</v>
      </c>
      <c r="D39" s="29"/>
      <c r="E39" s="29"/>
      <c r="F39" s="29"/>
      <c r="G39" s="29">
        <v>250000</v>
      </c>
    </row>
    <row r="40" ht="18" customHeight="true" spans="1:7">
      <c r="A40" s="164" t="s">
        <v>145</v>
      </c>
      <c r="B40" s="165" t="s">
        <v>145</v>
      </c>
      <c r="C40" s="29">
        <v>86494318.95</v>
      </c>
      <c r="D40" s="29">
        <v>13294318.95</v>
      </c>
      <c r="E40" s="29">
        <v>12620285.23</v>
      </c>
      <c r="F40" s="29">
        <v>674033.72</v>
      </c>
      <c r="G40" s="29">
        <v>73200000</v>
      </c>
    </row>
  </sheetData>
  <mergeCells count="7">
    <mergeCell ref="A3:G3"/>
    <mergeCell ref="A4:E4"/>
    <mergeCell ref="A5:B5"/>
    <mergeCell ref="D5:F5"/>
    <mergeCell ref="A40:B40"/>
    <mergeCell ref="C5:C6"/>
    <mergeCell ref="G5:G6"/>
  </mergeCells>
  <printOptions horizontalCentered="true"/>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G12"/>
  <sheetViews>
    <sheetView showZeros="0" workbookViewId="0">
      <pane ySplit="1" topLeftCell="A2" activePane="bottomLeft" state="frozen"/>
      <selection/>
      <selection pane="bottomLeft" activeCell="H30" sqref="H30"/>
    </sheetView>
  </sheetViews>
  <sheetFormatPr defaultColWidth="9.14444444444444" defaultRowHeight="14.25" customHeight="true" outlineLevelCol="6"/>
  <cols>
    <col min="1" max="1" width="23.5666666666667" customWidth="true"/>
    <col min="2" max="7" width="22.8444444444444" customWidth="true"/>
  </cols>
  <sheetData>
    <row r="1" customHeight="true" spans="1:7">
      <c r="A1" s="146"/>
      <c r="B1" s="146"/>
      <c r="C1" s="146"/>
      <c r="D1" s="146"/>
      <c r="E1" s="146"/>
      <c r="F1" s="146"/>
      <c r="G1" s="146"/>
    </row>
    <row r="2" ht="15" customHeight="true" spans="1:7">
      <c r="A2" s="147"/>
      <c r="B2" s="148"/>
      <c r="C2" s="149"/>
      <c r="D2" s="69"/>
      <c r="G2" s="97" t="s">
        <v>193</v>
      </c>
    </row>
    <row r="3" ht="39" customHeight="true" spans="1:7">
      <c r="A3" s="132" t="str">
        <f>"2025"&amp;"年“三公”经费支出预算表"</f>
        <v>2025年“三公”经费支出预算表</v>
      </c>
      <c r="B3" s="54"/>
      <c r="C3" s="54"/>
      <c r="D3" s="54"/>
      <c r="E3" s="54"/>
      <c r="F3" s="54"/>
      <c r="G3" s="54"/>
    </row>
    <row r="4" ht="18.75" customHeight="true" spans="1:7">
      <c r="A4" s="42" t="str">
        <f>"单位名称："&amp;"临沧市交通运输局"</f>
        <v>单位名称：临沧市交通运输局</v>
      </c>
      <c r="B4" s="148"/>
      <c r="C4" s="149"/>
      <c r="D4" s="69"/>
      <c r="E4" s="35"/>
      <c r="G4" s="97" t="s">
        <v>194</v>
      </c>
    </row>
    <row r="5" ht="18.75" customHeight="true" spans="1:7">
      <c r="A5" s="8" t="s">
        <v>195</v>
      </c>
      <c r="B5" s="8" t="s">
        <v>196</v>
      </c>
      <c r="C5" s="36" t="s">
        <v>197</v>
      </c>
      <c r="D5" s="25" t="s">
        <v>198</v>
      </c>
      <c r="E5" s="26"/>
      <c r="F5" s="27"/>
      <c r="G5" s="36" t="s">
        <v>199</v>
      </c>
    </row>
    <row r="6" ht="18.75" customHeight="true" spans="1:7">
      <c r="A6" s="12"/>
      <c r="B6" s="150"/>
      <c r="C6" s="38"/>
      <c r="D6" s="66" t="s">
        <v>58</v>
      </c>
      <c r="E6" s="66" t="s">
        <v>200</v>
      </c>
      <c r="F6" s="66" t="s">
        <v>201</v>
      </c>
      <c r="G6" s="38"/>
    </row>
    <row r="7" ht="18.75" customHeight="true" spans="1:7">
      <c r="A7" s="151">
        <v>1</v>
      </c>
      <c r="B7" s="152">
        <v>1</v>
      </c>
      <c r="C7" s="153">
        <v>2</v>
      </c>
      <c r="D7" s="154">
        <v>3</v>
      </c>
      <c r="E7" s="154">
        <v>4</v>
      </c>
      <c r="F7" s="154">
        <v>5</v>
      </c>
      <c r="G7" s="153">
        <v>6</v>
      </c>
    </row>
    <row r="8" ht="18.75" customHeight="true" spans="1:7">
      <c r="A8" s="155" t="s">
        <v>56</v>
      </c>
      <c r="B8" s="156">
        <v>75000</v>
      </c>
      <c r="C8" s="156"/>
      <c r="D8" s="156">
        <v>35000</v>
      </c>
      <c r="E8" s="156"/>
      <c r="F8" s="156">
        <v>35000</v>
      </c>
      <c r="G8" s="156">
        <v>40000</v>
      </c>
    </row>
    <row r="9" ht="18.75" customHeight="true" spans="1:7">
      <c r="A9" s="157" t="s">
        <v>202</v>
      </c>
      <c r="B9" s="156"/>
      <c r="C9" s="156"/>
      <c r="D9" s="156"/>
      <c r="E9" s="156"/>
      <c r="F9" s="156"/>
      <c r="G9" s="156"/>
    </row>
    <row r="10" ht="18.75" customHeight="true" spans="1:7">
      <c r="A10" s="157" t="s">
        <v>203</v>
      </c>
      <c r="B10" s="156">
        <v>75000</v>
      </c>
      <c r="C10" s="156"/>
      <c r="D10" s="156">
        <v>35000</v>
      </c>
      <c r="E10" s="156"/>
      <c r="F10" s="156">
        <v>35000</v>
      </c>
      <c r="G10" s="156">
        <v>40000</v>
      </c>
    </row>
    <row r="11" ht="18.75" customHeight="true" spans="1:7">
      <c r="A11" s="157" t="s">
        <v>204</v>
      </c>
      <c r="B11" s="156"/>
      <c r="C11" s="156"/>
      <c r="D11" s="156"/>
      <c r="E11" s="156"/>
      <c r="F11" s="156"/>
      <c r="G11" s="156"/>
    </row>
    <row r="12" ht="18.75" customHeight="true" spans="1:7">
      <c r="A12" s="157" t="s">
        <v>205</v>
      </c>
      <c r="B12" s="156"/>
      <c r="C12" s="156"/>
      <c r="D12" s="156"/>
      <c r="E12" s="156"/>
      <c r="F12" s="156"/>
      <c r="G12" s="156"/>
    </row>
  </sheetData>
  <mergeCells count="7">
    <mergeCell ref="A3:G3"/>
    <mergeCell ref="A4:D4"/>
    <mergeCell ref="D5:F5"/>
    <mergeCell ref="A5:A7"/>
    <mergeCell ref="B5:B6"/>
    <mergeCell ref="C5:C6"/>
    <mergeCell ref="G5:G6"/>
  </mergeCells>
  <printOptions horizontalCentered="true"/>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W57"/>
  <sheetViews>
    <sheetView showZeros="0" workbookViewId="0">
      <pane ySplit="1" topLeftCell="A44" activePane="bottomLeft" state="frozen"/>
      <selection/>
      <selection pane="bottomLeft" activeCell="N63" sqref="N63"/>
    </sheetView>
  </sheetViews>
  <sheetFormatPr defaultColWidth="9.14444444444444" defaultRowHeight="14.25" customHeight="true"/>
  <cols>
    <col min="1" max="1" width="20" customWidth="true"/>
    <col min="2" max="2" width="22.8333333333333" customWidth="true"/>
    <col min="3" max="3" width="18.1666666666667" customWidth="true"/>
    <col min="4" max="4" width="10.1444444444444" customWidth="true"/>
    <col min="5" max="5" width="11.1666666666667" customWidth="true"/>
    <col min="6" max="6" width="10.2888888888889" customWidth="true"/>
    <col min="7" max="7" width="23" customWidth="true"/>
    <col min="8" max="21" width="19.8444444444444" customWidth="true"/>
    <col min="22" max="23" width="20" customWidth="true"/>
  </cols>
  <sheetData>
    <row r="1" customHeight="true" spans="1:23">
      <c r="A1" s="1"/>
      <c r="B1" s="1"/>
      <c r="C1" s="1"/>
      <c r="D1" s="1"/>
      <c r="E1" s="1"/>
      <c r="F1" s="1"/>
      <c r="G1" s="1"/>
      <c r="H1" s="1"/>
      <c r="I1" s="1"/>
      <c r="J1" s="1"/>
      <c r="K1" s="1"/>
      <c r="L1" s="1"/>
      <c r="M1" s="1"/>
      <c r="N1" s="1"/>
      <c r="O1" s="1"/>
      <c r="P1" s="1"/>
      <c r="Q1" s="1"/>
      <c r="R1" s="1"/>
      <c r="S1" s="1"/>
      <c r="T1" s="1"/>
      <c r="U1" s="1"/>
      <c r="V1" s="1"/>
      <c r="W1" s="1"/>
    </row>
    <row r="2" ht="15" customHeight="true" spans="2:23">
      <c r="B2" s="130"/>
      <c r="D2" s="131"/>
      <c r="E2" s="131"/>
      <c r="F2" s="131"/>
      <c r="G2" s="131"/>
      <c r="H2" s="72"/>
      <c r="I2" s="72"/>
      <c r="J2" s="72"/>
      <c r="K2" s="72"/>
      <c r="L2" s="72"/>
      <c r="M2" s="72"/>
      <c r="N2" s="35"/>
      <c r="O2" s="35"/>
      <c r="P2" s="35"/>
      <c r="Q2" s="72"/>
      <c r="U2" s="130"/>
      <c r="W2" s="40" t="s">
        <v>206</v>
      </c>
    </row>
    <row r="3" ht="39.75" customHeight="true" spans="1:23">
      <c r="A3" s="132" t="str">
        <f>"2025"&amp;"年部门基本支出预算表"</f>
        <v>2025年部门基本支出预算表</v>
      </c>
      <c r="B3" s="54"/>
      <c r="C3" s="54"/>
      <c r="D3" s="54"/>
      <c r="E3" s="54"/>
      <c r="F3" s="54"/>
      <c r="G3" s="54"/>
      <c r="H3" s="54"/>
      <c r="I3" s="54"/>
      <c r="J3" s="54"/>
      <c r="K3" s="54"/>
      <c r="L3" s="54"/>
      <c r="M3" s="54"/>
      <c r="N3" s="5"/>
      <c r="O3" s="5"/>
      <c r="P3" s="5"/>
      <c r="Q3" s="54"/>
      <c r="R3" s="54"/>
      <c r="S3" s="54"/>
      <c r="T3" s="54"/>
      <c r="U3" s="54"/>
      <c r="V3" s="54"/>
      <c r="W3" s="54"/>
    </row>
    <row r="4" ht="18.75" customHeight="true" spans="1:23">
      <c r="A4" s="6" t="str">
        <f>"单位名称："&amp;"临沧市交通运输局"</f>
        <v>单位名称：临沧市交通运输局</v>
      </c>
      <c r="B4" s="133"/>
      <c r="C4" s="133"/>
      <c r="D4" s="133"/>
      <c r="E4" s="133"/>
      <c r="F4" s="133"/>
      <c r="G4" s="133"/>
      <c r="H4" s="74"/>
      <c r="I4" s="74"/>
      <c r="J4" s="74"/>
      <c r="K4" s="74"/>
      <c r="L4" s="74"/>
      <c r="M4" s="74"/>
      <c r="N4" s="100"/>
      <c r="O4" s="100"/>
      <c r="P4" s="100"/>
      <c r="Q4" s="74"/>
      <c r="U4" s="130"/>
      <c r="W4" s="40" t="s">
        <v>194</v>
      </c>
    </row>
    <row r="5" ht="18" customHeight="true" spans="1:23">
      <c r="A5" s="8" t="s">
        <v>207</v>
      </c>
      <c r="B5" s="8" t="s">
        <v>208</v>
      </c>
      <c r="C5" s="8" t="s">
        <v>209</v>
      </c>
      <c r="D5" s="8" t="s">
        <v>210</v>
      </c>
      <c r="E5" s="8" t="s">
        <v>211</v>
      </c>
      <c r="F5" s="8" t="s">
        <v>212</v>
      </c>
      <c r="G5" s="8" t="s">
        <v>213</v>
      </c>
      <c r="H5" s="140" t="s">
        <v>214</v>
      </c>
      <c r="I5" s="71" t="s">
        <v>214</v>
      </c>
      <c r="J5" s="71"/>
      <c r="K5" s="71"/>
      <c r="L5" s="71"/>
      <c r="M5" s="71"/>
      <c r="N5" s="26"/>
      <c r="O5" s="26"/>
      <c r="P5" s="26"/>
      <c r="Q5" s="92" t="s">
        <v>62</v>
      </c>
      <c r="R5" s="71" t="s">
        <v>79</v>
      </c>
      <c r="S5" s="71"/>
      <c r="T5" s="71"/>
      <c r="U5" s="71"/>
      <c r="V5" s="71"/>
      <c r="W5" s="144"/>
    </row>
    <row r="6" ht="18" customHeight="true" spans="1:23">
      <c r="A6" s="10"/>
      <c r="B6" s="128"/>
      <c r="C6" s="10"/>
      <c r="D6" s="10"/>
      <c r="E6" s="10"/>
      <c r="F6" s="10"/>
      <c r="G6" s="10"/>
      <c r="H6" s="112" t="s">
        <v>215</v>
      </c>
      <c r="I6" s="140" t="s">
        <v>59</v>
      </c>
      <c r="J6" s="71"/>
      <c r="K6" s="71"/>
      <c r="L6" s="71"/>
      <c r="M6" s="144"/>
      <c r="N6" s="25" t="s">
        <v>216</v>
      </c>
      <c r="O6" s="26"/>
      <c r="P6" s="27"/>
      <c r="Q6" s="8" t="s">
        <v>62</v>
      </c>
      <c r="R6" s="140" t="s">
        <v>79</v>
      </c>
      <c r="S6" s="92" t="s">
        <v>65</v>
      </c>
      <c r="T6" s="71" t="s">
        <v>79</v>
      </c>
      <c r="U6" s="92" t="s">
        <v>67</v>
      </c>
      <c r="V6" s="92" t="s">
        <v>68</v>
      </c>
      <c r="W6" s="145" t="s">
        <v>69</v>
      </c>
    </row>
    <row r="7" ht="18.75" customHeight="true" spans="1:23">
      <c r="A7" s="37"/>
      <c r="B7" s="37"/>
      <c r="C7" s="37"/>
      <c r="D7" s="37"/>
      <c r="E7" s="37"/>
      <c r="F7" s="37"/>
      <c r="G7" s="37"/>
      <c r="H7" s="37"/>
      <c r="I7" s="143" t="s">
        <v>217</v>
      </c>
      <c r="J7" s="8" t="s">
        <v>218</v>
      </c>
      <c r="K7" s="8" t="s">
        <v>219</v>
      </c>
      <c r="L7" s="8" t="s">
        <v>220</v>
      </c>
      <c r="M7" s="8" t="s">
        <v>221</v>
      </c>
      <c r="N7" s="8" t="s">
        <v>59</v>
      </c>
      <c r="O7" s="8" t="s">
        <v>60</v>
      </c>
      <c r="P7" s="8" t="s">
        <v>61</v>
      </c>
      <c r="Q7" s="37"/>
      <c r="R7" s="8" t="s">
        <v>58</v>
      </c>
      <c r="S7" s="8" t="s">
        <v>65</v>
      </c>
      <c r="T7" s="8" t="s">
        <v>222</v>
      </c>
      <c r="U7" s="8" t="s">
        <v>67</v>
      </c>
      <c r="V7" s="8" t="s">
        <v>68</v>
      </c>
      <c r="W7" s="8" t="s">
        <v>69</v>
      </c>
    </row>
    <row r="8" ht="37.5" customHeight="true" spans="1:23">
      <c r="A8" s="115"/>
      <c r="B8" s="115"/>
      <c r="C8" s="115"/>
      <c r="D8" s="115"/>
      <c r="E8" s="115"/>
      <c r="F8" s="115"/>
      <c r="G8" s="115"/>
      <c r="H8" s="115"/>
      <c r="I8" s="95"/>
      <c r="J8" s="12" t="s">
        <v>223</v>
      </c>
      <c r="K8" s="12" t="s">
        <v>219</v>
      </c>
      <c r="L8" s="12" t="s">
        <v>220</v>
      </c>
      <c r="M8" s="12" t="s">
        <v>221</v>
      </c>
      <c r="N8" s="12" t="s">
        <v>219</v>
      </c>
      <c r="O8" s="12" t="s">
        <v>220</v>
      </c>
      <c r="P8" s="12" t="s">
        <v>221</v>
      </c>
      <c r="Q8" s="12" t="s">
        <v>62</v>
      </c>
      <c r="R8" s="12" t="s">
        <v>58</v>
      </c>
      <c r="S8" s="12" t="s">
        <v>65</v>
      </c>
      <c r="T8" s="12" t="s">
        <v>222</v>
      </c>
      <c r="U8" s="12" t="s">
        <v>67</v>
      </c>
      <c r="V8" s="12" t="s">
        <v>68</v>
      </c>
      <c r="W8" s="12" t="s">
        <v>69</v>
      </c>
    </row>
    <row r="9" ht="19.5" customHeight="true" spans="1:23">
      <c r="A9" s="134">
        <v>1</v>
      </c>
      <c r="B9" s="134">
        <v>2</v>
      </c>
      <c r="C9" s="134">
        <v>3</v>
      </c>
      <c r="D9" s="134">
        <v>4</v>
      </c>
      <c r="E9" s="134">
        <v>5</v>
      </c>
      <c r="F9" s="134">
        <v>6</v>
      </c>
      <c r="G9" s="134">
        <v>7</v>
      </c>
      <c r="H9" s="134">
        <v>8</v>
      </c>
      <c r="I9" s="134">
        <v>9</v>
      </c>
      <c r="J9" s="134">
        <v>10</v>
      </c>
      <c r="K9" s="134">
        <v>11</v>
      </c>
      <c r="L9" s="134">
        <v>12</v>
      </c>
      <c r="M9" s="134">
        <v>13</v>
      </c>
      <c r="N9" s="134">
        <v>14</v>
      </c>
      <c r="O9" s="134">
        <v>15</v>
      </c>
      <c r="P9" s="134">
        <v>16</v>
      </c>
      <c r="Q9" s="134">
        <v>17</v>
      </c>
      <c r="R9" s="134">
        <v>18</v>
      </c>
      <c r="S9" s="134">
        <v>19</v>
      </c>
      <c r="T9" s="134">
        <v>20</v>
      </c>
      <c r="U9" s="134">
        <v>21</v>
      </c>
      <c r="V9" s="134">
        <v>22</v>
      </c>
      <c r="W9" s="134">
        <v>23</v>
      </c>
    </row>
    <row r="10" ht="21" customHeight="true" spans="1:23">
      <c r="A10" s="135" t="s">
        <v>71</v>
      </c>
      <c r="B10" s="135"/>
      <c r="C10" s="135"/>
      <c r="D10" s="135"/>
      <c r="E10" s="135"/>
      <c r="F10" s="135"/>
      <c r="G10" s="135"/>
      <c r="H10" s="29">
        <v>13294318.95</v>
      </c>
      <c r="I10" s="29">
        <v>13294318.95</v>
      </c>
      <c r="J10" s="29"/>
      <c r="K10" s="29"/>
      <c r="L10" s="29">
        <v>13294318.95</v>
      </c>
      <c r="M10" s="29"/>
      <c r="N10" s="29"/>
      <c r="O10" s="29"/>
      <c r="P10" s="29"/>
      <c r="Q10" s="29"/>
      <c r="R10" s="29"/>
      <c r="S10" s="29"/>
      <c r="T10" s="29"/>
      <c r="U10" s="29"/>
      <c r="V10" s="29"/>
      <c r="W10" s="29"/>
    </row>
    <row r="11" ht="21" customHeight="true" spans="1:23">
      <c r="A11" s="136" t="s">
        <v>71</v>
      </c>
      <c r="B11" s="15"/>
      <c r="C11" s="15"/>
      <c r="D11" s="15"/>
      <c r="E11" s="15"/>
      <c r="F11" s="15"/>
      <c r="G11" s="15"/>
      <c r="H11" s="29">
        <v>13294318.95</v>
      </c>
      <c r="I11" s="29">
        <v>13294318.95</v>
      </c>
      <c r="J11" s="29"/>
      <c r="K11" s="29"/>
      <c r="L11" s="29">
        <v>13294318.95</v>
      </c>
      <c r="M11" s="29"/>
      <c r="N11" s="29"/>
      <c r="O11" s="29"/>
      <c r="P11" s="29"/>
      <c r="Q11" s="29"/>
      <c r="R11" s="29"/>
      <c r="S11" s="29"/>
      <c r="T11" s="29"/>
      <c r="U11" s="29"/>
      <c r="V11" s="29"/>
      <c r="W11" s="29"/>
    </row>
    <row r="12" ht="21" customHeight="true" spans="1:23">
      <c r="A12" s="136" t="s">
        <v>71</v>
      </c>
      <c r="B12" s="15" t="s">
        <v>224</v>
      </c>
      <c r="C12" s="15" t="s">
        <v>225</v>
      </c>
      <c r="D12" s="15" t="s">
        <v>115</v>
      </c>
      <c r="E12" s="15" t="s">
        <v>116</v>
      </c>
      <c r="F12" s="15" t="s">
        <v>226</v>
      </c>
      <c r="G12" s="15" t="s">
        <v>227</v>
      </c>
      <c r="H12" s="29">
        <v>1086708</v>
      </c>
      <c r="I12" s="29">
        <v>1086708</v>
      </c>
      <c r="J12" s="29"/>
      <c r="K12" s="29"/>
      <c r="L12" s="29">
        <v>1086708</v>
      </c>
      <c r="M12" s="29"/>
      <c r="N12" s="29"/>
      <c r="O12" s="29"/>
      <c r="P12" s="29"/>
      <c r="Q12" s="29"/>
      <c r="R12" s="29"/>
      <c r="S12" s="29"/>
      <c r="T12" s="29"/>
      <c r="U12" s="29"/>
      <c r="V12" s="29"/>
      <c r="W12" s="29"/>
    </row>
    <row r="13" ht="21" customHeight="true" spans="1:23">
      <c r="A13" s="136" t="s">
        <v>71</v>
      </c>
      <c r="B13" s="15" t="s">
        <v>228</v>
      </c>
      <c r="C13" s="15" t="s">
        <v>229</v>
      </c>
      <c r="D13" s="15" t="s">
        <v>115</v>
      </c>
      <c r="E13" s="15" t="s">
        <v>116</v>
      </c>
      <c r="F13" s="15" t="s">
        <v>226</v>
      </c>
      <c r="G13" s="15" t="s">
        <v>227</v>
      </c>
      <c r="H13" s="29">
        <v>2301684</v>
      </c>
      <c r="I13" s="29">
        <v>2301684</v>
      </c>
      <c r="J13" s="29"/>
      <c r="K13" s="29"/>
      <c r="L13" s="29">
        <v>2301684</v>
      </c>
      <c r="M13" s="29"/>
      <c r="N13" s="29"/>
      <c r="O13" s="29"/>
      <c r="P13" s="29"/>
      <c r="Q13" s="29"/>
      <c r="R13" s="29"/>
      <c r="S13" s="29"/>
      <c r="T13" s="29"/>
      <c r="U13" s="29"/>
      <c r="V13" s="29"/>
      <c r="W13" s="29"/>
    </row>
    <row r="14" ht="21" customHeight="true" spans="1:23">
      <c r="A14" s="136" t="s">
        <v>71</v>
      </c>
      <c r="B14" s="15" t="s">
        <v>224</v>
      </c>
      <c r="C14" s="15" t="s">
        <v>225</v>
      </c>
      <c r="D14" s="15" t="s">
        <v>115</v>
      </c>
      <c r="E14" s="15" t="s">
        <v>116</v>
      </c>
      <c r="F14" s="15" t="s">
        <v>230</v>
      </c>
      <c r="G14" s="15" t="s">
        <v>231</v>
      </c>
      <c r="H14" s="29">
        <v>1294368</v>
      </c>
      <c r="I14" s="29">
        <v>1294368</v>
      </c>
      <c r="J14" s="29"/>
      <c r="K14" s="29"/>
      <c r="L14" s="29">
        <v>1294368</v>
      </c>
      <c r="M14" s="29"/>
      <c r="N14" s="29"/>
      <c r="O14" s="29"/>
      <c r="P14" s="29"/>
      <c r="Q14" s="29"/>
      <c r="R14" s="29"/>
      <c r="S14" s="29"/>
      <c r="T14" s="29"/>
      <c r="U14" s="29"/>
      <c r="V14" s="29"/>
      <c r="W14" s="29"/>
    </row>
    <row r="15" ht="21" customHeight="true" spans="1:23">
      <c r="A15" s="136" t="s">
        <v>71</v>
      </c>
      <c r="B15" s="15" t="s">
        <v>228</v>
      </c>
      <c r="C15" s="15" t="s">
        <v>229</v>
      </c>
      <c r="D15" s="15" t="s">
        <v>115</v>
      </c>
      <c r="E15" s="15" t="s">
        <v>116</v>
      </c>
      <c r="F15" s="15" t="s">
        <v>230</v>
      </c>
      <c r="G15" s="15" t="s">
        <v>231</v>
      </c>
      <c r="H15" s="29">
        <v>176652</v>
      </c>
      <c r="I15" s="29">
        <v>176652</v>
      </c>
      <c r="J15" s="29"/>
      <c r="K15" s="29"/>
      <c r="L15" s="29">
        <v>176652</v>
      </c>
      <c r="M15" s="29"/>
      <c r="N15" s="29"/>
      <c r="O15" s="29"/>
      <c r="P15" s="29"/>
      <c r="Q15" s="29"/>
      <c r="R15" s="29"/>
      <c r="S15" s="29"/>
      <c r="T15" s="29"/>
      <c r="U15" s="29"/>
      <c r="V15" s="29"/>
      <c r="W15" s="29"/>
    </row>
    <row r="16" ht="21" customHeight="true" spans="1:23">
      <c r="A16" s="136" t="s">
        <v>71</v>
      </c>
      <c r="B16" s="15" t="s">
        <v>232</v>
      </c>
      <c r="C16" s="15" t="s">
        <v>233</v>
      </c>
      <c r="D16" s="15" t="s">
        <v>115</v>
      </c>
      <c r="E16" s="15" t="s">
        <v>116</v>
      </c>
      <c r="F16" s="15" t="s">
        <v>234</v>
      </c>
      <c r="G16" s="15" t="s">
        <v>235</v>
      </c>
      <c r="H16" s="29">
        <v>465060</v>
      </c>
      <c r="I16" s="29">
        <v>465060</v>
      </c>
      <c r="J16" s="29"/>
      <c r="K16" s="29"/>
      <c r="L16" s="29">
        <v>465060</v>
      </c>
      <c r="M16" s="29"/>
      <c r="N16" s="29"/>
      <c r="O16" s="29"/>
      <c r="P16" s="29"/>
      <c r="Q16" s="29"/>
      <c r="R16" s="29"/>
      <c r="S16" s="29"/>
      <c r="T16" s="29"/>
      <c r="U16" s="29"/>
      <c r="V16" s="29"/>
      <c r="W16" s="29"/>
    </row>
    <row r="17" ht="21" customHeight="true" spans="1:23">
      <c r="A17" s="136" t="s">
        <v>71</v>
      </c>
      <c r="B17" s="15" t="s">
        <v>224</v>
      </c>
      <c r="C17" s="15" t="s">
        <v>225</v>
      </c>
      <c r="D17" s="15" t="s">
        <v>115</v>
      </c>
      <c r="E17" s="15" t="s">
        <v>116</v>
      </c>
      <c r="F17" s="15" t="s">
        <v>234</v>
      </c>
      <c r="G17" s="15" t="s">
        <v>235</v>
      </c>
      <c r="H17" s="29">
        <v>90559</v>
      </c>
      <c r="I17" s="29">
        <v>90559</v>
      </c>
      <c r="J17" s="29"/>
      <c r="K17" s="29"/>
      <c r="L17" s="29">
        <v>90559</v>
      </c>
      <c r="M17" s="29"/>
      <c r="N17" s="29"/>
      <c r="O17" s="29"/>
      <c r="P17" s="29"/>
      <c r="Q17" s="29"/>
      <c r="R17" s="29"/>
      <c r="S17" s="29"/>
      <c r="T17" s="29"/>
      <c r="U17" s="29"/>
      <c r="V17" s="29"/>
      <c r="W17" s="29"/>
    </row>
    <row r="18" ht="21" customHeight="true" spans="1:23">
      <c r="A18" s="136" t="s">
        <v>71</v>
      </c>
      <c r="B18" s="15" t="s">
        <v>236</v>
      </c>
      <c r="C18" s="15" t="s">
        <v>237</v>
      </c>
      <c r="D18" s="15" t="s">
        <v>115</v>
      </c>
      <c r="E18" s="15" t="s">
        <v>116</v>
      </c>
      <c r="F18" s="15" t="s">
        <v>238</v>
      </c>
      <c r="G18" s="15" t="s">
        <v>239</v>
      </c>
      <c r="H18" s="29">
        <v>1044000</v>
      </c>
      <c r="I18" s="29">
        <v>1044000</v>
      </c>
      <c r="J18" s="29"/>
      <c r="K18" s="29"/>
      <c r="L18" s="29">
        <v>1044000</v>
      </c>
      <c r="M18" s="29"/>
      <c r="N18" s="29"/>
      <c r="O18" s="29"/>
      <c r="P18" s="29"/>
      <c r="Q18" s="29"/>
      <c r="R18" s="29"/>
      <c r="S18" s="29"/>
      <c r="T18" s="29"/>
      <c r="U18" s="29"/>
      <c r="V18" s="29"/>
      <c r="W18" s="29"/>
    </row>
    <row r="19" ht="21" customHeight="true" spans="1:23">
      <c r="A19" s="136" t="s">
        <v>71</v>
      </c>
      <c r="B19" s="15" t="s">
        <v>228</v>
      </c>
      <c r="C19" s="15" t="s">
        <v>229</v>
      </c>
      <c r="D19" s="15" t="s">
        <v>115</v>
      </c>
      <c r="E19" s="15" t="s">
        <v>116</v>
      </c>
      <c r="F19" s="15" t="s">
        <v>238</v>
      </c>
      <c r="G19" s="15" t="s">
        <v>239</v>
      </c>
      <c r="H19" s="29">
        <v>766500</v>
      </c>
      <c r="I19" s="29">
        <v>766500</v>
      </c>
      <c r="J19" s="29"/>
      <c r="K19" s="29"/>
      <c r="L19" s="29">
        <v>766500</v>
      </c>
      <c r="M19" s="29"/>
      <c r="N19" s="29"/>
      <c r="O19" s="29"/>
      <c r="P19" s="29"/>
      <c r="Q19" s="29"/>
      <c r="R19" s="29"/>
      <c r="S19" s="29"/>
      <c r="T19" s="29"/>
      <c r="U19" s="29"/>
      <c r="V19" s="29"/>
      <c r="W19" s="29"/>
    </row>
    <row r="20" ht="21" customHeight="true" spans="1:23">
      <c r="A20" s="136" t="s">
        <v>71</v>
      </c>
      <c r="B20" s="15" t="s">
        <v>228</v>
      </c>
      <c r="C20" s="15" t="s">
        <v>229</v>
      </c>
      <c r="D20" s="15" t="s">
        <v>115</v>
      </c>
      <c r="E20" s="15" t="s">
        <v>116</v>
      </c>
      <c r="F20" s="15" t="s">
        <v>238</v>
      </c>
      <c r="G20" s="15" t="s">
        <v>239</v>
      </c>
      <c r="H20" s="29">
        <v>615120</v>
      </c>
      <c r="I20" s="29">
        <v>615120</v>
      </c>
      <c r="J20" s="29"/>
      <c r="K20" s="29"/>
      <c r="L20" s="29">
        <v>615120</v>
      </c>
      <c r="M20" s="29"/>
      <c r="N20" s="29"/>
      <c r="O20" s="29"/>
      <c r="P20" s="29"/>
      <c r="Q20" s="29"/>
      <c r="R20" s="29"/>
      <c r="S20" s="29"/>
      <c r="T20" s="29"/>
      <c r="U20" s="29"/>
      <c r="V20" s="29"/>
      <c r="W20" s="29"/>
    </row>
    <row r="21" ht="21" customHeight="true" spans="1:23">
      <c r="A21" s="136" t="s">
        <v>71</v>
      </c>
      <c r="B21" s="15" t="s">
        <v>228</v>
      </c>
      <c r="C21" s="15" t="s">
        <v>229</v>
      </c>
      <c r="D21" s="15" t="s">
        <v>115</v>
      </c>
      <c r="E21" s="15" t="s">
        <v>116</v>
      </c>
      <c r="F21" s="15" t="s">
        <v>238</v>
      </c>
      <c r="G21" s="15" t="s">
        <v>239</v>
      </c>
      <c r="H21" s="29">
        <v>975420</v>
      </c>
      <c r="I21" s="29">
        <v>975420</v>
      </c>
      <c r="J21" s="29"/>
      <c r="K21" s="29"/>
      <c r="L21" s="29">
        <v>975420</v>
      </c>
      <c r="M21" s="29"/>
      <c r="N21" s="29"/>
      <c r="O21" s="29"/>
      <c r="P21" s="29"/>
      <c r="Q21" s="29"/>
      <c r="R21" s="29"/>
      <c r="S21" s="29"/>
      <c r="T21" s="29"/>
      <c r="U21" s="29"/>
      <c r="V21" s="29"/>
      <c r="W21" s="29"/>
    </row>
    <row r="22" ht="21" customHeight="true" spans="1:23">
      <c r="A22" s="136" t="s">
        <v>71</v>
      </c>
      <c r="B22" s="15" t="s">
        <v>240</v>
      </c>
      <c r="C22" s="15" t="s">
        <v>241</v>
      </c>
      <c r="D22" s="15" t="s">
        <v>93</v>
      </c>
      <c r="E22" s="15" t="s">
        <v>94</v>
      </c>
      <c r="F22" s="15" t="s">
        <v>242</v>
      </c>
      <c r="G22" s="15" t="s">
        <v>243</v>
      </c>
      <c r="H22" s="29"/>
      <c r="I22" s="29"/>
      <c r="J22" s="29"/>
      <c r="K22" s="29"/>
      <c r="L22" s="29"/>
      <c r="M22" s="29"/>
      <c r="N22" s="29"/>
      <c r="O22" s="29"/>
      <c r="P22" s="29"/>
      <c r="Q22" s="29"/>
      <c r="R22" s="29"/>
      <c r="S22" s="29"/>
      <c r="T22" s="29"/>
      <c r="U22" s="29"/>
      <c r="V22" s="29"/>
      <c r="W22" s="29"/>
    </row>
    <row r="23" ht="21" customHeight="true" spans="1:23">
      <c r="A23" s="136" t="s">
        <v>71</v>
      </c>
      <c r="B23" s="15" t="s">
        <v>240</v>
      </c>
      <c r="C23" s="15" t="s">
        <v>241</v>
      </c>
      <c r="D23" s="15" t="s">
        <v>93</v>
      </c>
      <c r="E23" s="15" t="s">
        <v>94</v>
      </c>
      <c r="F23" s="15" t="s">
        <v>242</v>
      </c>
      <c r="G23" s="15" t="s">
        <v>243</v>
      </c>
      <c r="H23" s="29">
        <v>1228436.16</v>
      </c>
      <c r="I23" s="29">
        <v>1228436.16</v>
      </c>
      <c r="J23" s="29"/>
      <c r="K23" s="29"/>
      <c r="L23" s="29">
        <v>1228436.16</v>
      </c>
      <c r="M23" s="29"/>
      <c r="N23" s="29"/>
      <c r="O23" s="29"/>
      <c r="P23" s="29"/>
      <c r="Q23" s="29"/>
      <c r="R23" s="29"/>
      <c r="S23" s="29"/>
      <c r="T23" s="29"/>
      <c r="U23" s="29"/>
      <c r="V23" s="29"/>
      <c r="W23" s="29"/>
    </row>
    <row r="24" ht="21" customHeight="true" spans="1:23">
      <c r="A24" s="136" t="s">
        <v>71</v>
      </c>
      <c r="B24" s="15" t="s">
        <v>240</v>
      </c>
      <c r="C24" s="15" t="s">
        <v>241</v>
      </c>
      <c r="D24" s="15" t="s">
        <v>244</v>
      </c>
      <c r="E24" s="15" t="s">
        <v>245</v>
      </c>
      <c r="F24" s="15" t="s">
        <v>246</v>
      </c>
      <c r="G24" s="15" t="s">
        <v>247</v>
      </c>
      <c r="H24" s="29"/>
      <c r="I24" s="29"/>
      <c r="J24" s="29"/>
      <c r="K24" s="29"/>
      <c r="L24" s="29"/>
      <c r="M24" s="29"/>
      <c r="N24" s="29"/>
      <c r="O24" s="29"/>
      <c r="P24" s="29"/>
      <c r="Q24" s="29"/>
      <c r="R24" s="29"/>
      <c r="S24" s="29"/>
      <c r="T24" s="29"/>
      <c r="U24" s="29"/>
      <c r="V24" s="29"/>
      <c r="W24" s="29"/>
    </row>
    <row r="25" ht="21" customHeight="true" spans="1:23">
      <c r="A25" s="136" t="s">
        <v>71</v>
      </c>
      <c r="B25" s="15" t="s">
        <v>240</v>
      </c>
      <c r="C25" s="15" t="s">
        <v>241</v>
      </c>
      <c r="D25" s="15" t="s">
        <v>103</v>
      </c>
      <c r="E25" s="15" t="s">
        <v>104</v>
      </c>
      <c r="F25" s="15" t="s">
        <v>248</v>
      </c>
      <c r="G25" s="15" t="s">
        <v>249</v>
      </c>
      <c r="H25" s="29">
        <v>188206.45</v>
      </c>
      <c r="I25" s="29">
        <v>188206.45</v>
      </c>
      <c r="J25" s="29"/>
      <c r="K25" s="29"/>
      <c r="L25" s="29">
        <v>188206.45</v>
      </c>
      <c r="M25" s="29"/>
      <c r="N25" s="29"/>
      <c r="O25" s="29"/>
      <c r="P25" s="29"/>
      <c r="Q25" s="29"/>
      <c r="R25" s="29"/>
      <c r="S25" s="29"/>
      <c r="T25" s="29"/>
      <c r="U25" s="29"/>
      <c r="V25" s="29"/>
      <c r="W25" s="29"/>
    </row>
    <row r="26" ht="21" customHeight="true" spans="1:23">
      <c r="A26" s="136" t="s">
        <v>71</v>
      </c>
      <c r="B26" s="15" t="s">
        <v>240</v>
      </c>
      <c r="C26" s="15" t="s">
        <v>241</v>
      </c>
      <c r="D26" s="15" t="s">
        <v>105</v>
      </c>
      <c r="E26" s="15" t="s">
        <v>106</v>
      </c>
      <c r="F26" s="15" t="s">
        <v>248</v>
      </c>
      <c r="G26" s="15" t="s">
        <v>249</v>
      </c>
      <c r="H26" s="29"/>
      <c r="I26" s="29"/>
      <c r="J26" s="29"/>
      <c r="K26" s="29"/>
      <c r="L26" s="29"/>
      <c r="M26" s="29"/>
      <c r="N26" s="29"/>
      <c r="O26" s="29"/>
      <c r="P26" s="29"/>
      <c r="Q26" s="29"/>
      <c r="R26" s="29"/>
      <c r="S26" s="29"/>
      <c r="T26" s="29"/>
      <c r="U26" s="29"/>
      <c r="V26" s="29"/>
      <c r="W26" s="29"/>
    </row>
    <row r="27" ht="21" customHeight="true" spans="1:23">
      <c r="A27" s="136" t="s">
        <v>71</v>
      </c>
      <c r="B27" s="15" t="s">
        <v>240</v>
      </c>
      <c r="C27" s="15" t="s">
        <v>241</v>
      </c>
      <c r="D27" s="15" t="s">
        <v>105</v>
      </c>
      <c r="E27" s="15" t="s">
        <v>106</v>
      </c>
      <c r="F27" s="15" t="s">
        <v>248</v>
      </c>
      <c r="G27" s="15" t="s">
        <v>249</v>
      </c>
      <c r="H27" s="29">
        <v>356912.1</v>
      </c>
      <c r="I27" s="29">
        <v>356912.1</v>
      </c>
      <c r="J27" s="29"/>
      <c r="K27" s="29"/>
      <c r="L27" s="29">
        <v>356912.1</v>
      </c>
      <c r="M27" s="29"/>
      <c r="N27" s="29"/>
      <c r="O27" s="29"/>
      <c r="P27" s="29"/>
      <c r="Q27" s="29"/>
      <c r="R27" s="29"/>
      <c r="S27" s="29"/>
      <c r="T27" s="29"/>
      <c r="U27" s="29"/>
      <c r="V27" s="29"/>
      <c r="W27" s="29"/>
    </row>
    <row r="28" ht="21" customHeight="true" spans="1:23">
      <c r="A28" s="136" t="s">
        <v>71</v>
      </c>
      <c r="B28" s="15" t="s">
        <v>240</v>
      </c>
      <c r="C28" s="15" t="s">
        <v>241</v>
      </c>
      <c r="D28" s="15" t="s">
        <v>107</v>
      </c>
      <c r="E28" s="15" t="s">
        <v>108</v>
      </c>
      <c r="F28" s="15" t="s">
        <v>250</v>
      </c>
      <c r="G28" s="15" t="s">
        <v>251</v>
      </c>
      <c r="H28" s="29"/>
      <c r="I28" s="29"/>
      <c r="J28" s="29"/>
      <c r="K28" s="29"/>
      <c r="L28" s="29"/>
      <c r="M28" s="29"/>
      <c r="N28" s="29"/>
      <c r="O28" s="29"/>
      <c r="P28" s="29"/>
      <c r="Q28" s="29"/>
      <c r="R28" s="29"/>
      <c r="S28" s="29"/>
      <c r="T28" s="29"/>
      <c r="U28" s="29"/>
      <c r="V28" s="29"/>
      <c r="W28" s="29"/>
    </row>
    <row r="29" ht="21" customHeight="true" spans="1:23">
      <c r="A29" s="136" t="s">
        <v>71</v>
      </c>
      <c r="B29" s="15" t="s">
        <v>240</v>
      </c>
      <c r="C29" s="15" t="s">
        <v>241</v>
      </c>
      <c r="D29" s="15" t="s">
        <v>107</v>
      </c>
      <c r="E29" s="15" t="s">
        <v>108</v>
      </c>
      <c r="F29" s="15" t="s">
        <v>250</v>
      </c>
      <c r="G29" s="15" t="s">
        <v>251</v>
      </c>
      <c r="H29" s="29">
        <v>289731.78</v>
      </c>
      <c r="I29" s="29">
        <v>289731.78</v>
      </c>
      <c r="J29" s="29"/>
      <c r="K29" s="29"/>
      <c r="L29" s="29">
        <v>289731.78</v>
      </c>
      <c r="M29" s="29"/>
      <c r="N29" s="29"/>
      <c r="O29" s="29"/>
      <c r="P29" s="29"/>
      <c r="Q29" s="29"/>
      <c r="R29" s="29"/>
      <c r="S29" s="29"/>
      <c r="T29" s="29"/>
      <c r="U29" s="29"/>
      <c r="V29" s="29"/>
      <c r="W29" s="29"/>
    </row>
    <row r="30" ht="21" customHeight="true" spans="1:23">
      <c r="A30" s="136" t="s">
        <v>71</v>
      </c>
      <c r="B30" s="15" t="s">
        <v>240</v>
      </c>
      <c r="C30" s="15" t="s">
        <v>241</v>
      </c>
      <c r="D30" s="15" t="s">
        <v>109</v>
      </c>
      <c r="E30" s="15" t="s">
        <v>110</v>
      </c>
      <c r="F30" s="15" t="s">
        <v>252</v>
      </c>
      <c r="G30" s="15" t="s">
        <v>253</v>
      </c>
      <c r="H30" s="29">
        <v>29040</v>
      </c>
      <c r="I30" s="29">
        <v>29040</v>
      </c>
      <c r="J30" s="29"/>
      <c r="K30" s="29"/>
      <c r="L30" s="29">
        <v>29040</v>
      </c>
      <c r="M30" s="29"/>
      <c r="N30" s="29"/>
      <c r="O30" s="29"/>
      <c r="P30" s="29"/>
      <c r="Q30" s="29"/>
      <c r="R30" s="29"/>
      <c r="S30" s="29"/>
      <c r="T30" s="29"/>
      <c r="U30" s="29"/>
      <c r="V30" s="29"/>
      <c r="W30" s="29"/>
    </row>
    <row r="31" ht="21" customHeight="true" spans="1:23">
      <c r="A31" s="136" t="s">
        <v>71</v>
      </c>
      <c r="B31" s="15" t="s">
        <v>240</v>
      </c>
      <c r="C31" s="15" t="s">
        <v>241</v>
      </c>
      <c r="D31" s="15" t="s">
        <v>109</v>
      </c>
      <c r="E31" s="15" t="s">
        <v>110</v>
      </c>
      <c r="F31" s="15" t="s">
        <v>252</v>
      </c>
      <c r="G31" s="15" t="s">
        <v>253</v>
      </c>
      <c r="H31" s="29"/>
      <c r="I31" s="29"/>
      <c r="J31" s="29"/>
      <c r="K31" s="29"/>
      <c r="L31" s="29"/>
      <c r="M31" s="29"/>
      <c r="N31" s="29"/>
      <c r="O31" s="29"/>
      <c r="P31" s="29"/>
      <c r="Q31" s="29"/>
      <c r="R31" s="29"/>
      <c r="S31" s="29"/>
      <c r="T31" s="29"/>
      <c r="U31" s="29"/>
      <c r="V31" s="29"/>
      <c r="W31" s="29"/>
    </row>
    <row r="32" ht="21" customHeight="true" spans="1:23">
      <c r="A32" s="136" t="s">
        <v>71</v>
      </c>
      <c r="B32" s="15" t="s">
        <v>240</v>
      </c>
      <c r="C32" s="15" t="s">
        <v>241</v>
      </c>
      <c r="D32" s="15" t="s">
        <v>109</v>
      </c>
      <c r="E32" s="15" t="s">
        <v>110</v>
      </c>
      <c r="F32" s="15" t="s">
        <v>252</v>
      </c>
      <c r="G32" s="15" t="s">
        <v>253</v>
      </c>
      <c r="H32" s="29"/>
      <c r="I32" s="29"/>
      <c r="J32" s="29"/>
      <c r="K32" s="29"/>
      <c r="L32" s="29"/>
      <c r="M32" s="29"/>
      <c r="N32" s="29"/>
      <c r="O32" s="29"/>
      <c r="P32" s="29"/>
      <c r="Q32" s="29"/>
      <c r="R32" s="29"/>
      <c r="S32" s="29"/>
      <c r="T32" s="29"/>
      <c r="U32" s="29"/>
      <c r="V32" s="29"/>
      <c r="W32" s="29"/>
    </row>
    <row r="33" ht="21" customHeight="true" spans="1:23">
      <c r="A33" s="136" t="s">
        <v>71</v>
      </c>
      <c r="B33" s="15" t="s">
        <v>240</v>
      </c>
      <c r="C33" s="15" t="s">
        <v>241</v>
      </c>
      <c r="D33" s="15" t="s">
        <v>115</v>
      </c>
      <c r="E33" s="15" t="s">
        <v>116</v>
      </c>
      <c r="F33" s="15" t="s">
        <v>252</v>
      </c>
      <c r="G33" s="15" t="s">
        <v>253</v>
      </c>
      <c r="H33" s="29">
        <v>37367.77</v>
      </c>
      <c r="I33" s="29">
        <v>37367.77</v>
      </c>
      <c r="J33" s="29"/>
      <c r="K33" s="29"/>
      <c r="L33" s="29">
        <v>37367.77</v>
      </c>
      <c r="M33" s="29"/>
      <c r="N33" s="29"/>
      <c r="O33" s="29"/>
      <c r="P33" s="29"/>
      <c r="Q33" s="29"/>
      <c r="R33" s="29"/>
      <c r="S33" s="29"/>
      <c r="T33" s="29"/>
      <c r="U33" s="29"/>
      <c r="V33" s="29"/>
      <c r="W33" s="29"/>
    </row>
    <row r="34" ht="21" customHeight="true" spans="1:23">
      <c r="A34" s="136" t="s">
        <v>71</v>
      </c>
      <c r="B34" s="15" t="s">
        <v>240</v>
      </c>
      <c r="C34" s="15" t="s">
        <v>241</v>
      </c>
      <c r="D34" s="15" t="s">
        <v>109</v>
      </c>
      <c r="E34" s="15" t="s">
        <v>110</v>
      </c>
      <c r="F34" s="15" t="s">
        <v>252</v>
      </c>
      <c r="G34" s="15" t="s">
        <v>253</v>
      </c>
      <c r="H34" s="29">
        <v>15355.45</v>
      </c>
      <c r="I34" s="29">
        <v>15355.45</v>
      </c>
      <c r="J34" s="29"/>
      <c r="K34" s="29"/>
      <c r="L34" s="29">
        <v>15355.45</v>
      </c>
      <c r="M34" s="29"/>
      <c r="N34" s="29"/>
      <c r="O34" s="29"/>
      <c r="P34" s="29"/>
      <c r="Q34" s="29"/>
      <c r="R34" s="29"/>
      <c r="S34" s="29"/>
      <c r="T34" s="29"/>
      <c r="U34" s="29"/>
      <c r="V34" s="29"/>
      <c r="W34" s="29"/>
    </row>
    <row r="35" ht="21" customHeight="true" spans="1:23">
      <c r="A35" s="136" t="s">
        <v>71</v>
      </c>
      <c r="B35" s="15" t="s">
        <v>254</v>
      </c>
      <c r="C35" s="15" t="s">
        <v>141</v>
      </c>
      <c r="D35" s="15" t="s">
        <v>140</v>
      </c>
      <c r="E35" s="15" t="s">
        <v>141</v>
      </c>
      <c r="F35" s="15" t="s">
        <v>255</v>
      </c>
      <c r="G35" s="15" t="s">
        <v>141</v>
      </c>
      <c r="H35" s="29"/>
      <c r="I35" s="29"/>
      <c r="J35" s="29"/>
      <c r="K35" s="29"/>
      <c r="L35" s="29"/>
      <c r="M35" s="29"/>
      <c r="N35" s="29"/>
      <c r="O35" s="29"/>
      <c r="P35" s="29"/>
      <c r="Q35" s="29"/>
      <c r="R35" s="29"/>
      <c r="S35" s="29"/>
      <c r="T35" s="29"/>
      <c r="U35" s="29"/>
      <c r="V35" s="29"/>
      <c r="W35" s="29"/>
    </row>
    <row r="36" ht="21" customHeight="true" spans="1:23">
      <c r="A36" s="136" t="s">
        <v>71</v>
      </c>
      <c r="B36" s="15" t="s">
        <v>254</v>
      </c>
      <c r="C36" s="15" t="s">
        <v>141</v>
      </c>
      <c r="D36" s="15" t="s">
        <v>140</v>
      </c>
      <c r="E36" s="15" t="s">
        <v>141</v>
      </c>
      <c r="F36" s="15" t="s">
        <v>255</v>
      </c>
      <c r="G36" s="15" t="s">
        <v>141</v>
      </c>
      <c r="H36" s="29">
        <v>954147.72</v>
      </c>
      <c r="I36" s="29">
        <v>954147.72</v>
      </c>
      <c r="J36" s="29"/>
      <c r="K36" s="29"/>
      <c r="L36" s="29">
        <v>954147.72</v>
      </c>
      <c r="M36" s="29"/>
      <c r="N36" s="29"/>
      <c r="O36" s="29"/>
      <c r="P36" s="29"/>
      <c r="Q36" s="29"/>
      <c r="R36" s="29"/>
      <c r="S36" s="29"/>
      <c r="T36" s="29"/>
      <c r="U36" s="29"/>
      <c r="V36" s="29"/>
      <c r="W36" s="29"/>
    </row>
    <row r="37" s="129" customFormat="true" ht="21" customHeight="true" spans="1:23">
      <c r="A37" s="137" t="s">
        <v>71</v>
      </c>
      <c r="B37" s="138" t="s">
        <v>256</v>
      </c>
      <c r="C37" s="138" t="s">
        <v>257</v>
      </c>
      <c r="D37" s="138" t="s">
        <v>115</v>
      </c>
      <c r="E37" s="138" t="s">
        <v>116</v>
      </c>
      <c r="F37" s="138" t="s">
        <v>258</v>
      </c>
      <c r="G37" s="138" t="s">
        <v>259</v>
      </c>
      <c r="H37" s="141">
        <v>18000</v>
      </c>
      <c r="I37" s="141">
        <v>18000</v>
      </c>
      <c r="J37" s="141"/>
      <c r="K37" s="141"/>
      <c r="L37" s="141">
        <v>18000</v>
      </c>
      <c r="M37" s="141"/>
      <c r="N37" s="141"/>
      <c r="O37" s="141"/>
      <c r="P37" s="141"/>
      <c r="Q37" s="141"/>
      <c r="R37" s="141"/>
      <c r="S37" s="141"/>
      <c r="T37" s="141"/>
      <c r="U37" s="141"/>
      <c r="V37" s="141"/>
      <c r="W37" s="141"/>
    </row>
    <row r="38" ht="21" customHeight="true" spans="1:23">
      <c r="A38" s="136" t="s">
        <v>71</v>
      </c>
      <c r="B38" s="15" t="s">
        <v>256</v>
      </c>
      <c r="C38" s="15" t="s">
        <v>257</v>
      </c>
      <c r="D38" s="15" t="s">
        <v>115</v>
      </c>
      <c r="E38" s="15" t="s">
        <v>116</v>
      </c>
      <c r="F38" s="15" t="s">
        <v>260</v>
      </c>
      <c r="G38" s="15" t="s">
        <v>261</v>
      </c>
      <c r="H38" s="29">
        <v>90000</v>
      </c>
      <c r="I38" s="29">
        <v>90000</v>
      </c>
      <c r="J38" s="29"/>
      <c r="K38" s="29"/>
      <c r="L38" s="29">
        <v>90000</v>
      </c>
      <c r="M38" s="29"/>
      <c r="N38" s="29"/>
      <c r="O38" s="29"/>
      <c r="P38" s="29"/>
      <c r="Q38" s="29"/>
      <c r="R38" s="29"/>
      <c r="S38" s="29"/>
      <c r="T38" s="29"/>
      <c r="U38" s="29"/>
      <c r="V38" s="29"/>
      <c r="W38" s="29"/>
    </row>
    <row r="39" ht="21" customHeight="true" spans="1:23">
      <c r="A39" s="136" t="s">
        <v>71</v>
      </c>
      <c r="B39" s="15" t="s">
        <v>256</v>
      </c>
      <c r="C39" s="15" t="s">
        <v>257</v>
      </c>
      <c r="D39" s="15" t="s">
        <v>115</v>
      </c>
      <c r="E39" s="15" t="s">
        <v>116</v>
      </c>
      <c r="F39" s="15" t="s">
        <v>262</v>
      </c>
      <c r="G39" s="15" t="s">
        <v>263</v>
      </c>
      <c r="H39" s="29">
        <v>12000</v>
      </c>
      <c r="I39" s="29">
        <v>12000</v>
      </c>
      <c r="J39" s="29"/>
      <c r="K39" s="29"/>
      <c r="L39" s="29">
        <v>12000</v>
      </c>
      <c r="M39" s="29"/>
      <c r="N39" s="29"/>
      <c r="O39" s="29"/>
      <c r="P39" s="29"/>
      <c r="Q39" s="29"/>
      <c r="R39" s="29"/>
      <c r="S39" s="29"/>
      <c r="T39" s="29"/>
      <c r="U39" s="29"/>
      <c r="V39" s="29"/>
      <c r="W39" s="29"/>
    </row>
    <row r="40" ht="21" customHeight="true" spans="1:23">
      <c r="A40" s="136" t="s">
        <v>71</v>
      </c>
      <c r="B40" s="15" t="s">
        <v>256</v>
      </c>
      <c r="C40" s="15" t="s">
        <v>257</v>
      </c>
      <c r="D40" s="15" t="s">
        <v>115</v>
      </c>
      <c r="E40" s="15" t="s">
        <v>116</v>
      </c>
      <c r="F40" s="15" t="s">
        <v>264</v>
      </c>
      <c r="G40" s="15" t="s">
        <v>265</v>
      </c>
      <c r="H40" s="29">
        <v>54000</v>
      </c>
      <c r="I40" s="29">
        <v>54000</v>
      </c>
      <c r="J40" s="29"/>
      <c r="K40" s="29"/>
      <c r="L40" s="29">
        <v>54000</v>
      </c>
      <c r="M40" s="29"/>
      <c r="N40" s="29"/>
      <c r="O40" s="29"/>
      <c r="P40" s="29"/>
      <c r="Q40" s="29"/>
      <c r="R40" s="29"/>
      <c r="S40" s="29"/>
      <c r="T40" s="29"/>
      <c r="U40" s="29"/>
      <c r="V40" s="29"/>
      <c r="W40" s="29"/>
    </row>
    <row r="41" ht="21" customHeight="true" spans="1:23">
      <c r="A41" s="136" t="s">
        <v>71</v>
      </c>
      <c r="B41" s="15" t="s">
        <v>266</v>
      </c>
      <c r="C41" s="15" t="s">
        <v>199</v>
      </c>
      <c r="D41" s="15" t="s">
        <v>115</v>
      </c>
      <c r="E41" s="15" t="s">
        <v>116</v>
      </c>
      <c r="F41" s="15" t="s">
        <v>267</v>
      </c>
      <c r="G41" s="15" t="s">
        <v>199</v>
      </c>
      <c r="H41" s="29">
        <v>10000</v>
      </c>
      <c r="I41" s="29">
        <v>10000</v>
      </c>
      <c r="J41" s="29"/>
      <c r="K41" s="29"/>
      <c r="L41" s="29">
        <v>10000</v>
      </c>
      <c r="M41" s="29"/>
      <c r="N41" s="29"/>
      <c r="O41" s="29"/>
      <c r="P41" s="29"/>
      <c r="Q41" s="29"/>
      <c r="R41" s="29"/>
      <c r="S41" s="29"/>
      <c r="T41" s="29"/>
      <c r="U41" s="29"/>
      <c r="V41" s="29"/>
      <c r="W41" s="29"/>
    </row>
    <row r="42" ht="21" customHeight="true" spans="1:23">
      <c r="A42" s="136" t="s">
        <v>71</v>
      </c>
      <c r="B42" s="15" t="s">
        <v>256</v>
      </c>
      <c r="C42" s="15" t="s">
        <v>257</v>
      </c>
      <c r="D42" s="15" t="s">
        <v>115</v>
      </c>
      <c r="E42" s="15" t="s">
        <v>116</v>
      </c>
      <c r="F42" s="15" t="s">
        <v>268</v>
      </c>
      <c r="G42" s="15" t="s">
        <v>269</v>
      </c>
      <c r="H42" s="29">
        <v>10000</v>
      </c>
      <c r="I42" s="29">
        <v>10000</v>
      </c>
      <c r="J42" s="29"/>
      <c r="K42" s="29"/>
      <c r="L42" s="29">
        <v>10000</v>
      </c>
      <c r="M42" s="29"/>
      <c r="N42" s="29"/>
      <c r="O42" s="29"/>
      <c r="P42" s="29"/>
      <c r="Q42" s="29"/>
      <c r="R42" s="29"/>
      <c r="S42" s="29"/>
      <c r="T42" s="29"/>
      <c r="U42" s="29"/>
      <c r="V42" s="29"/>
      <c r="W42" s="29"/>
    </row>
    <row r="43" ht="21" customHeight="true" spans="1:23">
      <c r="A43" s="136" t="s">
        <v>71</v>
      </c>
      <c r="B43" s="15" t="s">
        <v>256</v>
      </c>
      <c r="C43" s="15" t="s">
        <v>257</v>
      </c>
      <c r="D43" s="15" t="s">
        <v>115</v>
      </c>
      <c r="E43" s="15" t="s">
        <v>116</v>
      </c>
      <c r="F43" s="15" t="s">
        <v>264</v>
      </c>
      <c r="G43" s="15" t="s">
        <v>265</v>
      </c>
      <c r="H43" s="29">
        <v>80000</v>
      </c>
      <c r="I43" s="29">
        <v>80000</v>
      </c>
      <c r="J43" s="29"/>
      <c r="K43" s="29"/>
      <c r="L43" s="29">
        <v>80000</v>
      </c>
      <c r="M43" s="29"/>
      <c r="N43" s="29"/>
      <c r="O43" s="29"/>
      <c r="P43" s="29"/>
      <c r="Q43" s="29"/>
      <c r="R43" s="29"/>
      <c r="S43" s="29"/>
      <c r="T43" s="29"/>
      <c r="U43" s="29"/>
      <c r="V43" s="29"/>
      <c r="W43" s="29"/>
    </row>
    <row r="44" ht="21" customHeight="true" spans="1:23">
      <c r="A44" s="136" t="s">
        <v>71</v>
      </c>
      <c r="B44" s="15" t="s">
        <v>256</v>
      </c>
      <c r="C44" s="15" t="s">
        <v>257</v>
      </c>
      <c r="D44" s="15" t="s">
        <v>115</v>
      </c>
      <c r="E44" s="15" t="s">
        <v>116</v>
      </c>
      <c r="F44" s="15" t="s">
        <v>270</v>
      </c>
      <c r="G44" s="15" t="s">
        <v>271</v>
      </c>
      <c r="H44" s="29">
        <v>14800</v>
      </c>
      <c r="I44" s="29">
        <v>14800</v>
      </c>
      <c r="J44" s="29"/>
      <c r="K44" s="29"/>
      <c r="L44" s="29">
        <v>14800</v>
      </c>
      <c r="M44" s="29"/>
      <c r="N44" s="29"/>
      <c r="O44" s="29"/>
      <c r="P44" s="29"/>
      <c r="Q44" s="29"/>
      <c r="R44" s="29"/>
      <c r="S44" s="29"/>
      <c r="T44" s="29"/>
      <c r="U44" s="29"/>
      <c r="V44" s="29"/>
      <c r="W44" s="29"/>
    </row>
    <row r="45" ht="21" customHeight="true" spans="1:23">
      <c r="A45" s="136" t="s">
        <v>71</v>
      </c>
      <c r="B45" s="15" t="s">
        <v>272</v>
      </c>
      <c r="C45" s="15" t="s">
        <v>273</v>
      </c>
      <c r="D45" s="15" t="s">
        <v>89</v>
      </c>
      <c r="E45" s="15" t="s">
        <v>90</v>
      </c>
      <c r="F45" s="15" t="s">
        <v>264</v>
      </c>
      <c r="G45" s="15" t="s">
        <v>265</v>
      </c>
      <c r="H45" s="29">
        <v>16200</v>
      </c>
      <c r="I45" s="29">
        <v>16200</v>
      </c>
      <c r="J45" s="29"/>
      <c r="K45" s="29"/>
      <c r="L45" s="29">
        <v>16200</v>
      </c>
      <c r="M45" s="29"/>
      <c r="N45" s="29"/>
      <c r="O45" s="29"/>
      <c r="P45" s="29"/>
      <c r="Q45" s="29"/>
      <c r="R45" s="29"/>
      <c r="S45" s="29"/>
      <c r="T45" s="29"/>
      <c r="U45" s="29"/>
      <c r="V45" s="29"/>
      <c r="W45" s="29"/>
    </row>
    <row r="46" ht="21" customHeight="true" spans="1:23">
      <c r="A46" s="136" t="s">
        <v>71</v>
      </c>
      <c r="B46" s="15" t="s">
        <v>272</v>
      </c>
      <c r="C46" s="15" t="s">
        <v>273</v>
      </c>
      <c r="D46" s="15" t="s">
        <v>91</v>
      </c>
      <c r="E46" s="15" t="s">
        <v>92</v>
      </c>
      <c r="F46" s="15" t="s">
        <v>264</v>
      </c>
      <c r="G46" s="15" t="s">
        <v>265</v>
      </c>
      <c r="H46" s="29">
        <v>1800</v>
      </c>
      <c r="I46" s="29">
        <v>1800</v>
      </c>
      <c r="J46" s="29"/>
      <c r="K46" s="29"/>
      <c r="L46" s="29">
        <v>1800</v>
      </c>
      <c r="M46" s="29"/>
      <c r="N46" s="29"/>
      <c r="O46" s="29"/>
      <c r="P46" s="29"/>
      <c r="Q46" s="29"/>
      <c r="R46" s="29"/>
      <c r="S46" s="29"/>
      <c r="T46" s="29"/>
      <c r="U46" s="29"/>
      <c r="V46" s="29"/>
      <c r="W46" s="29"/>
    </row>
    <row r="47" ht="21" customHeight="true" spans="1:23">
      <c r="A47" s="136" t="s">
        <v>71</v>
      </c>
      <c r="B47" s="15" t="s">
        <v>274</v>
      </c>
      <c r="C47" s="15" t="s">
        <v>275</v>
      </c>
      <c r="D47" s="15" t="s">
        <v>115</v>
      </c>
      <c r="E47" s="15" t="s">
        <v>116</v>
      </c>
      <c r="F47" s="15" t="s">
        <v>276</v>
      </c>
      <c r="G47" s="15" t="s">
        <v>277</v>
      </c>
      <c r="H47" s="29">
        <v>50825.88</v>
      </c>
      <c r="I47" s="29">
        <v>50825.88</v>
      </c>
      <c r="J47" s="29"/>
      <c r="K47" s="29"/>
      <c r="L47" s="29">
        <v>50825.88</v>
      </c>
      <c r="M47" s="29"/>
      <c r="N47" s="29"/>
      <c r="O47" s="29"/>
      <c r="P47" s="29"/>
      <c r="Q47" s="29"/>
      <c r="R47" s="29"/>
      <c r="S47" s="29"/>
      <c r="T47" s="29"/>
      <c r="U47" s="29"/>
      <c r="V47" s="29"/>
      <c r="W47" s="29"/>
    </row>
    <row r="48" ht="21" customHeight="true" spans="1:23">
      <c r="A48" s="136" t="s">
        <v>71</v>
      </c>
      <c r="B48" s="15" t="s">
        <v>278</v>
      </c>
      <c r="C48" s="15" t="s">
        <v>279</v>
      </c>
      <c r="D48" s="15" t="s">
        <v>115</v>
      </c>
      <c r="E48" s="15" t="s">
        <v>116</v>
      </c>
      <c r="F48" s="15" t="s">
        <v>280</v>
      </c>
      <c r="G48" s="15" t="s">
        <v>279</v>
      </c>
      <c r="H48" s="29">
        <v>67767.84</v>
      </c>
      <c r="I48" s="29">
        <v>67767.84</v>
      </c>
      <c r="J48" s="29"/>
      <c r="K48" s="29"/>
      <c r="L48" s="29">
        <v>67767.84</v>
      </c>
      <c r="M48" s="29"/>
      <c r="N48" s="29"/>
      <c r="O48" s="29"/>
      <c r="P48" s="29"/>
      <c r="Q48" s="29"/>
      <c r="R48" s="29"/>
      <c r="S48" s="29"/>
      <c r="T48" s="29"/>
      <c r="U48" s="29"/>
      <c r="V48" s="29"/>
      <c r="W48" s="29"/>
    </row>
    <row r="49" ht="21" customHeight="true" spans="1:23">
      <c r="A49" s="136" t="s">
        <v>71</v>
      </c>
      <c r="B49" s="15" t="s">
        <v>281</v>
      </c>
      <c r="C49" s="15" t="s">
        <v>282</v>
      </c>
      <c r="D49" s="15" t="s">
        <v>115</v>
      </c>
      <c r="E49" s="15" t="s">
        <v>116</v>
      </c>
      <c r="F49" s="15" t="s">
        <v>283</v>
      </c>
      <c r="G49" s="15" t="s">
        <v>282</v>
      </c>
      <c r="H49" s="29">
        <v>1440</v>
      </c>
      <c r="I49" s="29">
        <v>1440</v>
      </c>
      <c r="J49" s="29"/>
      <c r="K49" s="29"/>
      <c r="L49" s="29">
        <v>1440</v>
      </c>
      <c r="M49" s="29"/>
      <c r="N49" s="29"/>
      <c r="O49" s="29"/>
      <c r="P49" s="29"/>
      <c r="Q49" s="29"/>
      <c r="R49" s="29"/>
      <c r="S49" s="29"/>
      <c r="T49" s="29"/>
      <c r="U49" s="29"/>
      <c r="V49" s="29"/>
      <c r="W49" s="29"/>
    </row>
    <row r="50" ht="21" customHeight="true" spans="1:23">
      <c r="A50" s="136" t="s">
        <v>71</v>
      </c>
      <c r="B50" s="15" t="s">
        <v>284</v>
      </c>
      <c r="C50" s="15" t="s">
        <v>285</v>
      </c>
      <c r="D50" s="15" t="s">
        <v>115</v>
      </c>
      <c r="E50" s="15" t="s">
        <v>116</v>
      </c>
      <c r="F50" s="15" t="s">
        <v>286</v>
      </c>
      <c r="G50" s="15" t="s">
        <v>285</v>
      </c>
      <c r="H50" s="29">
        <v>15000</v>
      </c>
      <c r="I50" s="29">
        <v>15000</v>
      </c>
      <c r="J50" s="29"/>
      <c r="K50" s="29"/>
      <c r="L50" s="29">
        <v>15000</v>
      </c>
      <c r="M50" s="29"/>
      <c r="N50" s="29"/>
      <c r="O50" s="29"/>
      <c r="P50" s="29"/>
      <c r="Q50" s="29"/>
      <c r="R50" s="29"/>
      <c r="S50" s="29"/>
      <c r="T50" s="29"/>
      <c r="U50" s="29"/>
      <c r="V50" s="29"/>
      <c r="W50" s="29"/>
    </row>
    <row r="51" ht="21" customHeight="true" spans="1:23">
      <c r="A51" s="136" t="s">
        <v>71</v>
      </c>
      <c r="B51" s="15" t="s">
        <v>287</v>
      </c>
      <c r="C51" s="15" t="s">
        <v>288</v>
      </c>
      <c r="D51" s="15" t="s">
        <v>115</v>
      </c>
      <c r="E51" s="15" t="s">
        <v>116</v>
      </c>
      <c r="F51" s="15" t="s">
        <v>289</v>
      </c>
      <c r="G51" s="15" t="s">
        <v>290</v>
      </c>
      <c r="H51" s="29">
        <v>232200</v>
      </c>
      <c r="I51" s="29">
        <v>232200</v>
      </c>
      <c r="J51" s="29"/>
      <c r="K51" s="29"/>
      <c r="L51" s="29">
        <v>232200</v>
      </c>
      <c r="M51" s="29"/>
      <c r="N51" s="29"/>
      <c r="O51" s="29"/>
      <c r="P51" s="29"/>
      <c r="Q51" s="29"/>
      <c r="R51" s="29"/>
      <c r="S51" s="29"/>
      <c r="T51" s="29"/>
      <c r="U51" s="29"/>
      <c r="V51" s="29"/>
      <c r="W51" s="29"/>
    </row>
    <row r="52" ht="21" customHeight="true" spans="1:23">
      <c r="A52" s="136" t="s">
        <v>71</v>
      </c>
      <c r="B52" s="15" t="s">
        <v>291</v>
      </c>
      <c r="C52" s="15" t="s">
        <v>292</v>
      </c>
      <c r="D52" s="15" t="s">
        <v>89</v>
      </c>
      <c r="E52" s="15" t="s">
        <v>90</v>
      </c>
      <c r="F52" s="15" t="s">
        <v>293</v>
      </c>
      <c r="G52" s="15" t="s">
        <v>294</v>
      </c>
      <c r="H52" s="29">
        <v>588349.2</v>
      </c>
      <c r="I52" s="29">
        <v>588349.2</v>
      </c>
      <c r="J52" s="29"/>
      <c r="K52" s="29"/>
      <c r="L52" s="29">
        <v>588349.2</v>
      </c>
      <c r="M52" s="29"/>
      <c r="N52" s="29"/>
      <c r="O52" s="29"/>
      <c r="P52" s="29"/>
      <c r="Q52" s="29"/>
      <c r="R52" s="29"/>
      <c r="S52" s="29"/>
      <c r="T52" s="29"/>
      <c r="U52" s="29"/>
      <c r="V52" s="29"/>
      <c r="W52" s="29"/>
    </row>
    <row r="53" ht="21" customHeight="true" spans="1:23">
      <c r="A53" s="136" t="s">
        <v>71</v>
      </c>
      <c r="B53" s="15" t="s">
        <v>291</v>
      </c>
      <c r="C53" s="15" t="s">
        <v>292</v>
      </c>
      <c r="D53" s="15" t="s">
        <v>91</v>
      </c>
      <c r="E53" s="15" t="s">
        <v>92</v>
      </c>
      <c r="F53" s="15" t="s">
        <v>293</v>
      </c>
      <c r="G53" s="15" t="s">
        <v>294</v>
      </c>
      <c r="H53" s="29">
        <v>67467.6</v>
      </c>
      <c r="I53" s="29">
        <v>67467.6</v>
      </c>
      <c r="J53" s="29"/>
      <c r="K53" s="29"/>
      <c r="L53" s="29">
        <v>67467.6</v>
      </c>
      <c r="M53" s="29"/>
      <c r="N53" s="29"/>
      <c r="O53" s="29"/>
      <c r="P53" s="29"/>
      <c r="Q53" s="29"/>
      <c r="R53" s="29"/>
      <c r="S53" s="29"/>
      <c r="T53" s="29"/>
      <c r="U53" s="29"/>
      <c r="V53" s="29"/>
      <c r="W53" s="29"/>
    </row>
    <row r="54" ht="21" customHeight="true" spans="1:23">
      <c r="A54" s="136" t="s">
        <v>71</v>
      </c>
      <c r="B54" s="15" t="s">
        <v>295</v>
      </c>
      <c r="C54" s="15" t="s">
        <v>296</v>
      </c>
      <c r="D54" s="15" t="s">
        <v>97</v>
      </c>
      <c r="E54" s="15" t="s">
        <v>98</v>
      </c>
      <c r="F54" s="15" t="s">
        <v>297</v>
      </c>
      <c r="G54" s="15" t="s">
        <v>298</v>
      </c>
      <c r="H54" s="29">
        <v>24480</v>
      </c>
      <c r="I54" s="29">
        <v>24480</v>
      </c>
      <c r="J54" s="29"/>
      <c r="K54" s="29"/>
      <c r="L54" s="29">
        <v>24480</v>
      </c>
      <c r="M54" s="29"/>
      <c r="N54" s="29"/>
      <c r="O54" s="29"/>
      <c r="P54" s="29"/>
      <c r="Q54" s="29"/>
      <c r="R54" s="29"/>
      <c r="S54" s="29"/>
      <c r="T54" s="29"/>
      <c r="U54" s="29"/>
      <c r="V54" s="29"/>
      <c r="W54" s="29"/>
    </row>
    <row r="55" ht="21" customHeight="true" spans="1:23">
      <c r="A55" s="136" t="s">
        <v>71</v>
      </c>
      <c r="B55" s="15" t="s">
        <v>295</v>
      </c>
      <c r="C55" s="15" t="s">
        <v>296</v>
      </c>
      <c r="D55" s="15" t="s">
        <v>97</v>
      </c>
      <c r="E55" s="15" t="s">
        <v>98</v>
      </c>
      <c r="F55" s="15" t="s">
        <v>297</v>
      </c>
      <c r="G55" s="15" t="s">
        <v>298</v>
      </c>
      <c r="H55" s="29">
        <v>18000</v>
      </c>
      <c r="I55" s="29">
        <v>18000</v>
      </c>
      <c r="J55" s="29"/>
      <c r="K55" s="29"/>
      <c r="L55" s="29">
        <v>18000</v>
      </c>
      <c r="M55" s="29"/>
      <c r="N55" s="29"/>
      <c r="O55" s="29"/>
      <c r="P55" s="29"/>
      <c r="Q55" s="29"/>
      <c r="R55" s="29"/>
      <c r="S55" s="29"/>
      <c r="T55" s="29"/>
      <c r="U55" s="29"/>
      <c r="V55" s="29"/>
      <c r="W55" s="29"/>
    </row>
    <row r="56" ht="21" customHeight="true" spans="1:23">
      <c r="A56" s="136" t="s">
        <v>71</v>
      </c>
      <c r="B56" s="15" t="s">
        <v>295</v>
      </c>
      <c r="C56" s="15" t="s">
        <v>296</v>
      </c>
      <c r="D56" s="15" t="s">
        <v>97</v>
      </c>
      <c r="E56" s="15" t="s">
        <v>98</v>
      </c>
      <c r="F56" s="15" t="s">
        <v>297</v>
      </c>
      <c r="G56" s="15" t="s">
        <v>298</v>
      </c>
      <c r="H56" s="29">
        <v>6720</v>
      </c>
      <c r="I56" s="29">
        <v>6720</v>
      </c>
      <c r="J56" s="29"/>
      <c r="K56" s="29"/>
      <c r="L56" s="29">
        <v>6720</v>
      </c>
      <c r="M56" s="29"/>
      <c r="N56" s="29"/>
      <c r="O56" s="29"/>
      <c r="P56" s="29"/>
      <c r="Q56" s="29"/>
      <c r="R56" s="29"/>
      <c r="S56" s="29"/>
      <c r="T56" s="29"/>
      <c r="U56" s="29"/>
      <c r="V56" s="29"/>
      <c r="W56" s="29"/>
    </row>
    <row r="57" ht="21" customHeight="true" spans="1:23">
      <c r="A57" s="32" t="s">
        <v>145</v>
      </c>
      <c r="B57" s="139"/>
      <c r="C57" s="139"/>
      <c r="D57" s="139"/>
      <c r="E57" s="139"/>
      <c r="F57" s="139"/>
      <c r="G57" s="142"/>
      <c r="H57" s="29">
        <v>13294318.95</v>
      </c>
      <c r="I57" s="29">
        <v>13294318.95</v>
      </c>
      <c r="J57" s="29"/>
      <c r="K57" s="29"/>
      <c r="L57" s="29">
        <v>13294318.95</v>
      </c>
      <c r="M57" s="29"/>
      <c r="N57" s="29"/>
      <c r="O57" s="29"/>
      <c r="P57" s="29"/>
      <c r="Q57" s="29"/>
      <c r="R57" s="29"/>
      <c r="S57" s="29"/>
      <c r="T57" s="29"/>
      <c r="U57" s="29"/>
      <c r="V57" s="29"/>
      <c r="W57" s="29"/>
    </row>
  </sheetData>
  <mergeCells count="30">
    <mergeCell ref="A3:W3"/>
    <mergeCell ref="A4:G4"/>
    <mergeCell ref="H5:W5"/>
    <mergeCell ref="I6:M6"/>
    <mergeCell ref="N6:P6"/>
    <mergeCell ref="R6:W6"/>
    <mergeCell ref="A57:G57"/>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true"/>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W35"/>
  <sheetViews>
    <sheetView showZeros="0" topLeftCell="C1" workbookViewId="0">
      <pane ySplit="1" topLeftCell="A14" activePane="bottomLeft" state="frozen"/>
      <selection/>
      <selection pane="bottomLeft" activeCell="M12" sqref="M12"/>
    </sheetView>
  </sheetViews>
  <sheetFormatPr defaultColWidth="9.14444444444444" defaultRowHeight="14.25" customHeight="true"/>
  <cols>
    <col min="1" max="1" width="12.4222222222222" customWidth="true"/>
    <col min="2" max="2" width="25.6666666666667" customWidth="true"/>
    <col min="3" max="3" width="20.8333333333333" customWidth="true"/>
    <col min="4" max="4" width="18.8333333333333" customWidth="true"/>
    <col min="5" max="5" width="11.1444444444444" customWidth="true"/>
    <col min="6" max="6" width="13.8333333333333" customWidth="true"/>
    <col min="7" max="7" width="7.66666666666667" customWidth="true"/>
    <col min="8" max="8" width="12.5" customWidth="true"/>
    <col min="9" max="21" width="19.1444444444444" customWidth="true"/>
    <col min="22" max="23" width="19.2888888888889" customWidth="true"/>
  </cols>
  <sheetData>
    <row r="1" customHeight="true" spans="1:23">
      <c r="A1" s="1"/>
      <c r="B1" s="1"/>
      <c r="C1" s="1"/>
      <c r="D1" s="1"/>
      <c r="E1" s="1"/>
      <c r="F1" s="1"/>
      <c r="G1" s="1"/>
      <c r="H1" s="1"/>
      <c r="I1" s="1"/>
      <c r="J1" s="1"/>
      <c r="K1" s="1"/>
      <c r="L1" s="1"/>
      <c r="M1" s="1"/>
      <c r="N1" s="1"/>
      <c r="O1" s="1"/>
      <c r="P1" s="1"/>
      <c r="Q1" s="1"/>
      <c r="R1" s="1"/>
      <c r="S1" s="1"/>
      <c r="T1" s="1"/>
      <c r="U1" s="1"/>
      <c r="V1" s="1"/>
      <c r="W1" s="1"/>
    </row>
    <row r="2" ht="15" customHeight="true" spans="1:23">
      <c r="A2" s="2"/>
      <c r="B2" s="22"/>
      <c r="C2" s="2"/>
      <c r="D2" s="2"/>
      <c r="E2" s="3"/>
      <c r="F2" s="3"/>
      <c r="G2" s="3"/>
      <c r="H2" s="3"/>
      <c r="I2" s="22"/>
      <c r="J2" s="22"/>
      <c r="K2" s="22"/>
      <c r="L2" s="22"/>
      <c r="M2" s="22"/>
      <c r="N2" s="22"/>
      <c r="O2" s="22"/>
      <c r="P2" s="22"/>
      <c r="Q2" s="22"/>
      <c r="R2" s="2"/>
      <c r="S2" s="2"/>
      <c r="T2" s="2"/>
      <c r="U2" s="22"/>
      <c r="V2" s="2"/>
      <c r="W2" s="46" t="s">
        <v>299</v>
      </c>
    </row>
    <row r="3" ht="41.25" customHeight="true" spans="1:23">
      <c r="A3" s="4"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8.75" customHeight="true" spans="1:23">
      <c r="A4" s="6" t="str">
        <f>"单位名称："&amp;"临沧市交通运输局"</f>
        <v>单位名称：临沧市交通运输局</v>
      </c>
      <c r="B4" s="7"/>
      <c r="C4" s="7"/>
      <c r="D4" s="7"/>
      <c r="E4" s="7"/>
      <c r="F4" s="7"/>
      <c r="G4" s="7"/>
      <c r="H4" s="7"/>
      <c r="I4" s="24"/>
      <c r="J4" s="24"/>
      <c r="K4" s="24"/>
      <c r="L4" s="24"/>
      <c r="M4" s="24"/>
      <c r="N4" s="24"/>
      <c r="O4" s="24"/>
      <c r="P4" s="24"/>
      <c r="Q4" s="24"/>
      <c r="R4" s="2"/>
      <c r="S4" s="2"/>
      <c r="T4" s="2"/>
      <c r="U4" s="22"/>
      <c r="V4" s="2"/>
      <c r="W4" s="46" t="s">
        <v>194</v>
      </c>
    </row>
    <row r="5" ht="18.75" customHeight="true" spans="1:23">
      <c r="A5" s="8" t="s">
        <v>300</v>
      </c>
      <c r="B5" s="9" t="s">
        <v>208</v>
      </c>
      <c r="C5" s="8" t="s">
        <v>209</v>
      </c>
      <c r="D5" s="8" t="s">
        <v>301</v>
      </c>
      <c r="E5" s="9" t="s">
        <v>210</v>
      </c>
      <c r="F5" s="9" t="s">
        <v>211</v>
      </c>
      <c r="G5" s="9" t="s">
        <v>302</v>
      </c>
      <c r="H5" s="9" t="s">
        <v>303</v>
      </c>
      <c r="I5" s="36" t="s">
        <v>56</v>
      </c>
      <c r="J5" s="25" t="s">
        <v>304</v>
      </c>
      <c r="K5" s="26"/>
      <c r="L5" s="26"/>
      <c r="M5" s="27"/>
      <c r="N5" s="25" t="s">
        <v>216</v>
      </c>
      <c r="O5" s="26"/>
      <c r="P5" s="27"/>
      <c r="Q5" s="9" t="s">
        <v>62</v>
      </c>
      <c r="R5" s="25" t="s">
        <v>79</v>
      </c>
      <c r="S5" s="26"/>
      <c r="T5" s="26"/>
      <c r="U5" s="26"/>
      <c r="V5" s="26"/>
      <c r="W5" s="27"/>
    </row>
    <row r="6" ht="18.75" customHeight="true" spans="1:23">
      <c r="A6" s="10"/>
      <c r="B6" s="37"/>
      <c r="C6" s="10"/>
      <c r="D6" s="10"/>
      <c r="E6" s="11"/>
      <c r="F6" s="11"/>
      <c r="G6" s="11"/>
      <c r="H6" s="11"/>
      <c r="I6" s="37"/>
      <c r="J6" s="125" t="s">
        <v>59</v>
      </c>
      <c r="K6" s="126"/>
      <c r="L6" s="9" t="s">
        <v>60</v>
      </c>
      <c r="M6" s="9" t="s">
        <v>61</v>
      </c>
      <c r="N6" s="9" t="s">
        <v>59</v>
      </c>
      <c r="O6" s="9" t="s">
        <v>60</v>
      </c>
      <c r="P6" s="9" t="s">
        <v>61</v>
      </c>
      <c r="Q6" s="11"/>
      <c r="R6" s="9" t="s">
        <v>58</v>
      </c>
      <c r="S6" s="8" t="s">
        <v>65</v>
      </c>
      <c r="T6" s="8" t="s">
        <v>222</v>
      </c>
      <c r="U6" s="8" t="s">
        <v>67</v>
      </c>
      <c r="V6" s="8" t="s">
        <v>68</v>
      </c>
      <c r="W6" s="8" t="s">
        <v>69</v>
      </c>
    </row>
    <row r="7" ht="18.75" customHeight="true" spans="1:23">
      <c r="A7" s="37"/>
      <c r="B7" s="37"/>
      <c r="C7" s="37"/>
      <c r="D7" s="37"/>
      <c r="E7" s="37"/>
      <c r="F7" s="37"/>
      <c r="G7" s="37"/>
      <c r="H7" s="37"/>
      <c r="I7" s="37"/>
      <c r="J7" s="127" t="s">
        <v>58</v>
      </c>
      <c r="K7" s="101"/>
      <c r="L7" s="37"/>
      <c r="M7" s="37"/>
      <c r="N7" s="37"/>
      <c r="O7" s="37"/>
      <c r="P7" s="37"/>
      <c r="Q7" s="37"/>
      <c r="R7" s="37"/>
      <c r="S7" s="128"/>
      <c r="T7" s="128"/>
      <c r="U7" s="128"/>
      <c r="V7" s="128"/>
      <c r="W7" s="128"/>
    </row>
    <row r="8" ht="18.75" customHeight="true" spans="1:23">
      <c r="A8" s="12"/>
      <c r="B8" s="38"/>
      <c r="C8" s="12"/>
      <c r="D8" s="12"/>
      <c r="E8" s="13"/>
      <c r="F8" s="13"/>
      <c r="G8" s="13"/>
      <c r="H8" s="13"/>
      <c r="I8" s="38"/>
      <c r="J8" s="43" t="s">
        <v>58</v>
      </c>
      <c r="K8" s="43" t="s">
        <v>305</v>
      </c>
      <c r="L8" s="13"/>
      <c r="M8" s="13"/>
      <c r="N8" s="13"/>
      <c r="O8" s="13"/>
      <c r="P8" s="13"/>
      <c r="Q8" s="13"/>
      <c r="R8" s="13"/>
      <c r="S8" s="13"/>
      <c r="T8" s="13"/>
      <c r="U8" s="38"/>
      <c r="V8" s="13"/>
      <c r="W8" s="13"/>
    </row>
    <row r="9" ht="18.75" customHeight="true" spans="1:23">
      <c r="A9" s="123">
        <v>1</v>
      </c>
      <c r="B9" s="123">
        <v>2</v>
      </c>
      <c r="C9" s="123">
        <v>3</v>
      </c>
      <c r="D9" s="123">
        <v>4</v>
      </c>
      <c r="E9" s="123">
        <v>5</v>
      </c>
      <c r="F9" s="123">
        <v>6</v>
      </c>
      <c r="G9" s="123">
        <v>7</v>
      </c>
      <c r="H9" s="123">
        <v>8</v>
      </c>
      <c r="I9" s="123">
        <v>9</v>
      </c>
      <c r="J9" s="123">
        <v>10</v>
      </c>
      <c r="K9" s="123">
        <v>11</v>
      </c>
      <c r="L9" s="123">
        <v>12</v>
      </c>
      <c r="M9" s="123">
        <v>13</v>
      </c>
      <c r="N9" s="123">
        <v>14</v>
      </c>
      <c r="O9" s="123">
        <v>15</v>
      </c>
      <c r="P9" s="123">
        <v>16</v>
      </c>
      <c r="Q9" s="123">
        <v>17</v>
      </c>
      <c r="R9" s="123">
        <v>18</v>
      </c>
      <c r="S9" s="123">
        <v>19</v>
      </c>
      <c r="T9" s="123">
        <v>20</v>
      </c>
      <c r="U9" s="123">
        <v>21</v>
      </c>
      <c r="V9" s="123">
        <v>22</v>
      </c>
      <c r="W9" s="123">
        <v>23</v>
      </c>
    </row>
    <row r="10" ht="36" customHeight="true" spans="1:23">
      <c r="A10" s="15"/>
      <c r="B10" s="15"/>
      <c r="C10" s="15" t="s">
        <v>306</v>
      </c>
      <c r="D10" s="15"/>
      <c r="E10" s="15"/>
      <c r="F10" s="15"/>
      <c r="G10" s="15"/>
      <c r="H10" s="15"/>
      <c r="I10" s="29">
        <v>20000000</v>
      </c>
      <c r="J10" s="29">
        <v>20000000</v>
      </c>
      <c r="K10" s="29">
        <v>20000000</v>
      </c>
      <c r="L10" s="29"/>
      <c r="M10" s="29"/>
      <c r="N10" s="29"/>
      <c r="O10" s="29"/>
      <c r="P10" s="29"/>
      <c r="Q10" s="29"/>
      <c r="R10" s="29"/>
      <c r="S10" s="29"/>
      <c r="T10" s="29"/>
      <c r="U10" s="29"/>
      <c r="V10" s="29"/>
      <c r="W10" s="29"/>
    </row>
    <row r="11" ht="33" customHeight="true" spans="1:23">
      <c r="A11" s="124" t="s">
        <v>307</v>
      </c>
      <c r="B11" s="124" t="s">
        <v>308</v>
      </c>
      <c r="C11" s="15" t="s">
        <v>306</v>
      </c>
      <c r="D11" s="124" t="s">
        <v>71</v>
      </c>
      <c r="E11" s="124" t="s">
        <v>119</v>
      </c>
      <c r="F11" s="124" t="s">
        <v>120</v>
      </c>
      <c r="G11" s="124" t="s">
        <v>309</v>
      </c>
      <c r="H11" s="124" t="s">
        <v>310</v>
      </c>
      <c r="I11" s="29">
        <v>20000000</v>
      </c>
      <c r="J11" s="29">
        <v>20000000</v>
      </c>
      <c r="K11" s="29">
        <v>20000000</v>
      </c>
      <c r="L11" s="29"/>
      <c r="M11" s="29"/>
      <c r="N11" s="29"/>
      <c r="O11" s="29"/>
      <c r="P11" s="29"/>
      <c r="Q11" s="29"/>
      <c r="R11" s="29"/>
      <c r="S11" s="29"/>
      <c r="T11" s="29"/>
      <c r="U11" s="29"/>
      <c r="V11" s="29"/>
      <c r="W11" s="29"/>
    </row>
    <row r="12" ht="18.75" customHeight="true" spans="1:23">
      <c r="A12" s="18"/>
      <c r="B12" s="18"/>
      <c r="C12" s="15" t="s">
        <v>311</v>
      </c>
      <c r="D12" s="18"/>
      <c r="E12" s="18"/>
      <c r="F12" s="18"/>
      <c r="G12" s="18"/>
      <c r="H12" s="18"/>
      <c r="I12" s="29">
        <v>250000</v>
      </c>
      <c r="J12" s="29">
        <v>250000</v>
      </c>
      <c r="K12" s="29">
        <v>250000</v>
      </c>
      <c r="L12" s="29"/>
      <c r="M12" s="29"/>
      <c r="N12" s="29"/>
      <c r="O12" s="29"/>
      <c r="P12" s="29"/>
      <c r="Q12" s="29"/>
      <c r="R12" s="29"/>
      <c r="S12" s="29"/>
      <c r="T12" s="29"/>
      <c r="U12" s="29"/>
      <c r="V12" s="29"/>
      <c r="W12" s="29"/>
    </row>
    <row r="13" ht="18.75" customHeight="true" spans="1:23">
      <c r="A13" s="124" t="s">
        <v>312</v>
      </c>
      <c r="B13" s="124" t="s">
        <v>313</v>
      </c>
      <c r="C13" s="15" t="s">
        <v>311</v>
      </c>
      <c r="D13" s="124" t="s">
        <v>71</v>
      </c>
      <c r="E13" s="124" t="s">
        <v>144</v>
      </c>
      <c r="F13" s="124" t="s">
        <v>84</v>
      </c>
      <c r="G13" s="124" t="s">
        <v>297</v>
      </c>
      <c r="H13" s="124" t="s">
        <v>298</v>
      </c>
      <c r="I13" s="29">
        <v>250000</v>
      </c>
      <c r="J13" s="29">
        <v>250000</v>
      </c>
      <c r="K13" s="29">
        <v>250000</v>
      </c>
      <c r="L13" s="29"/>
      <c r="M13" s="29"/>
      <c r="N13" s="29"/>
      <c r="O13" s="29"/>
      <c r="P13" s="29"/>
      <c r="Q13" s="29"/>
      <c r="R13" s="29"/>
      <c r="S13" s="29"/>
      <c r="T13" s="29"/>
      <c r="U13" s="29"/>
      <c r="V13" s="29"/>
      <c r="W13" s="29"/>
    </row>
    <row r="14" ht="18.75" customHeight="true" spans="1:23">
      <c r="A14" s="18"/>
      <c r="B14" s="18"/>
      <c r="C14" s="15" t="s">
        <v>314</v>
      </c>
      <c r="D14" s="18"/>
      <c r="E14" s="18"/>
      <c r="F14" s="18"/>
      <c r="G14" s="18"/>
      <c r="H14" s="18"/>
      <c r="I14" s="29">
        <v>24000000</v>
      </c>
      <c r="J14" s="29">
        <v>24000000</v>
      </c>
      <c r="K14" s="29">
        <v>24000000</v>
      </c>
      <c r="L14" s="29"/>
      <c r="M14" s="29"/>
      <c r="N14" s="29"/>
      <c r="O14" s="29"/>
      <c r="P14" s="29"/>
      <c r="Q14" s="29"/>
      <c r="R14" s="29"/>
      <c r="S14" s="29"/>
      <c r="T14" s="29"/>
      <c r="U14" s="29"/>
      <c r="V14" s="29"/>
      <c r="W14" s="29"/>
    </row>
    <row r="15" ht="18.75" customHeight="true" spans="1:23">
      <c r="A15" s="124" t="s">
        <v>307</v>
      </c>
      <c r="B15" s="124" t="s">
        <v>315</v>
      </c>
      <c r="C15" s="15" t="s">
        <v>314</v>
      </c>
      <c r="D15" s="124" t="s">
        <v>71</v>
      </c>
      <c r="E15" s="124" t="s">
        <v>127</v>
      </c>
      <c r="F15" s="124" t="s">
        <v>128</v>
      </c>
      <c r="G15" s="124" t="s">
        <v>316</v>
      </c>
      <c r="H15" s="124" t="s">
        <v>317</v>
      </c>
      <c r="I15" s="29">
        <v>24000000</v>
      </c>
      <c r="J15" s="29">
        <v>24000000</v>
      </c>
      <c r="K15" s="29">
        <v>24000000</v>
      </c>
      <c r="L15" s="29"/>
      <c r="M15" s="29"/>
      <c r="N15" s="29"/>
      <c r="O15" s="29"/>
      <c r="P15" s="29"/>
      <c r="Q15" s="29"/>
      <c r="R15" s="29"/>
      <c r="S15" s="29"/>
      <c r="T15" s="29"/>
      <c r="U15" s="29"/>
      <c r="V15" s="29"/>
      <c r="W15" s="29"/>
    </row>
    <row r="16" ht="18.75" customHeight="true" spans="1:23">
      <c r="A16" s="18"/>
      <c r="B16" s="18"/>
      <c r="C16" s="15" t="s">
        <v>318</v>
      </c>
      <c r="D16" s="18"/>
      <c r="E16" s="18"/>
      <c r="F16" s="18"/>
      <c r="G16" s="18"/>
      <c r="H16" s="18"/>
      <c r="I16" s="29">
        <v>15600000</v>
      </c>
      <c r="J16" s="29">
        <v>15600000</v>
      </c>
      <c r="K16" s="29">
        <v>15600000</v>
      </c>
      <c r="L16" s="29"/>
      <c r="M16" s="29"/>
      <c r="N16" s="29"/>
      <c r="O16" s="29"/>
      <c r="P16" s="29"/>
      <c r="Q16" s="29"/>
      <c r="R16" s="29"/>
      <c r="S16" s="29"/>
      <c r="T16" s="29"/>
      <c r="U16" s="29"/>
      <c r="V16" s="29"/>
      <c r="W16" s="29"/>
    </row>
    <row r="17" ht="18.75" customHeight="true" spans="1:23">
      <c r="A17" s="124" t="s">
        <v>307</v>
      </c>
      <c r="B17" s="124" t="s">
        <v>319</v>
      </c>
      <c r="C17" s="15" t="s">
        <v>318</v>
      </c>
      <c r="D17" s="124" t="s">
        <v>71</v>
      </c>
      <c r="E17" s="124" t="s">
        <v>131</v>
      </c>
      <c r="F17" s="124" t="s">
        <v>132</v>
      </c>
      <c r="G17" s="124" t="s">
        <v>316</v>
      </c>
      <c r="H17" s="124" t="s">
        <v>317</v>
      </c>
      <c r="I17" s="29">
        <v>15600000</v>
      </c>
      <c r="J17" s="29">
        <v>15600000</v>
      </c>
      <c r="K17" s="29">
        <v>15600000</v>
      </c>
      <c r="L17" s="29"/>
      <c r="M17" s="29"/>
      <c r="N17" s="29"/>
      <c r="O17" s="29"/>
      <c r="P17" s="29"/>
      <c r="Q17" s="29"/>
      <c r="R17" s="29"/>
      <c r="S17" s="29"/>
      <c r="T17" s="29"/>
      <c r="U17" s="29"/>
      <c r="V17" s="29"/>
      <c r="W17" s="29"/>
    </row>
    <row r="18" ht="18.75" customHeight="true" spans="1:23">
      <c r="A18" s="18"/>
      <c r="B18" s="18"/>
      <c r="C18" s="15" t="s">
        <v>320</v>
      </c>
      <c r="D18" s="18"/>
      <c r="E18" s="18"/>
      <c r="F18" s="18"/>
      <c r="G18" s="18"/>
      <c r="H18" s="18"/>
      <c r="I18" s="29">
        <v>1800000</v>
      </c>
      <c r="J18" s="29">
        <v>1800000</v>
      </c>
      <c r="K18" s="29">
        <v>1800000</v>
      </c>
      <c r="L18" s="29"/>
      <c r="M18" s="29"/>
      <c r="N18" s="29"/>
      <c r="O18" s="29"/>
      <c r="P18" s="29"/>
      <c r="Q18" s="29"/>
      <c r="R18" s="29"/>
      <c r="S18" s="29"/>
      <c r="T18" s="29"/>
      <c r="U18" s="29"/>
      <c r="V18" s="29"/>
      <c r="W18" s="29"/>
    </row>
    <row r="19" ht="18.75" customHeight="true" spans="1:23">
      <c r="A19" s="124" t="s">
        <v>307</v>
      </c>
      <c r="B19" s="124" t="s">
        <v>321</v>
      </c>
      <c r="C19" s="15" t="s">
        <v>320</v>
      </c>
      <c r="D19" s="124" t="s">
        <v>71</v>
      </c>
      <c r="E19" s="124" t="s">
        <v>117</v>
      </c>
      <c r="F19" s="124" t="s">
        <v>118</v>
      </c>
      <c r="G19" s="124" t="s">
        <v>264</v>
      </c>
      <c r="H19" s="124" t="s">
        <v>265</v>
      </c>
      <c r="I19" s="29">
        <v>279440</v>
      </c>
      <c r="J19" s="29">
        <v>279440</v>
      </c>
      <c r="K19" s="29">
        <v>279440</v>
      </c>
      <c r="L19" s="29"/>
      <c r="M19" s="29"/>
      <c r="N19" s="29"/>
      <c r="O19" s="29"/>
      <c r="P19" s="29"/>
      <c r="Q19" s="29"/>
      <c r="R19" s="29"/>
      <c r="S19" s="29"/>
      <c r="T19" s="29"/>
      <c r="U19" s="29"/>
      <c r="V19" s="29"/>
      <c r="W19" s="29"/>
    </row>
    <row r="20" ht="18.75" customHeight="true" spans="1:23">
      <c r="A20" s="124" t="s">
        <v>307</v>
      </c>
      <c r="B20" s="124" t="s">
        <v>321</v>
      </c>
      <c r="C20" s="15" t="s">
        <v>320</v>
      </c>
      <c r="D20" s="124" t="s">
        <v>71</v>
      </c>
      <c r="E20" s="124" t="s">
        <v>117</v>
      </c>
      <c r="F20" s="124" t="s">
        <v>118</v>
      </c>
      <c r="G20" s="124" t="s">
        <v>322</v>
      </c>
      <c r="H20" s="124" t="s">
        <v>323</v>
      </c>
      <c r="I20" s="29">
        <v>150000</v>
      </c>
      <c r="J20" s="29">
        <v>150000</v>
      </c>
      <c r="K20" s="29">
        <v>150000</v>
      </c>
      <c r="L20" s="29"/>
      <c r="M20" s="29"/>
      <c r="N20" s="29"/>
      <c r="O20" s="29"/>
      <c r="P20" s="29"/>
      <c r="Q20" s="29"/>
      <c r="R20" s="29"/>
      <c r="S20" s="29"/>
      <c r="T20" s="29"/>
      <c r="U20" s="29"/>
      <c r="V20" s="29"/>
      <c r="W20" s="29"/>
    </row>
    <row r="21" ht="18.75" customHeight="true" spans="1:23">
      <c r="A21" s="124" t="s">
        <v>307</v>
      </c>
      <c r="B21" s="124" t="s">
        <v>321</v>
      </c>
      <c r="C21" s="15" t="s">
        <v>320</v>
      </c>
      <c r="D21" s="124" t="s">
        <v>71</v>
      </c>
      <c r="E21" s="124" t="s">
        <v>117</v>
      </c>
      <c r="F21" s="124" t="s">
        <v>118</v>
      </c>
      <c r="G21" s="124" t="s">
        <v>270</v>
      </c>
      <c r="H21" s="124" t="s">
        <v>271</v>
      </c>
      <c r="I21" s="29">
        <v>500000</v>
      </c>
      <c r="J21" s="29">
        <v>500000</v>
      </c>
      <c r="K21" s="29">
        <v>500000</v>
      </c>
      <c r="L21" s="29"/>
      <c r="M21" s="29"/>
      <c r="N21" s="29"/>
      <c r="O21" s="29"/>
      <c r="P21" s="29"/>
      <c r="Q21" s="29"/>
      <c r="R21" s="29"/>
      <c r="S21" s="29"/>
      <c r="T21" s="29"/>
      <c r="U21" s="29"/>
      <c r="V21" s="29"/>
      <c r="W21" s="29"/>
    </row>
    <row r="22" ht="18.75" customHeight="true" spans="1:23">
      <c r="A22" s="124" t="s">
        <v>307</v>
      </c>
      <c r="B22" s="124" t="s">
        <v>321</v>
      </c>
      <c r="C22" s="15" t="s">
        <v>320</v>
      </c>
      <c r="D22" s="124" t="s">
        <v>71</v>
      </c>
      <c r="E22" s="124" t="s">
        <v>117</v>
      </c>
      <c r="F22" s="124" t="s">
        <v>118</v>
      </c>
      <c r="G22" s="124" t="s">
        <v>268</v>
      </c>
      <c r="H22" s="124" t="s">
        <v>269</v>
      </c>
      <c r="I22" s="29">
        <v>40000</v>
      </c>
      <c r="J22" s="29">
        <v>40000</v>
      </c>
      <c r="K22" s="29">
        <v>40000</v>
      </c>
      <c r="L22" s="29"/>
      <c r="M22" s="29"/>
      <c r="N22" s="29"/>
      <c r="O22" s="29"/>
      <c r="P22" s="29"/>
      <c r="Q22" s="29"/>
      <c r="R22" s="29"/>
      <c r="S22" s="29"/>
      <c r="T22" s="29"/>
      <c r="U22" s="29"/>
      <c r="V22" s="29"/>
      <c r="W22" s="29"/>
    </row>
    <row r="23" ht="18.75" customHeight="true" spans="1:23">
      <c r="A23" s="124" t="s">
        <v>307</v>
      </c>
      <c r="B23" s="124" t="s">
        <v>321</v>
      </c>
      <c r="C23" s="15" t="s">
        <v>320</v>
      </c>
      <c r="D23" s="124" t="s">
        <v>71</v>
      </c>
      <c r="E23" s="124" t="s">
        <v>117</v>
      </c>
      <c r="F23" s="124" t="s">
        <v>118</v>
      </c>
      <c r="G23" s="124" t="s">
        <v>324</v>
      </c>
      <c r="H23" s="124" t="s">
        <v>325</v>
      </c>
      <c r="I23" s="29">
        <v>54000</v>
      </c>
      <c r="J23" s="29">
        <v>54000</v>
      </c>
      <c r="K23" s="29">
        <v>54000</v>
      </c>
      <c r="L23" s="29"/>
      <c r="M23" s="29"/>
      <c r="N23" s="29"/>
      <c r="O23" s="29"/>
      <c r="P23" s="29"/>
      <c r="Q23" s="29"/>
      <c r="R23" s="29"/>
      <c r="S23" s="29"/>
      <c r="T23" s="29"/>
      <c r="U23" s="29"/>
      <c r="V23" s="29"/>
      <c r="W23" s="29"/>
    </row>
    <row r="24" ht="18.75" customHeight="true" spans="1:23">
      <c r="A24" s="124" t="s">
        <v>307</v>
      </c>
      <c r="B24" s="124" t="s">
        <v>321</v>
      </c>
      <c r="C24" s="15" t="s">
        <v>320</v>
      </c>
      <c r="D24" s="124" t="s">
        <v>71</v>
      </c>
      <c r="E24" s="124" t="s">
        <v>117</v>
      </c>
      <c r="F24" s="124" t="s">
        <v>118</v>
      </c>
      <c r="G24" s="124" t="s">
        <v>326</v>
      </c>
      <c r="H24" s="124" t="s">
        <v>327</v>
      </c>
      <c r="I24" s="29">
        <v>20000</v>
      </c>
      <c r="J24" s="29">
        <v>20000</v>
      </c>
      <c r="K24" s="29">
        <v>20000</v>
      </c>
      <c r="L24" s="29"/>
      <c r="M24" s="29"/>
      <c r="N24" s="29"/>
      <c r="O24" s="29"/>
      <c r="P24" s="29"/>
      <c r="Q24" s="29"/>
      <c r="R24" s="29"/>
      <c r="S24" s="29"/>
      <c r="T24" s="29"/>
      <c r="U24" s="29"/>
      <c r="V24" s="29"/>
      <c r="W24" s="29"/>
    </row>
    <row r="25" ht="18.75" customHeight="true" spans="1:23">
      <c r="A25" s="124" t="s">
        <v>307</v>
      </c>
      <c r="B25" s="124" t="s">
        <v>321</v>
      </c>
      <c r="C25" s="15" t="s">
        <v>320</v>
      </c>
      <c r="D25" s="124" t="s">
        <v>71</v>
      </c>
      <c r="E25" s="124" t="s">
        <v>117</v>
      </c>
      <c r="F25" s="124" t="s">
        <v>118</v>
      </c>
      <c r="G25" s="124" t="s">
        <v>267</v>
      </c>
      <c r="H25" s="124" t="s">
        <v>199</v>
      </c>
      <c r="I25" s="29">
        <v>30000</v>
      </c>
      <c r="J25" s="29">
        <v>30000</v>
      </c>
      <c r="K25" s="29">
        <v>30000</v>
      </c>
      <c r="L25" s="29"/>
      <c r="M25" s="29"/>
      <c r="N25" s="29"/>
      <c r="O25" s="29"/>
      <c r="P25" s="29"/>
      <c r="Q25" s="29"/>
      <c r="R25" s="29"/>
      <c r="S25" s="29"/>
      <c r="T25" s="29"/>
      <c r="U25" s="29"/>
      <c r="V25" s="29"/>
      <c r="W25" s="29"/>
    </row>
    <row r="26" ht="18.75" customHeight="true" spans="1:23">
      <c r="A26" s="124" t="s">
        <v>307</v>
      </c>
      <c r="B26" s="124" t="s">
        <v>321</v>
      </c>
      <c r="C26" s="15" t="s">
        <v>320</v>
      </c>
      <c r="D26" s="124" t="s">
        <v>71</v>
      </c>
      <c r="E26" s="124" t="s">
        <v>117</v>
      </c>
      <c r="F26" s="124" t="s">
        <v>118</v>
      </c>
      <c r="G26" s="124" t="s">
        <v>328</v>
      </c>
      <c r="H26" s="124" t="s">
        <v>329</v>
      </c>
      <c r="I26" s="29">
        <v>257000</v>
      </c>
      <c r="J26" s="29">
        <v>257000</v>
      </c>
      <c r="K26" s="29">
        <v>257000</v>
      </c>
      <c r="L26" s="29"/>
      <c r="M26" s="29"/>
      <c r="N26" s="29"/>
      <c r="O26" s="29"/>
      <c r="P26" s="29"/>
      <c r="Q26" s="29"/>
      <c r="R26" s="29"/>
      <c r="S26" s="29"/>
      <c r="T26" s="29"/>
      <c r="U26" s="29"/>
      <c r="V26" s="29"/>
      <c r="W26" s="29"/>
    </row>
    <row r="27" ht="18.75" customHeight="true" spans="1:23">
      <c r="A27" s="124" t="s">
        <v>307</v>
      </c>
      <c r="B27" s="124" t="s">
        <v>321</v>
      </c>
      <c r="C27" s="15" t="s">
        <v>320</v>
      </c>
      <c r="D27" s="124" t="s">
        <v>71</v>
      </c>
      <c r="E27" s="124" t="s">
        <v>117</v>
      </c>
      <c r="F27" s="124" t="s">
        <v>118</v>
      </c>
      <c r="G27" s="124" t="s">
        <v>286</v>
      </c>
      <c r="H27" s="124" t="s">
        <v>285</v>
      </c>
      <c r="I27" s="29">
        <v>20000</v>
      </c>
      <c r="J27" s="29">
        <v>20000</v>
      </c>
      <c r="K27" s="29">
        <v>20000</v>
      </c>
      <c r="L27" s="29"/>
      <c r="M27" s="29"/>
      <c r="N27" s="29"/>
      <c r="O27" s="29"/>
      <c r="P27" s="29"/>
      <c r="Q27" s="29"/>
      <c r="R27" s="29"/>
      <c r="S27" s="29"/>
      <c r="T27" s="29"/>
      <c r="U27" s="29"/>
      <c r="V27" s="29"/>
      <c r="W27" s="29"/>
    </row>
    <row r="28" ht="18.75" customHeight="true" spans="1:23">
      <c r="A28" s="124" t="s">
        <v>307</v>
      </c>
      <c r="B28" s="124" t="s">
        <v>321</v>
      </c>
      <c r="C28" s="15" t="s">
        <v>320</v>
      </c>
      <c r="D28" s="124" t="s">
        <v>71</v>
      </c>
      <c r="E28" s="124" t="s">
        <v>117</v>
      </c>
      <c r="F28" s="124" t="s">
        <v>118</v>
      </c>
      <c r="G28" s="124" t="s">
        <v>289</v>
      </c>
      <c r="H28" s="124" t="s">
        <v>290</v>
      </c>
      <c r="I28" s="29">
        <v>100000</v>
      </c>
      <c r="J28" s="29">
        <v>100000</v>
      </c>
      <c r="K28" s="29">
        <v>100000</v>
      </c>
      <c r="L28" s="29"/>
      <c r="M28" s="29"/>
      <c r="N28" s="29"/>
      <c r="O28" s="29"/>
      <c r="P28" s="29"/>
      <c r="Q28" s="29"/>
      <c r="R28" s="29"/>
      <c r="S28" s="29"/>
      <c r="T28" s="29"/>
      <c r="U28" s="29"/>
      <c r="V28" s="29"/>
      <c r="W28" s="29"/>
    </row>
    <row r="29" ht="18.75" customHeight="true" spans="1:23">
      <c r="A29" s="124" t="s">
        <v>307</v>
      </c>
      <c r="B29" s="124" t="s">
        <v>321</v>
      </c>
      <c r="C29" s="15" t="s">
        <v>320</v>
      </c>
      <c r="D29" s="124" t="s">
        <v>71</v>
      </c>
      <c r="E29" s="124" t="s">
        <v>117</v>
      </c>
      <c r="F29" s="124" t="s">
        <v>118</v>
      </c>
      <c r="G29" s="124" t="s">
        <v>330</v>
      </c>
      <c r="H29" s="124" t="s">
        <v>331</v>
      </c>
      <c r="I29" s="29">
        <v>49560</v>
      </c>
      <c r="J29" s="29">
        <v>49560</v>
      </c>
      <c r="K29" s="29">
        <v>49560</v>
      </c>
      <c r="L29" s="29"/>
      <c r="M29" s="29"/>
      <c r="N29" s="29"/>
      <c r="O29" s="29"/>
      <c r="P29" s="29"/>
      <c r="Q29" s="29"/>
      <c r="R29" s="29"/>
      <c r="S29" s="29"/>
      <c r="T29" s="29"/>
      <c r="U29" s="29"/>
      <c r="V29" s="29"/>
      <c r="W29" s="29"/>
    </row>
    <row r="30" ht="18.75" customHeight="true" spans="1:23">
      <c r="A30" s="124" t="s">
        <v>307</v>
      </c>
      <c r="B30" s="124" t="s">
        <v>321</v>
      </c>
      <c r="C30" s="15" t="s">
        <v>320</v>
      </c>
      <c r="D30" s="124" t="s">
        <v>71</v>
      </c>
      <c r="E30" s="124" t="s">
        <v>123</v>
      </c>
      <c r="F30" s="124" t="s">
        <v>124</v>
      </c>
      <c r="G30" s="124" t="s">
        <v>270</v>
      </c>
      <c r="H30" s="124" t="s">
        <v>271</v>
      </c>
      <c r="I30" s="29">
        <v>300000</v>
      </c>
      <c r="J30" s="29">
        <v>300000</v>
      </c>
      <c r="K30" s="29">
        <v>300000</v>
      </c>
      <c r="L30" s="29"/>
      <c r="M30" s="29"/>
      <c r="N30" s="29"/>
      <c r="O30" s="29"/>
      <c r="P30" s="29"/>
      <c r="Q30" s="29"/>
      <c r="R30" s="29"/>
      <c r="S30" s="29"/>
      <c r="T30" s="29"/>
      <c r="U30" s="29"/>
      <c r="V30" s="29"/>
      <c r="W30" s="29"/>
    </row>
    <row r="31" ht="33" customHeight="true" spans="1:23">
      <c r="A31" s="18"/>
      <c r="B31" s="18"/>
      <c r="C31" s="15" t="s">
        <v>332</v>
      </c>
      <c r="D31" s="18"/>
      <c r="E31" s="18"/>
      <c r="F31" s="18"/>
      <c r="G31" s="18"/>
      <c r="H31" s="18"/>
      <c r="I31" s="29">
        <v>550000</v>
      </c>
      <c r="J31" s="29">
        <v>550000</v>
      </c>
      <c r="K31" s="29">
        <v>550000</v>
      </c>
      <c r="L31" s="29"/>
      <c r="M31" s="29"/>
      <c r="N31" s="29"/>
      <c r="O31" s="29"/>
      <c r="P31" s="29"/>
      <c r="Q31" s="29"/>
      <c r="R31" s="29"/>
      <c r="S31" s="29"/>
      <c r="T31" s="29"/>
      <c r="U31" s="29"/>
      <c r="V31" s="29"/>
      <c r="W31" s="29"/>
    </row>
    <row r="32" ht="35" customHeight="true" spans="1:23">
      <c r="A32" s="124" t="s">
        <v>307</v>
      </c>
      <c r="B32" s="124" t="s">
        <v>333</v>
      </c>
      <c r="C32" s="15" t="s">
        <v>332</v>
      </c>
      <c r="D32" s="124" t="s">
        <v>71</v>
      </c>
      <c r="E32" s="124" t="s">
        <v>135</v>
      </c>
      <c r="F32" s="124" t="s">
        <v>116</v>
      </c>
      <c r="G32" s="124" t="s">
        <v>264</v>
      </c>
      <c r="H32" s="124" t="s">
        <v>265</v>
      </c>
      <c r="I32" s="29">
        <v>200000</v>
      </c>
      <c r="J32" s="29">
        <v>200000</v>
      </c>
      <c r="K32" s="29">
        <v>200000</v>
      </c>
      <c r="L32" s="29"/>
      <c r="M32" s="29"/>
      <c r="N32" s="29"/>
      <c r="O32" s="29"/>
      <c r="P32" s="29"/>
      <c r="Q32" s="29"/>
      <c r="R32" s="29"/>
      <c r="S32" s="29"/>
      <c r="T32" s="29"/>
      <c r="U32" s="29"/>
      <c r="V32" s="29"/>
      <c r="W32" s="29"/>
    </row>
    <row r="33" ht="31" customHeight="true" spans="1:23">
      <c r="A33" s="124" t="s">
        <v>307</v>
      </c>
      <c r="B33" s="124" t="s">
        <v>333</v>
      </c>
      <c r="C33" s="15" t="s">
        <v>332</v>
      </c>
      <c r="D33" s="124" t="s">
        <v>71</v>
      </c>
      <c r="E33" s="124" t="s">
        <v>135</v>
      </c>
      <c r="F33" s="124" t="s">
        <v>116</v>
      </c>
      <c r="G33" s="124" t="s">
        <v>270</v>
      </c>
      <c r="H33" s="124" t="s">
        <v>271</v>
      </c>
      <c r="I33" s="29">
        <v>300000</v>
      </c>
      <c r="J33" s="29">
        <v>300000</v>
      </c>
      <c r="K33" s="29">
        <v>300000</v>
      </c>
      <c r="L33" s="29"/>
      <c r="M33" s="29"/>
      <c r="N33" s="29"/>
      <c r="O33" s="29"/>
      <c r="P33" s="29"/>
      <c r="Q33" s="29"/>
      <c r="R33" s="29"/>
      <c r="S33" s="29"/>
      <c r="T33" s="29"/>
      <c r="U33" s="29"/>
      <c r="V33" s="29"/>
      <c r="W33" s="29"/>
    </row>
    <row r="34" ht="41" customHeight="true" spans="1:23">
      <c r="A34" s="124" t="s">
        <v>307</v>
      </c>
      <c r="B34" s="124" t="s">
        <v>333</v>
      </c>
      <c r="C34" s="15" t="s">
        <v>332</v>
      </c>
      <c r="D34" s="124" t="s">
        <v>71</v>
      </c>
      <c r="E34" s="124" t="s">
        <v>135</v>
      </c>
      <c r="F34" s="124" t="s">
        <v>116</v>
      </c>
      <c r="G34" s="124" t="s">
        <v>334</v>
      </c>
      <c r="H34" s="124" t="s">
        <v>335</v>
      </c>
      <c r="I34" s="29">
        <v>50000</v>
      </c>
      <c r="J34" s="29">
        <v>50000</v>
      </c>
      <c r="K34" s="29">
        <v>50000</v>
      </c>
      <c r="L34" s="29"/>
      <c r="M34" s="29"/>
      <c r="N34" s="29"/>
      <c r="O34" s="29"/>
      <c r="P34" s="29"/>
      <c r="Q34" s="29"/>
      <c r="R34" s="29"/>
      <c r="S34" s="29"/>
      <c r="T34" s="29"/>
      <c r="U34" s="29"/>
      <c r="V34" s="29"/>
      <c r="W34" s="29"/>
    </row>
    <row r="35" ht="18.75" customHeight="true" spans="1:23">
      <c r="A35" s="32" t="s">
        <v>145</v>
      </c>
      <c r="B35" s="33"/>
      <c r="C35" s="33"/>
      <c r="D35" s="33"/>
      <c r="E35" s="33"/>
      <c r="F35" s="33"/>
      <c r="G35" s="33"/>
      <c r="H35" s="39"/>
      <c r="I35" s="29">
        <v>62200000</v>
      </c>
      <c r="J35" s="29">
        <v>62200000</v>
      </c>
      <c r="K35" s="29">
        <v>62200000</v>
      </c>
      <c r="L35" s="29"/>
      <c r="M35" s="29"/>
      <c r="N35" s="29"/>
      <c r="O35" s="29"/>
      <c r="P35" s="29"/>
      <c r="Q35" s="29"/>
      <c r="R35" s="29"/>
      <c r="S35" s="29"/>
      <c r="T35" s="29"/>
      <c r="U35" s="29"/>
      <c r="V35" s="29"/>
      <c r="W35" s="29"/>
    </row>
  </sheetData>
  <mergeCells count="28">
    <mergeCell ref="A3:W3"/>
    <mergeCell ref="A4:H4"/>
    <mergeCell ref="J5:M5"/>
    <mergeCell ref="N5:P5"/>
    <mergeCell ref="R5:W5"/>
    <mergeCell ref="A35:H35"/>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true"/>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J39"/>
  <sheetViews>
    <sheetView showZeros="0" workbookViewId="0">
      <pane ySplit="1" topLeftCell="A8" activePane="bottomLeft" state="frozen"/>
      <selection/>
      <selection pane="bottomLeft" activeCell="G34" sqref="G34"/>
    </sheetView>
  </sheetViews>
  <sheetFormatPr defaultColWidth="9.14444444444444" defaultRowHeight="12" customHeight="true"/>
  <cols>
    <col min="1" max="1" width="34.2888888888889" customWidth="true"/>
    <col min="2" max="2" width="31.1666666666667" customWidth="true"/>
    <col min="3" max="5" width="18.2888888888889" customWidth="true"/>
    <col min="6" max="6" width="12" customWidth="true"/>
    <col min="7" max="7" width="17" customWidth="true"/>
    <col min="8" max="9" width="12" customWidth="true"/>
    <col min="10" max="12" width="41.8333333333333" customWidth="true"/>
  </cols>
  <sheetData>
    <row r="1" customHeight="true" spans="1:10">
      <c r="A1" s="1"/>
      <c r="B1" s="1"/>
      <c r="C1" s="1"/>
      <c r="D1" s="1"/>
      <c r="E1" s="1"/>
      <c r="F1" s="1"/>
      <c r="G1" s="1"/>
      <c r="H1" s="1"/>
      <c r="I1" s="1"/>
      <c r="J1" s="1"/>
    </row>
    <row r="2" ht="15" customHeight="true" spans="10:10">
      <c r="J2" s="96" t="s">
        <v>336</v>
      </c>
    </row>
    <row r="3" ht="36.75" customHeight="true" spans="1:10">
      <c r="A3" s="4" t="str">
        <f>"2025"&amp;"年部门项目支出绩效目标表"</f>
        <v>2025年部门项目支出绩效目标表</v>
      </c>
      <c r="B3" s="5"/>
      <c r="C3" s="5"/>
      <c r="D3" s="5"/>
      <c r="E3" s="5"/>
      <c r="F3" s="54"/>
      <c r="G3" s="5"/>
      <c r="H3" s="54"/>
      <c r="I3" s="54"/>
      <c r="J3" s="5"/>
    </row>
    <row r="4" ht="18.75" customHeight="true" spans="1:8">
      <c r="A4" s="6" t="str">
        <f>"单位名称："&amp;"临沧市交通运输局"</f>
        <v>单位名称：临沧市交通运输局</v>
      </c>
      <c r="B4" s="22"/>
      <c r="C4" s="22"/>
      <c r="D4" s="22"/>
      <c r="E4" s="22"/>
      <c r="F4" s="55"/>
      <c r="G4" s="22"/>
      <c r="H4" s="55"/>
    </row>
    <row r="5" ht="18.75" customHeight="true" spans="1:10">
      <c r="A5" s="43" t="s">
        <v>337</v>
      </c>
      <c r="B5" s="43" t="s">
        <v>338</v>
      </c>
      <c r="C5" s="43" t="s">
        <v>339</v>
      </c>
      <c r="D5" s="43" t="s">
        <v>340</v>
      </c>
      <c r="E5" s="43" t="s">
        <v>341</v>
      </c>
      <c r="F5" s="56" t="s">
        <v>342</v>
      </c>
      <c r="G5" s="43" t="s">
        <v>343</v>
      </c>
      <c r="H5" s="56" t="s">
        <v>344</v>
      </c>
      <c r="I5" s="56" t="s">
        <v>345</v>
      </c>
      <c r="J5" s="43" t="s">
        <v>346</v>
      </c>
    </row>
    <row r="6" ht="18.75" customHeight="true" spans="1:10">
      <c r="A6" s="122">
        <v>1</v>
      </c>
      <c r="B6" s="122">
        <v>2</v>
      </c>
      <c r="C6" s="122">
        <v>3</v>
      </c>
      <c r="D6" s="122">
        <v>4</v>
      </c>
      <c r="E6" s="122">
        <v>5</v>
      </c>
      <c r="F6" s="122">
        <v>6</v>
      </c>
      <c r="G6" s="122">
        <v>7</v>
      </c>
      <c r="H6" s="122">
        <v>8</v>
      </c>
      <c r="I6" s="122">
        <v>9</v>
      </c>
      <c r="J6" s="122">
        <v>10</v>
      </c>
    </row>
    <row r="7" ht="18.75" customHeight="true" spans="1:10">
      <c r="A7" s="31" t="s">
        <v>71</v>
      </c>
      <c r="B7" s="44"/>
      <c r="C7" s="44"/>
      <c r="D7" s="44"/>
      <c r="E7" s="57"/>
      <c r="F7" s="58"/>
      <c r="G7" s="57"/>
      <c r="H7" s="58"/>
      <c r="I7" s="58"/>
      <c r="J7" s="57"/>
    </row>
    <row r="8" ht="18.75" customHeight="true" spans="1:10">
      <c r="A8" s="67" t="s">
        <v>71</v>
      </c>
      <c r="B8" s="15"/>
      <c r="C8" s="15"/>
      <c r="D8" s="15"/>
      <c r="E8" s="31"/>
      <c r="F8" s="15"/>
      <c r="G8" s="31"/>
      <c r="H8" s="15"/>
      <c r="I8" s="15"/>
      <c r="J8" s="31"/>
    </row>
    <row r="9" ht="18.75" customHeight="true" spans="1:10">
      <c r="A9" s="223" t="s">
        <v>306</v>
      </c>
      <c r="B9" s="15" t="s">
        <v>347</v>
      </c>
      <c r="C9" s="15" t="s">
        <v>348</v>
      </c>
      <c r="D9" s="15" t="s">
        <v>349</v>
      </c>
      <c r="E9" s="31" t="s">
        <v>350</v>
      </c>
      <c r="F9" s="15" t="s">
        <v>351</v>
      </c>
      <c r="G9" s="31" t="s">
        <v>352</v>
      </c>
      <c r="H9" s="15" t="s">
        <v>353</v>
      </c>
      <c r="I9" s="15" t="s">
        <v>354</v>
      </c>
      <c r="J9" s="31" t="s">
        <v>355</v>
      </c>
    </row>
    <row r="10" ht="18.75" customHeight="true" spans="1:10">
      <c r="A10" s="223" t="s">
        <v>306</v>
      </c>
      <c r="B10" s="15" t="s">
        <v>347</v>
      </c>
      <c r="C10" s="15" t="s">
        <v>348</v>
      </c>
      <c r="D10" s="15" t="s">
        <v>356</v>
      </c>
      <c r="E10" s="31" t="s">
        <v>357</v>
      </c>
      <c r="F10" s="15" t="s">
        <v>351</v>
      </c>
      <c r="G10" s="31" t="s">
        <v>358</v>
      </c>
      <c r="H10" s="15" t="s">
        <v>359</v>
      </c>
      <c r="I10" s="15" t="s">
        <v>360</v>
      </c>
      <c r="J10" s="31" t="s">
        <v>361</v>
      </c>
    </row>
    <row r="11" ht="18.75" customHeight="true" spans="1:10">
      <c r="A11" s="223" t="s">
        <v>306</v>
      </c>
      <c r="B11" s="15" t="s">
        <v>347</v>
      </c>
      <c r="C11" s="15" t="s">
        <v>348</v>
      </c>
      <c r="D11" s="15" t="s">
        <v>362</v>
      </c>
      <c r="E11" s="31" t="s">
        <v>363</v>
      </c>
      <c r="F11" s="15" t="s">
        <v>351</v>
      </c>
      <c r="G11" s="31" t="s">
        <v>364</v>
      </c>
      <c r="H11" s="15" t="s">
        <v>365</v>
      </c>
      <c r="I11" s="15" t="s">
        <v>354</v>
      </c>
      <c r="J11" s="31" t="s">
        <v>366</v>
      </c>
    </row>
    <row r="12" ht="18.75" customHeight="true" spans="1:10">
      <c r="A12" s="223" t="s">
        <v>306</v>
      </c>
      <c r="B12" s="15" t="s">
        <v>347</v>
      </c>
      <c r="C12" s="15" t="s">
        <v>367</v>
      </c>
      <c r="D12" s="15" t="s">
        <v>368</v>
      </c>
      <c r="E12" s="31" t="s">
        <v>369</v>
      </c>
      <c r="F12" s="15" t="s">
        <v>351</v>
      </c>
      <c r="G12" s="31" t="s">
        <v>370</v>
      </c>
      <c r="H12" s="15" t="s">
        <v>359</v>
      </c>
      <c r="I12" s="15" t="s">
        <v>360</v>
      </c>
      <c r="J12" s="31" t="s">
        <v>371</v>
      </c>
    </row>
    <row r="13" ht="18.75" customHeight="true" spans="1:10">
      <c r="A13" s="223" t="s">
        <v>306</v>
      </c>
      <c r="B13" s="15" t="s">
        <v>347</v>
      </c>
      <c r="C13" s="15" t="s">
        <v>372</v>
      </c>
      <c r="D13" s="15" t="s">
        <v>373</v>
      </c>
      <c r="E13" s="31" t="s">
        <v>374</v>
      </c>
      <c r="F13" s="15" t="s">
        <v>375</v>
      </c>
      <c r="G13" s="31" t="s">
        <v>376</v>
      </c>
      <c r="H13" s="15" t="s">
        <v>353</v>
      </c>
      <c r="I13" s="15" t="s">
        <v>354</v>
      </c>
      <c r="J13" s="31" t="s">
        <v>377</v>
      </c>
    </row>
    <row r="14" ht="18.75" customHeight="true" spans="1:10">
      <c r="A14" s="223" t="s">
        <v>320</v>
      </c>
      <c r="B14" s="15" t="s">
        <v>378</v>
      </c>
      <c r="C14" s="15" t="s">
        <v>348</v>
      </c>
      <c r="D14" s="15" t="s">
        <v>349</v>
      </c>
      <c r="E14" s="31" t="s">
        <v>379</v>
      </c>
      <c r="F14" s="15" t="s">
        <v>351</v>
      </c>
      <c r="G14" s="31" t="s">
        <v>352</v>
      </c>
      <c r="H14" s="15" t="s">
        <v>353</v>
      </c>
      <c r="I14" s="15" t="s">
        <v>354</v>
      </c>
      <c r="J14" s="31" t="s">
        <v>380</v>
      </c>
    </row>
    <row r="15" ht="18.75" customHeight="true" spans="1:10">
      <c r="A15" s="223" t="s">
        <v>320</v>
      </c>
      <c r="B15" s="15" t="s">
        <v>378</v>
      </c>
      <c r="C15" s="15" t="s">
        <v>348</v>
      </c>
      <c r="D15" s="15" t="s">
        <v>349</v>
      </c>
      <c r="E15" s="31" t="s">
        <v>381</v>
      </c>
      <c r="F15" s="15" t="s">
        <v>351</v>
      </c>
      <c r="G15" s="31" t="s">
        <v>352</v>
      </c>
      <c r="H15" s="15" t="s">
        <v>353</v>
      </c>
      <c r="I15" s="15" t="s">
        <v>354</v>
      </c>
      <c r="J15" s="31" t="s">
        <v>382</v>
      </c>
    </row>
    <row r="16" ht="18.75" customHeight="true" spans="1:10">
      <c r="A16" s="223" t="s">
        <v>320</v>
      </c>
      <c r="B16" s="15" t="s">
        <v>378</v>
      </c>
      <c r="C16" s="15" t="s">
        <v>348</v>
      </c>
      <c r="D16" s="15" t="s">
        <v>356</v>
      </c>
      <c r="E16" s="31" t="s">
        <v>361</v>
      </c>
      <c r="F16" s="15" t="s">
        <v>351</v>
      </c>
      <c r="G16" s="31" t="s">
        <v>383</v>
      </c>
      <c r="H16" s="15" t="s">
        <v>359</v>
      </c>
      <c r="I16" s="15" t="s">
        <v>360</v>
      </c>
      <c r="J16" s="31" t="s">
        <v>384</v>
      </c>
    </row>
    <row r="17" ht="18.75" customHeight="true" spans="1:10">
      <c r="A17" s="223" t="s">
        <v>320</v>
      </c>
      <c r="B17" s="15" t="s">
        <v>378</v>
      </c>
      <c r="C17" s="15" t="s">
        <v>367</v>
      </c>
      <c r="D17" s="15" t="s">
        <v>368</v>
      </c>
      <c r="E17" s="31" t="s">
        <v>385</v>
      </c>
      <c r="F17" s="15" t="s">
        <v>351</v>
      </c>
      <c r="G17" s="31" t="s">
        <v>358</v>
      </c>
      <c r="H17" s="15" t="s">
        <v>359</v>
      </c>
      <c r="I17" s="15" t="s">
        <v>360</v>
      </c>
      <c r="J17" s="31" t="s">
        <v>385</v>
      </c>
    </row>
    <row r="18" ht="18.75" customHeight="true" spans="1:10">
      <c r="A18" s="223" t="s">
        <v>320</v>
      </c>
      <c r="B18" s="15" t="s">
        <v>378</v>
      </c>
      <c r="C18" s="15" t="s">
        <v>372</v>
      </c>
      <c r="D18" s="15" t="s">
        <v>373</v>
      </c>
      <c r="E18" s="31" t="s">
        <v>373</v>
      </c>
      <c r="F18" s="15" t="s">
        <v>351</v>
      </c>
      <c r="G18" s="31" t="s">
        <v>376</v>
      </c>
      <c r="H18" s="15" t="s">
        <v>353</v>
      </c>
      <c r="I18" s="15" t="s">
        <v>354</v>
      </c>
      <c r="J18" s="31" t="s">
        <v>386</v>
      </c>
    </row>
    <row r="19" ht="18.75" customHeight="true" spans="1:10">
      <c r="A19" s="223" t="s">
        <v>311</v>
      </c>
      <c r="B19" s="15" t="s">
        <v>387</v>
      </c>
      <c r="C19" s="15" t="s">
        <v>348</v>
      </c>
      <c r="D19" s="15" t="s">
        <v>349</v>
      </c>
      <c r="E19" s="31" t="s">
        <v>388</v>
      </c>
      <c r="F19" s="15" t="s">
        <v>351</v>
      </c>
      <c r="G19" s="31" t="s">
        <v>389</v>
      </c>
      <c r="H19" s="15" t="s">
        <v>353</v>
      </c>
      <c r="I19" s="15" t="s">
        <v>354</v>
      </c>
      <c r="J19" s="31" t="s">
        <v>390</v>
      </c>
    </row>
    <row r="20" ht="18.75" customHeight="true" spans="1:10">
      <c r="A20" s="223" t="s">
        <v>311</v>
      </c>
      <c r="B20" s="15" t="s">
        <v>387</v>
      </c>
      <c r="C20" s="15" t="s">
        <v>348</v>
      </c>
      <c r="D20" s="15" t="s">
        <v>356</v>
      </c>
      <c r="E20" s="31" t="s">
        <v>391</v>
      </c>
      <c r="F20" s="15" t="s">
        <v>351</v>
      </c>
      <c r="G20" s="31" t="s">
        <v>358</v>
      </c>
      <c r="H20" s="15" t="s">
        <v>359</v>
      </c>
      <c r="I20" s="15" t="s">
        <v>360</v>
      </c>
      <c r="J20" s="31" t="s">
        <v>391</v>
      </c>
    </row>
    <row r="21" ht="18.75" customHeight="true" spans="1:10">
      <c r="A21" s="223" t="s">
        <v>311</v>
      </c>
      <c r="B21" s="15" t="s">
        <v>387</v>
      </c>
      <c r="C21" s="15" t="s">
        <v>348</v>
      </c>
      <c r="D21" s="15" t="s">
        <v>362</v>
      </c>
      <c r="E21" s="31" t="s">
        <v>392</v>
      </c>
      <c r="F21" s="15" t="s">
        <v>351</v>
      </c>
      <c r="G21" s="31" t="s">
        <v>358</v>
      </c>
      <c r="H21" s="15" t="s">
        <v>359</v>
      </c>
      <c r="I21" s="15" t="s">
        <v>360</v>
      </c>
      <c r="J21" s="31" t="s">
        <v>392</v>
      </c>
    </row>
    <row r="22" ht="18.75" customHeight="true" spans="1:10">
      <c r="A22" s="223" t="s">
        <v>311</v>
      </c>
      <c r="B22" s="15" t="s">
        <v>387</v>
      </c>
      <c r="C22" s="15" t="s">
        <v>367</v>
      </c>
      <c r="D22" s="15" t="s">
        <v>368</v>
      </c>
      <c r="E22" s="31" t="s">
        <v>393</v>
      </c>
      <c r="F22" s="15" t="s">
        <v>351</v>
      </c>
      <c r="G22" s="31" t="s">
        <v>358</v>
      </c>
      <c r="H22" s="15" t="s">
        <v>359</v>
      </c>
      <c r="I22" s="15" t="s">
        <v>360</v>
      </c>
      <c r="J22" s="31" t="s">
        <v>393</v>
      </c>
    </row>
    <row r="23" ht="18.75" customHeight="true" spans="1:10">
      <c r="A23" s="223" t="s">
        <v>311</v>
      </c>
      <c r="B23" s="15" t="s">
        <v>387</v>
      </c>
      <c r="C23" s="15" t="s">
        <v>372</v>
      </c>
      <c r="D23" s="15" t="s">
        <v>373</v>
      </c>
      <c r="E23" s="31" t="s">
        <v>394</v>
      </c>
      <c r="F23" s="15" t="s">
        <v>375</v>
      </c>
      <c r="G23" s="31" t="s">
        <v>395</v>
      </c>
      <c r="H23" s="15" t="s">
        <v>353</v>
      </c>
      <c r="I23" s="15" t="s">
        <v>354</v>
      </c>
      <c r="J23" s="31" t="s">
        <v>396</v>
      </c>
    </row>
    <row r="24" ht="18.75" customHeight="true" spans="1:10">
      <c r="A24" s="223" t="s">
        <v>314</v>
      </c>
      <c r="B24" s="15" t="s">
        <v>397</v>
      </c>
      <c r="C24" s="15" t="s">
        <v>348</v>
      </c>
      <c r="D24" s="15" t="s">
        <v>349</v>
      </c>
      <c r="E24" s="31" t="s">
        <v>398</v>
      </c>
      <c r="F24" s="15" t="s">
        <v>351</v>
      </c>
      <c r="G24" s="31" t="s">
        <v>399</v>
      </c>
      <c r="H24" s="15" t="s">
        <v>400</v>
      </c>
      <c r="I24" s="15" t="s">
        <v>354</v>
      </c>
      <c r="J24" s="31" t="s">
        <v>401</v>
      </c>
    </row>
    <row r="25" ht="18.75" customHeight="true" spans="1:10">
      <c r="A25" s="223" t="s">
        <v>314</v>
      </c>
      <c r="B25" s="15" t="s">
        <v>397</v>
      </c>
      <c r="C25" s="15" t="s">
        <v>348</v>
      </c>
      <c r="D25" s="15" t="s">
        <v>349</v>
      </c>
      <c r="E25" s="31" t="s">
        <v>402</v>
      </c>
      <c r="F25" s="15" t="s">
        <v>351</v>
      </c>
      <c r="G25" s="31" t="s">
        <v>403</v>
      </c>
      <c r="H25" s="15" t="s">
        <v>404</v>
      </c>
      <c r="I25" s="15" t="s">
        <v>354</v>
      </c>
      <c r="J25" s="31" t="s">
        <v>405</v>
      </c>
    </row>
    <row r="26" ht="18.75" customHeight="true" spans="1:10">
      <c r="A26" s="223" t="s">
        <v>314</v>
      </c>
      <c r="B26" s="15" t="s">
        <v>397</v>
      </c>
      <c r="C26" s="15" t="s">
        <v>348</v>
      </c>
      <c r="D26" s="15" t="s">
        <v>349</v>
      </c>
      <c r="E26" s="31" t="s">
        <v>406</v>
      </c>
      <c r="F26" s="15" t="s">
        <v>407</v>
      </c>
      <c r="G26" s="31" t="s">
        <v>408</v>
      </c>
      <c r="H26" s="15" t="s">
        <v>409</v>
      </c>
      <c r="I26" s="15" t="s">
        <v>354</v>
      </c>
      <c r="J26" s="31" t="s">
        <v>410</v>
      </c>
    </row>
    <row r="27" ht="18.75" customHeight="true" spans="1:10">
      <c r="A27" s="223" t="s">
        <v>314</v>
      </c>
      <c r="B27" s="15" t="s">
        <v>397</v>
      </c>
      <c r="C27" s="15" t="s">
        <v>348</v>
      </c>
      <c r="D27" s="15" t="s">
        <v>356</v>
      </c>
      <c r="E27" s="31" t="s">
        <v>357</v>
      </c>
      <c r="F27" s="15" t="s">
        <v>351</v>
      </c>
      <c r="G27" s="31" t="s">
        <v>411</v>
      </c>
      <c r="H27" s="15" t="s">
        <v>359</v>
      </c>
      <c r="I27" s="15" t="s">
        <v>360</v>
      </c>
      <c r="J27" s="31" t="s">
        <v>361</v>
      </c>
    </row>
    <row r="28" ht="18.75" customHeight="true" spans="1:10">
      <c r="A28" s="223" t="s">
        <v>314</v>
      </c>
      <c r="B28" s="15" t="s">
        <v>397</v>
      </c>
      <c r="C28" s="15" t="s">
        <v>367</v>
      </c>
      <c r="D28" s="15" t="s">
        <v>368</v>
      </c>
      <c r="E28" s="31" t="s">
        <v>412</v>
      </c>
      <c r="F28" s="15" t="s">
        <v>351</v>
      </c>
      <c r="G28" s="31" t="s">
        <v>413</v>
      </c>
      <c r="H28" s="15" t="s">
        <v>359</v>
      </c>
      <c r="I28" s="15" t="s">
        <v>360</v>
      </c>
      <c r="J28" s="31" t="s">
        <v>414</v>
      </c>
    </row>
    <row r="29" ht="18.75" customHeight="true" spans="1:10">
      <c r="A29" s="223" t="s">
        <v>314</v>
      </c>
      <c r="B29" s="15" t="s">
        <v>397</v>
      </c>
      <c r="C29" s="15" t="s">
        <v>372</v>
      </c>
      <c r="D29" s="15" t="s">
        <v>373</v>
      </c>
      <c r="E29" s="31" t="s">
        <v>415</v>
      </c>
      <c r="F29" s="15" t="s">
        <v>375</v>
      </c>
      <c r="G29" s="31" t="s">
        <v>416</v>
      </c>
      <c r="H29" s="15" t="s">
        <v>353</v>
      </c>
      <c r="I29" s="15" t="s">
        <v>354</v>
      </c>
      <c r="J29" s="31" t="s">
        <v>386</v>
      </c>
    </row>
    <row r="30" ht="18.75" customHeight="true" spans="1:10">
      <c r="A30" s="223" t="s">
        <v>318</v>
      </c>
      <c r="B30" s="15" t="s">
        <v>417</v>
      </c>
      <c r="C30" s="15" t="s">
        <v>348</v>
      </c>
      <c r="D30" s="15" t="s">
        <v>349</v>
      </c>
      <c r="E30" s="31" t="s">
        <v>418</v>
      </c>
      <c r="F30" s="15" t="s">
        <v>351</v>
      </c>
      <c r="G30" s="31" t="s">
        <v>419</v>
      </c>
      <c r="H30" s="15" t="s">
        <v>420</v>
      </c>
      <c r="I30" s="15" t="s">
        <v>354</v>
      </c>
      <c r="J30" s="31" t="s">
        <v>421</v>
      </c>
    </row>
    <row r="31" ht="18.75" customHeight="true" spans="1:10">
      <c r="A31" s="223" t="s">
        <v>318</v>
      </c>
      <c r="B31" s="15" t="s">
        <v>417</v>
      </c>
      <c r="C31" s="15" t="s">
        <v>348</v>
      </c>
      <c r="D31" s="15" t="s">
        <v>356</v>
      </c>
      <c r="E31" s="31" t="s">
        <v>357</v>
      </c>
      <c r="F31" s="15" t="s">
        <v>351</v>
      </c>
      <c r="G31" s="31" t="s">
        <v>411</v>
      </c>
      <c r="H31" s="15" t="s">
        <v>359</v>
      </c>
      <c r="I31" s="15" t="s">
        <v>360</v>
      </c>
      <c r="J31" s="31" t="s">
        <v>357</v>
      </c>
    </row>
    <row r="32" ht="18.75" customHeight="true" spans="1:10">
      <c r="A32" s="223" t="s">
        <v>318</v>
      </c>
      <c r="B32" s="15" t="s">
        <v>417</v>
      </c>
      <c r="C32" s="15" t="s">
        <v>348</v>
      </c>
      <c r="D32" s="15" t="s">
        <v>362</v>
      </c>
      <c r="E32" s="31" t="s">
        <v>422</v>
      </c>
      <c r="F32" s="15" t="s">
        <v>351</v>
      </c>
      <c r="G32" s="31" t="s">
        <v>423</v>
      </c>
      <c r="H32" s="15" t="s">
        <v>365</v>
      </c>
      <c r="I32" s="15" t="s">
        <v>354</v>
      </c>
      <c r="J32" s="31" t="s">
        <v>424</v>
      </c>
    </row>
    <row r="33" ht="18.75" customHeight="true" spans="1:10">
      <c r="A33" s="223" t="s">
        <v>318</v>
      </c>
      <c r="B33" s="15" t="s">
        <v>417</v>
      </c>
      <c r="C33" s="15" t="s">
        <v>367</v>
      </c>
      <c r="D33" s="15" t="s">
        <v>425</v>
      </c>
      <c r="E33" s="31" t="s">
        <v>426</v>
      </c>
      <c r="F33" s="15" t="s">
        <v>351</v>
      </c>
      <c r="G33" s="31" t="s">
        <v>427</v>
      </c>
      <c r="H33" s="15" t="s">
        <v>359</v>
      </c>
      <c r="I33" s="15" t="s">
        <v>360</v>
      </c>
      <c r="J33" s="31" t="s">
        <v>428</v>
      </c>
    </row>
    <row r="34" ht="18.75" customHeight="true" spans="1:10">
      <c r="A34" s="223" t="s">
        <v>318</v>
      </c>
      <c r="B34" s="15" t="s">
        <v>417</v>
      </c>
      <c r="C34" s="15" t="s">
        <v>367</v>
      </c>
      <c r="D34" s="15" t="s">
        <v>368</v>
      </c>
      <c r="E34" s="31" t="s">
        <v>429</v>
      </c>
      <c r="F34" s="15" t="s">
        <v>351</v>
      </c>
      <c r="G34" s="31" t="s">
        <v>358</v>
      </c>
      <c r="H34" s="15" t="s">
        <v>359</v>
      </c>
      <c r="I34" s="15" t="s">
        <v>360</v>
      </c>
      <c r="J34" s="31" t="s">
        <v>430</v>
      </c>
    </row>
    <row r="35" ht="18.75" customHeight="true" spans="1:10">
      <c r="A35" s="223" t="s">
        <v>318</v>
      </c>
      <c r="B35" s="15" t="s">
        <v>417</v>
      </c>
      <c r="C35" s="15" t="s">
        <v>372</v>
      </c>
      <c r="D35" s="15" t="s">
        <v>373</v>
      </c>
      <c r="E35" s="31" t="s">
        <v>431</v>
      </c>
      <c r="F35" s="15" t="s">
        <v>351</v>
      </c>
      <c r="G35" s="31" t="s">
        <v>376</v>
      </c>
      <c r="H35" s="15" t="s">
        <v>353</v>
      </c>
      <c r="I35" s="15" t="s">
        <v>354</v>
      </c>
      <c r="J35" s="31" t="s">
        <v>432</v>
      </c>
    </row>
    <row r="36" ht="18.75" customHeight="true" spans="1:10">
      <c r="A36" s="223" t="s">
        <v>332</v>
      </c>
      <c r="B36" s="15" t="s">
        <v>433</v>
      </c>
      <c r="C36" s="15" t="s">
        <v>348</v>
      </c>
      <c r="D36" s="15" t="s">
        <v>349</v>
      </c>
      <c r="E36" s="31" t="s">
        <v>434</v>
      </c>
      <c r="F36" s="15" t="s">
        <v>351</v>
      </c>
      <c r="G36" s="31" t="s">
        <v>435</v>
      </c>
      <c r="H36" s="15" t="s">
        <v>436</v>
      </c>
      <c r="I36" s="15" t="s">
        <v>354</v>
      </c>
      <c r="J36" s="31" t="s">
        <v>437</v>
      </c>
    </row>
    <row r="37" ht="18.75" customHeight="true" spans="1:10">
      <c r="A37" s="223" t="s">
        <v>332</v>
      </c>
      <c r="B37" s="15" t="s">
        <v>433</v>
      </c>
      <c r="C37" s="15" t="s">
        <v>348</v>
      </c>
      <c r="D37" s="15" t="s">
        <v>362</v>
      </c>
      <c r="E37" s="31" t="s">
        <v>438</v>
      </c>
      <c r="F37" s="15" t="s">
        <v>375</v>
      </c>
      <c r="G37" s="31" t="s">
        <v>352</v>
      </c>
      <c r="H37" s="15" t="s">
        <v>353</v>
      </c>
      <c r="I37" s="15" t="s">
        <v>354</v>
      </c>
      <c r="J37" s="31" t="s">
        <v>439</v>
      </c>
    </row>
    <row r="38" ht="18.75" customHeight="true" spans="1:10">
      <c r="A38" s="223" t="s">
        <v>332</v>
      </c>
      <c r="B38" s="15" t="s">
        <v>433</v>
      </c>
      <c r="C38" s="15" t="s">
        <v>367</v>
      </c>
      <c r="D38" s="15" t="s">
        <v>368</v>
      </c>
      <c r="E38" s="31" t="s">
        <v>440</v>
      </c>
      <c r="F38" s="15" t="s">
        <v>351</v>
      </c>
      <c r="G38" s="31" t="s">
        <v>440</v>
      </c>
      <c r="H38" s="15" t="s">
        <v>359</v>
      </c>
      <c r="I38" s="15" t="s">
        <v>360</v>
      </c>
      <c r="J38" s="31" t="s">
        <v>441</v>
      </c>
    </row>
    <row r="39" ht="18.75" customHeight="true" spans="1:10">
      <c r="A39" s="223" t="s">
        <v>332</v>
      </c>
      <c r="B39" s="15" t="s">
        <v>433</v>
      </c>
      <c r="C39" s="15" t="s">
        <v>372</v>
      </c>
      <c r="D39" s="15" t="s">
        <v>373</v>
      </c>
      <c r="E39" s="31" t="s">
        <v>442</v>
      </c>
      <c r="F39" s="15" t="s">
        <v>351</v>
      </c>
      <c r="G39" s="31" t="s">
        <v>376</v>
      </c>
      <c r="H39" s="15" t="s">
        <v>353</v>
      </c>
      <c r="I39" s="15" t="s">
        <v>354</v>
      </c>
      <c r="J39" s="31" t="s">
        <v>443</v>
      </c>
    </row>
  </sheetData>
  <mergeCells count="14">
    <mergeCell ref="A3:J3"/>
    <mergeCell ref="A4:H4"/>
    <mergeCell ref="A9:A13"/>
    <mergeCell ref="A14:A18"/>
    <mergeCell ref="A19:A23"/>
    <mergeCell ref="A24:A29"/>
    <mergeCell ref="A30:A35"/>
    <mergeCell ref="A36:A39"/>
    <mergeCell ref="B9:B13"/>
    <mergeCell ref="B14:B18"/>
    <mergeCell ref="B19:B23"/>
    <mergeCell ref="B24:B29"/>
    <mergeCell ref="B30:B35"/>
    <mergeCell ref="B36:B39"/>
  </mergeCells>
  <printOptions horizontalCentered="true"/>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F13"/>
  <sheetViews>
    <sheetView showZeros="0" workbookViewId="0">
      <pane ySplit="1" topLeftCell="A2" activePane="bottomLeft" state="frozen"/>
      <selection/>
      <selection pane="bottomLeft" activeCell="C21" sqref="C21"/>
    </sheetView>
  </sheetViews>
  <sheetFormatPr defaultColWidth="9.14444444444444" defaultRowHeight="14.25" customHeight="true" outlineLevelCol="5"/>
  <cols>
    <col min="1" max="1" width="32.1444444444444" customWidth="true"/>
    <col min="2" max="2" width="16.8444444444444" customWidth="true"/>
    <col min="3" max="3" width="32.1444444444444" customWidth="true"/>
    <col min="4" max="6" width="28.5666666666667" customWidth="true"/>
  </cols>
  <sheetData>
    <row r="1" customHeight="true" spans="1:6">
      <c r="A1" s="1"/>
      <c r="B1" s="1"/>
      <c r="C1" s="1"/>
      <c r="D1" s="1"/>
      <c r="E1" s="1"/>
      <c r="F1" s="1"/>
    </row>
    <row r="2" ht="15" customHeight="true" spans="1:6">
      <c r="A2" s="105">
        <v>1</v>
      </c>
      <c r="B2" s="106">
        <v>0</v>
      </c>
      <c r="C2" s="105">
        <v>1</v>
      </c>
      <c r="D2" s="107"/>
      <c r="E2" s="107"/>
      <c r="F2" s="46" t="s">
        <v>444</v>
      </c>
    </row>
    <row r="3" ht="32.25" customHeight="true" spans="1:6">
      <c r="A3" s="108" t="str">
        <f>"2025"&amp;"年部门政府性基金预算支出预算表"</f>
        <v>2025年部门政府性基金预算支出预算表</v>
      </c>
      <c r="B3" s="109" t="s">
        <v>445</v>
      </c>
      <c r="C3" s="110"/>
      <c r="D3" s="111"/>
      <c r="E3" s="111"/>
      <c r="F3" s="111"/>
    </row>
    <row r="4" ht="18.75" customHeight="true" spans="1:6">
      <c r="A4" s="6" t="str">
        <f>"单位名称："&amp;"临沧市交通运输局"</f>
        <v>单位名称：临沧市交通运输局</v>
      </c>
      <c r="B4" s="6" t="s">
        <v>446</v>
      </c>
      <c r="C4" s="105"/>
      <c r="D4" s="107"/>
      <c r="E4" s="107"/>
      <c r="F4" s="46" t="s">
        <v>1</v>
      </c>
    </row>
    <row r="5" ht="18.75" customHeight="true" spans="1:6">
      <c r="A5" s="112" t="s">
        <v>207</v>
      </c>
      <c r="B5" s="113" t="s">
        <v>74</v>
      </c>
      <c r="C5" s="114" t="s">
        <v>75</v>
      </c>
      <c r="D5" s="26" t="s">
        <v>447</v>
      </c>
      <c r="E5" s="26"/>
      <c r="F5" s="27"/>
    </row>
    <row r="6" ht="18.75" customHeight="true" spans="1:6">
      <c r="A6" s="115"/>
      <c r="B6" s="116"/>
      <c r="C6" s="102"/>
      <c r="D6" s="101" t="s">
        <v>56</v>
      </c>
      <c r="E6" s="101" t="s">
        <v>76</v>
      </c>
      <c r="F6" s="101" t="s">
        <v>77</v>
      </c>
    </row>
    <row r="7" ht="18.75" customHeight="true" spans="1:6">
      <c r="A7" s="115">
        <v>1</v>
      </c>
      <c r="B7" s="117" t="s">
        <v>188</v>
      </c>
      <c r="C7" s="102">
        <v>3</v>
      </c>
      <c r="D7" s="101">
        <v>4</v>
      </c>
      <c r="E7" s="101">
        <v>5</v>
      </c>
      <c r="F7" s="101">
        <v>6</v>
      </c>
    </row>
    <row r="8" ht="18.75" customHeight="true" spans="1:6">
      <c r="A8" s="118"/>
      <c r="B8" s="84"/>
      <c r="C8" s="84"/>
      <c r="D8" s="29"/>
      <c r="E8" s="29"/>
      <c r="F8" s="29"/>
    </row>
    <row r="9" ht="18.75" customHeight="true" spans="1:6">
      <c r="A9" s="118"/>
      <c r="B9" s="84"/>
      <c r="C9" s="84"/>
      <c r="D9" s="29"/>
      <c r="E9" s="29"/>
      <c r="F9" s="29"/>
    </row>
    <row r="10" ht="18.75" customHeight="true" spans="1:6">
      <c r="A10" s="119" t="s">
        <v>145</v>
      </c>
      <c r="B10" s="120" t="s">
        <v>145</v>
      </c>
      <c r="C10" s="121" t="s">
        <v>145</v>
      </c>
      <c r="D10" s="29"/>
      <c r="E10" s="29"/>
      <c r="F10" s="29"/>
    </row>
    <row r="13" ht="61" customHeight="true" spans="1:1">
      <c r="A13" s="34" t="s">
        <v>448</v>
      </c>
    </row>
  </sheetData>
  <mergeCells count="7">
    <mergeCell ref="A3:F3"/>
    <mergeCell ref="A4:C4"/>
    <mergeCell ref="D5:F5"/>
    <mergeCell ref="A10:C10"/>
    <mergeCell ref="A5:A6"/>
    <mergeCell ref="B5:B6"/>
    <mergeCell ref="C5:C6"/>
  </mergeCells>
  <printOptions horizontalCentered="true"/>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Q16"/>
  <sheetViews>
    <sheetView showZeros="0" workbookViewId="0">
      <pane ySplit="1" topLeftCell="A2" activePane="bottomLeft" state="frozen"/>
      <selection/>
      <selection pane="bottomLeft" activeCell="K36" sqref="K36"/>
    </sheetView>
  </sheetViews>
  <sheetFormatPr defaultColWidth="9.14444444444444" defaultRowHeight="14.25" customHeight="true"/>
  <cols>
    <col min="1" max="1" width="27.5" customWidth="true"/>
    <col min="2" max="2" width="16" customWidth="true"/>
    <col min="3" max="3" width="23.1666666666667" customWidth="true"/>
    <col min="4" max="4" width="7.71111111111111" customWidth="true"/>
    <col min="5" max="5" width="10.2888888888889" customWidth="true"/>
    <col min="6" max="17" width="16.5666666666667" customWidth="true"/>
  </cols>
  <sheetData>
    <row r="1" customHeight="true" spans="1:17">
      <c r="A1" s="1"/>
      <c r="B1" s="1"/>
      <c r="C1" s="1"/>
      <c r="D1" s="1"/>
      <c r="E1" s="1"/>
      <c r="F1" s="1"/>
      <c r="G1" s="1"/>
      <c r="H1" s="1"/>
      <c r="I1" s="1"/>
      <c r="J1" s="1"/>
      <c r="K1" s="1"/>
      <c r="L1" s="1"/>
      <c r="M1" s="1"/>
      <c r="N1" s="1"/>
      <c r="O1" s="1"/>
      <c r="P1" s="1"/>
      <c r="Q1" s="1"/>
    </row>
    <row r="2" ht="15" customHeight="true" spans="1:17">
      <c r="A2" s="35"/>
      <c r="B2" s="35"/>
      <c r="C2" s="35"/>
      <c r="D2" s="35"/>
      <c r="E2" s="35"/>
      <c r="F2" s="35"/>
      <c r="G2" s="35"/>
      <c r="H2" s="35"/>
      <c r="I2" s="35"/>
      <c r="J2" s="35"/>
      <c r="O2" s="40"/>
      <c r="P2" s="40"/>
      <c r="Q2" s="46" t="s">
        <v>449</v>
      </c>
    </row>
    <row r="3" ht="35.25" customHeight="true" spans="1:17">
      <c r="A3" s="61" t="str">
        <f>"2025"&amp;"年部门政府采购预算表"</f>
        <v>2025年部门政府采购预算表</v>
      </c>
      <c r="B3" s="5"/>
      <c r="C3" s="5"/>
      <c r="D3" s="5"/>
      <c r="E3" s="5"/>
      <c r="F3" s="5"/>
      <c r="G3" s="5"/>
      <c r="H3" s="5"/>
      <c r="I3" s="5"/>
      <c r="J3" s="5"/>
      <c r="K3" s="54"/>
      <c r="L3" s="5"/>
      <c r="M3" s="5"/>
      <c r="N3" s="5"/>
      <c r="O3" s="54"/>
      <c r="P3" s="54"/>
      <c r="Q3" s="5"/>
    </row>
    <row r="4" ht="18.75" customHeight="true" spans="1:17">
      <c r="A4" s="42" t="str">
        <f>"单位名称："&amp;"临沧市交通运输局"</f>
        <v>单位名称：临沧市交通运输局</v>
      </c>
      <c r="B4" s="100"/>
      <c r="C4" s="100"/>
      <c r="D4" s="100"/>
      <c r="E4" s="100"/>
      <c r="F4" s="100"/>
      <c r="G4" s="100"/>
      <c r="H4" s="100"/>
      <c r="I4" s="100"/>
      <c r="J4" s="100"/>
      <c r="O4" s="70"/>
      <c r="P4" s="70"/>
      <c r="Q4" s="46" t="s">
        <v>194</v>
      </c>
    </row>
    <row r="5" ht="18.75" customHeight="true" spans="1:17">
      <c r="A5" s="9" t="s">
        <v>450</v>
      </c>
      <c r="B5" s="75" t="s">
        <v>451</v>
      </c>
      <c r="C5" s="75" t="s">
        <v>452</v>
      </c>
      <c r="D5" s="75" t="s">
        <v>453</v>
      </c>
      <c r="E5" s="75" t="s">
        <v>454</v>
      </c>
      <c r="F5" s="75" t="s">
        <v>455</v>
      </c>
      <c r="G5" s="49" t="s">
        <v>214</v>
      </c>
      <c r="H5" s="49"/>
      <c r="I5" s="49"/>
      <c r="J5" s="49"/>
      <c r="K5" s="92"/>
      <c r="L5" s="49"/>
      <c r="M5" s="49"/>
      <c r="N5" s="49"/>
      <c r="O5" s="71"/>
      <c r="P5" s="92"/>
      <c r="Q5" s="50"/>
    </row>
    <row r="6" ht="18.75" customHeight="true" spans="1:17">
      <c r="A6" s="11"/>
      <c r="B6" s="77"/>
      <c r="C6" s="77"/>
      <c r="D6" s="77"/>
      <c r="E6" s="77"/>
      <c r="F6" s="77"/>
      <c r="G6" s="77" t="s">
        <v>56</v>
      </c>
      <c r="H6" s="77" t="s">
        <v>59</v>
      </c>
      <c r="I6" s="77" t="s">
        <v>456</v>
      </c>
      <c r="J6" s="77" t="s">
        <v>457</v>
      </c>
      <c r="K6" s="78" t="s">
        <v>458</v>
      </c>
      <c r="L6" s="93" t="s">
        <v>79</v>
      </c>
      <c r="M6" s="93"/>
      <c r="N6" s="93"/>
      <c r="O6" s="94"/>
      <c r="P6" s="99"/>
      <c r="Q6" s="79"/>
    </row>
    <row r="7" ht="30" customHeight="true" spans="1:17">
      <c r="A7" s="13"/>
      <c r="B7" s="79"/>
      <c r="C7" s="79"/>
      <c r="D7" s="79"/>
      <c r="E7" s="79"/>
      <c r="F7" s="79"/>
      <c r="G7" s="79"/>
      <c r="H7" s="79" t="s">
        <v>58</v>
      </c>
      <c r="I7" s="79"/>
      <c r="J7" s="79"/>
      <c r="K7" s="80"/>
      <c r="L7" s="79" t="s">
        <v>58</v>
      </c>
      <c r="M7" s="79" t="s">
        <v>65</v>
      </c>
      <c r="N7" s="79" t="s">
        <v>222</v>
      </c>
      <c r="O7" s="95" t="s">
        <v>67</v>
      </c>
      <c r="P7" s="80" t="s">
        <v>68</v>
      </c>
      <c r="Q7" s="79" t="s">
        <v>69</v>
      </c>
    </row>
    <row r="8" ht="18.75" customHeight="true" spans="1:17">
      <c r="A8" s="38">
        <v>1</v>
      </c>
      <c r="B8" s="101">
        <v>2</v>
      </c>
      <c r="C8" s="101">
        <v>3</v>
      </c>
      <c r="D8" s="101">
        <v>4</v>
      </c>
      <c r="E8" s="101">
        <v>5</v>
      </c>
      <c r="F8" s="101">
        <v>6</v>
      </c>
      <c r="G8" s="102">
        <v>7</v>
      </c>
      <c r="H8" s="102">
        <v>8</v>
      </c>
      <c r="I8" s="102">
        <v>9</v>
      </c>
      <c r="J8" s="102">
        <v>10</v>
      </c>
      <c r="K8" s="102">
        <v>11</v>
      </c>
      <c r="L8" s="102">
        <v>12</v>
      </c>
      <c r="M8" s="102">
        <v>13</v>
      </c>
      <c r="N8" s="102">
        <v>14</v>
      </c>
      <c r="O8" s="102">
        <v>15</v>
      </c>
      <c r="P8" s="102">
        <v>16</v>
      </c>
      <c r="Q8" s="102">
        <v>17</v>
      </c>
    </row>
    <row r="9" ht="18.75" customHeight="true" spans="1:17">
      <c r="A9" s="82" t="s">
        <v>71</v>
      </c>
      <c r="B9" s="83"/>
      <c r="C9" s="83"/>
      <c r="D9" s="83"/>
      <c r="E9" s="103"/>
      <c r="F9" s="29">
        <v>150000</v>
      </c>
      <c r="G9" s="29">
        <v>180000</v>
      </c>
      <c r="H9" s="29">
        <v>180000</v>
      </c>
      <c r="I9" s="29"/>
      <c r="J9" s="29"/>
      <c r="K9" s="29"/>
      <c r="L9" s="29"/>
      <c r="M9" s="29"/>
      <c r="N9" s="29"/>
      <c r="O9" s="29"/>
      <c r="P9" s="29"/>
      <c r="Q9" s="29"/>
    </row>
    <row r="10" ht="18.75" customHeight="true" spans="1:17">
      <c r="A10" s="85" t="s">
        <v>71</v>
      </c>
      <c r="B10" s="83"/>
      <c r="C10" s="83"/>
      <c r="D10" s="83"/>
      <c r="E10" s="104"/>
      <c r="F10" s="29">
        <v>150000</v>
      </c>
      <c r="G10" s="29">
        <v>180000</v>
      </c>
      <c r="H10" s="29">
        <v>180000</v>
      </c>
      <c r="I10" s="29"/>
      <c r="J10" s="29"/>
      <c r="K10" s="29"/>
      <c r="L10" s="29"/>
      <c r="M10" s="29"/>
      <c r="N10" s="29"/>
      <c r="O10" s="29"/>
      <c r="P10" s="29"/>
      <c r="Q10" s="29"/>
    </row>
    <row r="11" ht="18.75" customHeight="true" spans="1:17">
      <c r="A11" s="224" t="s">
        <v>285</v>
      </c>
      <c r="B11" s="83" t="s">
        <v>459</v>
      </c>
      <c r="C11" s="83" t="s">
        <v>460</v>
      </c>
      <c r="D11" s="83" t="s">
        <v>461</v>
      </c>
      <c r="E11" s="104">
        <v>1</v>
      </c>
      <c r="F11" s="29"/>
      <c r="G11" s="29">
        <v>11000</v>
      </c>
      <c r="H11" s="29">
        <v>11000</v>
      </c>
      <c r="I11" s="29"/>
      <c r="J11" s="29"/>
      <c r="K11" s="29"/>
      <c r="L11" s="29"/>
      <c r="M11" s="29"/>
      <c r="N11" s="29"/>
      <c r="O11" s="29"/>
      <c r="P11" s="29"/>
      <c r="Q11" s="29"/>
    </row>
    <row r="12" ht="18.75" customHeight="true" spans="1:17">
      <c r="A12" s="224" t="s">
        <v>285</v>
      </c>
      <c r="B12" s="83" t="s">
        <v>462</v>
      </c>
      <c r="C12" s="83" t="s">
        <v>463</v>
      </c>
      <c r="D12" s="83" t="s">
        <v>461</v>
      </c>
      <c r="E12" s="104">
        <v>1</v>
      </c>
      <c r="F12" s="29"/>
      <c r="G12" s="29">
        <v>4000</v>
      </c>
      <c r="H12" s="29">
        <v>4000</v>
      </c>
      <c r="I12" s="29"/>
      <c r="J12" s="29"/>
      <c r="K12" s="29"/>
      <c r="L12" s="29"/>
      <c r="M12" s="29"/>
      <c r="N12" s="29"/>
      <c r="O12" s="29"/>
      <c r="P12" s="29"/>
      <c r="Q12" s="29"/>
    </row>
    <row r="13" ht="18.75" customHeight="true" spans="1:17">
      <c r="A13" s="224" t="s">
        <v>320</v>
      </c>
      <c r="B13" s="83" t="s">
        <v>464</v>
      </c>
      <c r="C13" s="83" t="s">
        <v>465</v>
      </c>
      <c r="D13" s="83" t="s">
        <v>461</v>
      </c>
      <c r="E13" s="104">
        <v>1</v>
      </c>
      <c r="F13" s="29"/>
      <c r="G13" s="29">
        <v>10000</v>
      </c>
      <c r="H13" s="29">
        <v>10000</v>
      </c>
      <c r="I13" s="29"/>
      <c r="J13" s="29"/>
      <c r="K13" s="29"/>
      <c r="L13" s="29"/>
      <c r="M13" s="29"/>
      <c r="N13" s="29"/>
      <c r="O13" s="29"/>
      <c r="P13" s="29"/>
      <c r="Q13" s="29"/>
    </row>
    <row r="14" ht="18.75" customHeight="true" spans="1:17">
      <c r="A14" s="224" t="s">
        <v>320</v>
      </c>
      <c r="B14" s="83" t="s">
        <v>466</v>
      </c>
      <c r="C14" s="83" t="s">
        <v>460</v>
      </c>
      <c r="D14" s="83" t="s">
        <v>461</v>
      </c>
      <c r="E14" s="104">
        <v>1</v>
      </c>
      <c r="F14" s="29"/>
      <c r="G14" s="29">
        <v>5000</v>
      </c>
      <c r="H14" s="29">
        <v>5000</v>
      </c>
      <c r="I14" s="29"/>
      <c r="J14" s="29"/>
      <c r="K14" s="29"/>
      <c r="L14" s="29"/>
      <c r="M14" s="29"/>
      <c r="N14" s="29"/>
      <c r="O14" s="29"/>
      <c r="P14" s="29"/>
      <c r="Q14" s="29"/>
    </row>
    <row r="15" ht="18.75" customHeight="true" spans="1:17">
      <c r="A15" s="224" t="s">
        <v>320</v>
      </c>
      <c r="B15" s="83" t="s">
        <v>467</v>
      </c>
      <c r="C15" s="83" t="s">
        <v>467</v>
      </c>
      <c r="D15" s="83" t="s">
        <v>461</v>
      </c>
      <c r="E15" s="104">
        <v>1</v>
      </c>
      <c r="F15" s="29">
        <v>150000</v>
      </c>
      <c r="G15" s="29">
        <v>150000</v>
      </c>
      <c r="H15" s="29">
        <v>150000</v>
      </c>
      <c r="I15" s="29"/>
      <c r="J15" s="29"/>
      <c r="K15" s="29"/>
      <c r="L15" s="29"/>
      <c r="M15" s="29"/>
      <c r="N15" s="29"/>
      <c r="O15" s="29"/>
      <c r="P15" s="29"/>
      <c r="Q15" s="29"/>
    </row>
    <row r="16" ht="18.75" customHeight="true" spans="1:17">
      <c r="A16" s="87" t="s">
        <v>145</v>
      </c>
      <c r="B16" s="88"/>
      <c r="C16" s="88"/>
      <c r="D16" s="88"/>
      <c r="E16" s="103"/>
      <c r="F16" s="29">
        <v>150000</v>
      </c>
      <c r="G16" s="29">
        <v>180000</v>
      </c>
      <c r="H16" s="29">
        <v>180000</v>
      </c>
      <c r="I16" s="29"/>
      <c r="J16" s="29"/>
      <c r="K16" s="29"/>
      <c r="L16" s="29"/>
      <c r="M16" s="29"/>
      <c r="N16" s="29"/>
      <c r="O16" s="29"/>
      <c r="P16" s="29"/>
      <c r="Q16" s="29"/>
    </row>
  </sheetData>
  <mergeCells count="16">
    <mergeCell ref="A3:Q3"/>
    <mergeCell ref="A4:F4"/>
    <mergeCell ref="G5:Q5"/>
    <mergeCell ref="L6:Q6"/>
    <mergeCell ref="A16:E16"/>
    <mergeCell ref="A5:A7"/>
    <mergeCell ref="B5:B7"/>
    <mergeCell ref="C5:C7"/>
    <mergeCell ref="D5:D7"/>
    <mergeCell ref="E5:E7"/>
    <mergeCell ref="F5:F7"/>
    <mergeCell ref="G6:G7"/>
    <mergeCell ref="H6:H7"/>
    <mergeCell ref="I6:I7"/>
    <mergeCell ref="J6:J7"/>
    <mergeCell ref="K6:K7"/>
  </mergeCells>
  <printOptions horizontalCentered="true"/>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N12"/>
  <sheetViews>
    <sheetView showZeros="0" workbookViewId="0">
      <pane ySplit="1" topLeftCell="A2" activePane="bottomLeft" state="frozen"/>
      <selection/>
      <selection pane="bottomLeft" activeCell="B18" sqref="B18"/>
    </sheetView>
  </sheetViews>
  <sheetFormatPr defaultColWidth="9.14444444444444" defaultRowHeight="14.25" customHeight="true"/>
  <cols>
    <col min="1" max="1" width="31.4222222222222" customWidth="true"/>
    <col min="2" max="3" width="21.8444444444444" customWidth="true"/>
    <col min="4" max="14" width="19" customWidth="true"/>
  </cols>
  <sheetData>
    <row r="1" customHeight="true" spans="1:14">
      <c r="A1" s="1"/>
      <c r="B1" s="1"/>
      <c r="C1" s="1"/>
      <c r="D1" s="1"/>
      <c r="E1" s="1"/>
      <c r="F1" s="1"/>
      <c r="G1" s="1"/>
      <c r="H1" s="1"/>
      <c r="I1" s="1"/>
      <c r="J1" s="1"/>
      <c r="K1" s="1"/>
      <c r="L1" s="1"/>
      <c r="M1" s="1"/>
      <c r="N1" s="1"/>
    </row>
    <row r="2" ht="15" customHeight="true" spans="1:14">
      <c r="A2" s="69"/>
      <c r="B2" s="69"/>
      <c r="C2" s="72"/>
      <c r="D2" s="69"/>
      <c r="E2" s="69"/>
      <c r="F2" s="69"/>
      <c r="G2" s="69"/>
      <c r="H2" s="90"/>
      <c r="I2" s="69"/>
      <c r="J2" s="69"/>
      <c r="K2" s="69"/>
      <c r="L2" s="40"/>
      <c r="M2" s="96"/>
      <c r="N2" s="97" t="s">
        <v>468</v>
      </c>
    </row>
    <row r="3" ht="34.5" customHeight="true" spans="1:14">
      <c r="A3" s="41" t="str">
        <f>"2025"&amp;"年部门政府购买服务预算表"</f>
        <v>2025年部门政府购买服务预算表</v>
      </c>
      <c r="B3" s="73"/>
      <c r="C3" s="54"/>
      <c r="D3" s="73"/>
      <c r="E3" s="73"/>
      <c r="F3" s="73"/>
      <c r="G3" s="73"/>
      <c r="H3" s="91"/>
      <c r="I3" s="73"/>
      <c r="J3" s="73"/>
      <c r="K3" s="73"/>
      <c r="L3" s="54"/>
      <c r="M3" s="91"/>
      <c r="N3" s="73"/>
    </row>
    <row r="4" ht="18.75" customHeight="true" spans="1:14">
      <c r="A4" s="62" t="str">
        <f>"单位名称："&amp;"临沧市交通运输局"</f>
        <v>单位名称：临沧市交通运输局</v>
      </c>
      <c r="B4" s="63"/>
      <c r="C4" s="74"/>
      <c r="D4" s="63"/>
      <c r="E4" s="63"/>
      <c r="F4" s="63"/>
      <c r="G4" s="63"/>
      <c r="H4" s="90"/>
      <c r="I4" s="69"/>
      <c r="J4" s="69"/>
      <c r="K4" s="69"/>
      <c r="L4" s="70"/>
      <c r="M4" s="98"/>
      <c r="N4" s="97" t="s">
        <v>194</v>
      </c>
    </row>
    <row r="5" ht="18.75" customHeight="true" spans="1:14">
      <c r="A5" s="9" t="s">
        <v>450</v>
      </c>
      <c r="B5" s="75" t="s">
        <v>469</v>
      </c>
      <c r="C5" s="76" t="s">
        <v>470</v>
      </c>
      <c r="D5" s="49" t="s">
        <v>214</v>
      </c>
      <c r="E5" s="49"/>
      <c r="F5" s="49"/>
      <c r="G5" s="49"/>
      <c r="H5" s="92"/>
      <c r="I5" s="49"/>
      <c r="J5" s="49"/>
      <c r="K5" s="49"/>
      <c r="L5" s="71"/>
      <c r="M5" s="92"/>
      <c r="N5" s="50"/>
    </row>
    <row r="6" ht="18.75" customHeight="true" spans="1:14">
      <c r="A6" s="11"/>
      <c r="B6" s="77"/>
      <c r="C6" s="78"/>
      <c r="D6" s="77" t="s">
        <v>56</v>
      </c>
      <c r="E6" s="77" t="s">
        <v>59</v>
      </c>
      <c r="F6" s="77" t="s">
        <v>456</v>
      </c>
      <c r="G6" s="77" t="s">
        <v>457</v>
      </c>
      <c r="H6" s="78" t="s">
        <v>458</v>
      </c>
      <c r="I6" s="93" t="s">
        <v>79</v>
      </c>
      <c r="J6" s="93"/>
      <c r="K6" s="93"/>
      <c r="L6" s="94"/>
      <c r="M6" s="99"/>
      <c r="N6" s="79"/>
    </row>
    <row r="7" ht="26.25" customHeight="true" spans="1:14">
      <c r="A7" s="13"/>
      <c r="B7" s="79"/>
      <c r="C7" s="80"/>
      <c r="D7" s="79"/>
      <c r="E7" s="79"/>
      <c r="F7" s="79"/>
      <c r="G7" s="79"/>
      <c r="H7" s="80"/>
      <c r="I7" s="79" t="s">
        <v>58</v>
      </c>
      <c r="J7" s="79" t="s">
        <v>65</v>
      </c>
      <c r="K7" s="79" t="s">
        <v>222</v>
      </c>
      <c r="L7" s="95" t="s">
        <v>67</v>
      </c>
      <c r="M7" s="80" t="s">
        <v>68</v>
      </c>
      <c r="N7" s="79" t="s">
        <v>69</v>
      </c>
    </row>
    <row r="8" ht="18.75" customHeight="true" spans="1:14">
      <c r="A8" s="81">
        <v>1</v>
      </c>
      <c r="B8" s="81">
        <v>2</v>
      </c>
      <c r="C8" s="81">
        <v>3</v>
      </c>
      <c r="D8" s="81">
        <v>4</v>
      </c>
      <c r="E8" s="81">
        <v>5</v>
      </c>
      <c r="F8" s="81">
        <v>6</v>
      </c>
      <c r="G8" s="81">
        <v>7</v>
      </c>
      <c r="H8" s="81">
        <v>8</v>
      </c>
      <c r="I8" s="81">
        <v>9</v>
      </c>
      <c r="J8" s="81">
        <v>10</v>
      </c>
      <c r="K8" s="81">
        <v>11</v>
      </c>
      <c r="L8" s="81">
        <v>12</v>
      </c>
      <c r="M8" s="81">
        <v>13</v>
      </c>
      <c r="N8" s="81">
        <v>14</v>
      </c>
    </row>
    <row r="9" ht="18.75" customHeight="true" spans="1:14">
      <c r="A9" s="82" t="s">
        <v>71</v>
      </c>
      <c r="B9" s="83"/>
      <c r="C9" s="84"/>
      <c r="D9" s="29">
        <v>150000</v>
      </c>
      <c r="E9" s="29">
        <v>150000</v>
      </c>
      <c r="F9" s="29"/>
      <c r="G9" s="29"/>
      <c r="H9" s="29"/>
      <c r="I9" s="29"/>
      <c r="J9" s="29"/>
      <c r="K9" s="29"/>
      <c r="L9" s="29"/>
      <c r="M9" s="29"/>
      <c r="N9" s="29"/>
    </row>
    <row r="10" ht="18.75" customHeight="true" spans="1:14">
      <c r="A10" s="85" t="s">
        <v>71</v>
      </c>
      <c r="B10" s="83"/>
      <c r="C10" s="84"/>
      <c r="D10" s="29">
        <v>150000</v>
      </c>
      <c r="E10" s="29">
        <v>150000</v>
      </c>
      <c r="F10" s="29"/>
      <c r="G10" s="29"/>
      <c r="H10" s="29"/>
      <c r="I10" s="29"/>
      <c r="J10" s="29"/>
      <c r="K10" s="29"/>
      <c r="L10" s="29"/>
      <c r="M10" s="29"/>
      <c r="N10" s="29"/>
    </row>
    <row r="11" ht="18.75" customHeight="true" spans="1:14">
      <c r="A11" s="224" t="s">
        <v>320</v>
      </c>
      <c r="B11" s="83" t="s">
        <v>467</v>
      </c>
      <c r="C11" s="84" t="s">
        <v>471</v>
      </c>
      <c r="D11" s="29">
        <v>150000</v>
      </c>
      <c r="E11" s="29">
        <v>150000</v>
      </c>
      <c r="F11" s="29"/>
      <c r="G11" s="29"/>
      <c r="H11" s="29"/>
      <c r="I11" s="29"/>
      <c r="J11" s="29"/>
      <c r="K11" s="29"/>
      <c r="L11" s="29"/>
      <c r="M11" s="29"/>
      <c r="N11" s="29"/>
    </row>
    <row r="12" ht="18.75" customHeight="true" spans="1:14">
      <c r="A12" s="87" t="s">
        <v>145</v>
      </c>
      <c r="B12" s="88"/>
      <c r="C12" s="89"/>
      <c r="D12" s="29">
        <v>150000</v>
      </c>
      <c r="E12" s="29">
        <v>150000</v>
      </c>
      <c r="F12" s="29"/>
      <c r="G12" s="29"/>
      <c r="H12" s="29"/>
      <c r="I12" s="29"/>
      <c r="J12" s="29"/>
      <c r="K12" s="29"/>
      <c r="L12" s="29"/>
      <c r="M12" s="29"/>
      <c r="N12" s="29"/>
    </row>
  </sheetData>
  <mergeCells count="13">
    <mergeCell ref="A3:N3"/>
    <mergeCell ref="A4:C4"/>
    <mergeCell ref="D5:N5"/>
    <mergeCell ref="I6:N6"/>
    <mergeCell ref="A12:C12"/>
    <mergeCell ref="A5:A7"/>
    <mergeCell ref="B5:B7"/>
    <mergeCell ref="C5:C7"/>
    <mergeCell ref="D6:D7"/>
    <mergeCell ref="E6:E7"/>
    <mergeCell ref="F6:F7"/>
    <mergeCell ref="G6:G7"/>
    <mergeCell ref="H6:H7"/>
  </mergeCells>
  <printOptions horizontalCentered="true"/>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N11"/>
  <sheetViews>
    <sheetView showZeros="0" workbookViewId="0">
      <pane ySplit="1" topLeftCell="A2" activePane="bottomLeft" state="frozen"/>
      <selection/>
      <selection pane="bottomLeft" activeCell="L30" sqref="L30"/>
    </sheetView>
  </sheetViews>
  <sheetFormatPr defaultColWidth="9.14444444444444" defaultRowHeight="14.25" customHeight="true"/>
  <cols>
    <col min="1" max="1" width="37.7111111111111" customWidth="true"/>
    <col min="2" max="3" width="17.5666666666667" customWidth="true"/>
    <col min="4" max="4" width="9" customWidth="true"/>
    <col min="5" max="14" width="15.7111111111111" customWidth="true"/>
  </cols>
  <sheetData>
    <row r="1" customHeight="true" spans="1:14">
      <c r="A1" s="1"/>
      <c r="B1" s="1"/>
      <c r="C1" s="1"/>
      <c r="D1" s="1"/>
      <c r="E1" s="1"/>
      <c r="F1" s="1"/>
      <c r="G1" s="1"/>
      <c r="H1" s="1"/>
      <c r="I1" s="1"/>
      <c r="J1" s="1"/>
      <c r="K1" s="1"/>
      <c r="L1" s="1"/>
      <c r="M1" s="1"/>
      <c r="N1" s="1"/>
    </row>
    <row r="2" ht="15" customHeight="true" spans="1:14">
      <c r="A2" s="35"/>
      <c r="B2" s="35"/>
      <c r="C2" s="35"/>
      <c r="D2" s="60"/>
      <c r="L2" s="40"/>
      <c r="M2" s="40"/>
      <c r="N2" s="40" t="s">
        <v>472</v>
      </c>
    </row>
    <row r="3" ht="27.75" customHeight="true" spans="1:14">
      <c r="A3" s="61" t="str">
        <f>"2025"&amp;"年市对下转移支付预算表"</f>
        <v>2025年市对下转移支付预算表</v>
      </c>
      <c r="B3" s="5"/>
      <c r="C3" s="5"/>
      <c r="D3" s="5"/>
      <c r="E3" s="5"/>
      <c r="F3" s="5"/>
      <c r="G3" s="5"/>
      <c r="H3" s="5"/>
      <c r="I3" s="5"/>
      <c r="J3" s="5"/>
      <c r="K3" s="5"/>
      <c r="L3" s="54"/>
      <c r="M3" s="54"/>
      <c r="N3" s="5"/>
    </row>
    <row r="4" ht="18.75" customHeight="true" spans="1:14">
      <c r="A4" s="62" t="str">
        <f>"单位名称："&amp;"临沧市交通运输局"</f>
        <v>单位名称：临沧市交通运输局</v>
      </c>
      <c r="B4" s="63"/>
      <c r="C4" s="63"/>
      <c r="D4" s="64"/>
      <c r="E4" s="69"/>
      <c r="F4" s="69"/>
      <c r="G4" s="69"/>
      <c r="H4" s="69"/>
      <c r="I4" s="69"/>
      <c r="L4" s="70"/>
      <c r="M4" s="70"/>
      <c r="N4" s="40" t="s">
        <v>194</v>
      </c>
    </row>
    <row r="5" ht="18.75" customHeight="true" spans="1:14">
      <c r="A5" s="36" t="s">
        <v>473</v>
      </c>
      <c r="B5" s="25" t="s">
        <v>214</v>
      </c>
      <c r="C5" s="26"/>
      <c r="D5" s="26"/>
      <c r="E5" s="25" t="s">
        <v>474</v>
      </c>
      <c r="F5" s="26"/>
      <c r="G5" s="26"/>
      <c r="H5" s="26"/>
      <c r="I5" s="26"/>
      <c r="J5" s="26"/>
      <c r="K5" s="26"/>
      <c r="L5" s="71"/>
      <c r="M5" s="71"/>
      <c r="N5" s="27"/>
    </row>
    <row r="6" ht="31" customHeight="true" spans="1:14">
      <c r="A6" s="38"/>
      <c r="B6" s="37" t="s">
        <v>56</v>
      </c>
      <c r="C6" s="9" t="s">
        <v>59</v>
      </c>
      <c r="D6" s="65" t="s">
        <v>475</v>
      </c>
      <c r="E6" s="66" t="s">
        <v>476</v>
      </c>
      <c r="F6" s="66" t="s">
        <v>477</v>
      </c>
      <c r="G6" s="66" t="s">
        <v>478</v>
      </c>
      <c r="H6" s="66" t="s">
        <v>479</v>
      </c>
      <c r="I6" s="66" t="s">
        <v>480</v>
      </c>
      <c r="J6" s="66" t="s">
        <v>481</v>
      </c>
      <c r="K6" s="66" t="s">
        <v>482</v>
      </c>
      <c r="L6" s="56" t="s">
        <v>483</v>
      </c>
      <c r="M6" s="56" t="s">
        <v>484</v>
      </c>
      <c r="N6" s="56" t="s">
        <v>485</v>
      </c>
    </row>
    <row r="7" ht="18.75" customHeight="true" spans="1:14">
      <c r="A7" s="66">
        <v>1</v>
      </c>
      <c r="B7" s="66">
        <v>2</v>
      </c>
      <c r="C7" s="66">
        <v>3</v>
      </c>
      <c r="D7" s="25">
        <v>4</v>
      </c>
      <c r="E7" s="66">
        <v>5</v>
      </c>
      <c r="F7" s="66">
        <v>6</v>
      </c>
      <c r="G7" s="66">
        <v>7</v>
      </c>
      <c r="H7" s="25">
        <v>8</v>
      </c>
      <c r="I7" s="66">
        <v>9</v>
      </c>
      <c r="J7" s="66">
        <v>10</v>
      </c>
      <c r="K7" s="66">
        <v>11</v>
      </c>
      <c r="L7" s="56">
        <v>12</v>
      </c>
      <c r="M7" s="56">
        <v>13</v>
      </c>
      <c r="N7" s="56">
        <v>14</v>
      </c>
    </row>
    <row r="8" ht="18.75" customHeight="true" spans="1:14">
      <c r="A8" s="31" t="s">
        <v>71</v>
      </c>
      <c r="B8" s="29">
        <v>11000000</v>
      </c>
      <c r="C8" s="29">
        <v>11000000</v>
      </c>
      <c r="D8" s="29"/>
      <c r="E8" s="29">
        <v>100000</v>
      </c>
      <c r="F8" s="29">
        <v>100000</v>
      </c>
      <c r="G8" s="29">
        <v>300000</v>
      </c>
      <c r="H8" s="29">
        <v>5100000</v>
      </c>
      <c r="I8" s="29">
        <v>100000</v>
      </c>
      <c r="J8" s="29">
        <v>100000</v>
      </c>
      <c r="K8" s="29">
        <v>100000</v>
      </c>
      <c r="L8" s="29">
        <v>5100000</v>
      </c>
      <c r="M8" s="29"/>
      <c r="N8" s="29"/>
    </row>
    <row r="9" ht="18.75" customHeight="true" spans="1:14">
      <c r="A9" s="67" t="s">
        <v>71</v>
      </c>
      <c r="B9" s="29">
        <v>11000000</v>
      </c>
      <c r="C9" s="29">
        <v>11000000</v>
      </c>
      <c r="D9" s="29"/>
      <c r="E9" s="29">
        <v>100000</v>
      </c>
      <c r="F9" s="29">
        <v>100000</v>
      </c>
      <c r="G9" s="29">
        <v>300000</v>
      </c>
      <c r="H9" s="29">
        <v>5100000</v>
      </c>
      <c r="I9" s="29">
        <v>100000</v>
      </c>
      <c r="J9" s="29">
        <v>100000</v>
      </c>
      <c r="K9" s="29">
        <v>100000</v>
      </c>
      <c r="L9" s="29">
        <v>5100000</v>
      </c>
      <c r="M9" s="29"/>
      <c r="N9" s="29"/>
    </row>
    <row r="10" ht="18.75" customHeight="true" spans="1:14">
      <c r="A10" s="223" t="s">
        <v>486</v>
      </c>
      <c r="B10" s="29">
        <v>1000000</v>
      </c>
      <c r="C10" s="29">
        <v>1000000</v>
      </c>
      <c r="D10" s="29"/>
      <c r="E10" s="29">
        <v>100000</v>
      </c>
      <c r="F10" s="29">
        <v>100000</v>
      </c>
      <c r="G10" s="29">
        <v>300000</v>
      </c>
      <c r="H10" s="29">
        <v>100000</v>
      </c>
      <c r="I10" s="29">
        <v>100000</v>
      </c>
      <c r="J10" s="29">
        <v>100000</v>
      </c>
      <c r="K10" s="29">
        <v>100000</v>
      </c>
      <c r="L10" s="29">
        <v>100000</v>
      </c>
      <c r="M10" s="29"/>
      <c r="N10" s="29"/>
    </row>
    <row r="11" ht="18.75" customHeight="true" spans="1:14">
      <c r="A11" s="223" t="s">
        <v>487</v>
      </c>
      <c r="B11" s="29">
        <v>10000000</v>
      </c>
      <c r="C11" s="29">
        <v>10000000</v>
      </c>
      <c r="D11" s="29"/>
      <c r="E11" s="29"/>
      <c r="F11" s="29"/>
      <c r="G11" s="29"/>
      <c r="H11" s="29">
        <v>5000000</v>
      </c>
      <c r="I11" s="29"/>
      <c r="J11" s="29"/>
      <c r="K11" s="29"/>
      <c r="L11" s="29">
        <v>5000000</v>
      </c>
      <c r="M11" s="29"/>
      <c r="N11" s="29"/>
    </row>
  </sheetData>
  <mergeCells count="5">
    <mergeCell ref="A3:N3"/>
    <mergeCell ref="A4:I4"/>
    <mergeCell ref="B5:D5"/>
    <mergeCell ref="E5:N5"/>
    <mergeCell ref="A5:A6"/>
  </mergeCells>
  <printOptions horizontalCentered="true"/>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J24"/>
  <sheetViews>
    <sheetView showZeros="0" workbookViewId="0">
      <pane ySplit="1" topLeftCell="A2" activePane="bottomLeft" state="frozen"/>
      <selection/>
      <selection pane="bottomLeft" activeCell="J33" sqref="J33"/>
    </sheetView>
  </sheetViews>
  <sheetFormatPr defaultColWidth="9.14444444444444" defaultRowHeight="12" customHeight="true"/>
  <cols>
    <col min="1" max="1" width="34.2888888888889" customWidth="true"/>
    <col min="2" max="2" width="29" customWidth="true"/>
    <col min="3" max="5" width="23.5666666666667" customWidth="true"/>
    <col min="6" max="6" width="11.2888888888889" customWidth="true"/>
    <col min="7" max="7" width="25.1444444444444" customWidth="true"/>
    <col min="8" max="8" width="15.5666666666667" customWidth="true"/>
    <col min="9" max="9" width="13.4222222222222" customWidth="true"/>
    <col min="10" max="10" width="18.8444444444444" customWidth="true"/>
  </cols>
  <sheetData>
    <row r="1" customHeight="true" spans="1:10">
      <c r="A1" s="1"/>
      <c r="B1" s="1"/>
      <c r="C1" s="1"/>
      <c r="D1" s="1"/>
      <c r="E1" s="1"/>
      <c r="F1" s="1"/>
      <c r="G1" s="1"/>
      <c r="H1" s="1"/>
      <c r="I1" s="1"/>
      <c r="J1" s="1"/>
    </row>
    <row r="2" ht="15" customHeight="true" spans="10:10">
      <c r="J2" s="40" t="s">
        <v>488</v>
      </c>
    </row>
    <row r="3" ht="36" customHeight="true" spans="1:10">
      <c r="A3" s="4" t="str">
        <f>"2025"&amp;"年市对下转移支付绩效目标表"</f>
        <v>2025年市对下转移支付绩效目标表</v>
      </c>
      <c r="B3" s="5"/>
      <c r="C3" s="5"/>
      <c r="D3" s="5"/>
      <c r="E3" s="5"/>
      <c r="F3" s="54"/>
      <c r="G3" s="5"/>
      <c r="H3" s="54"/>
      <c r="I3" s="54"/>
      <c r="J3" s="5"/>
    </row>
    <row r="4" ht="18.75" customHeight="true" spans="1:8">
      <c r="A4" s="6" t="str">
        <f>"单位名称："&amp;"临沧市交通运输局"</f>
        <v>单位名称：临沧市交通运输局</v>
      </c>
      <c r="B4" s="22"/>
      <c r="C4" s="22"/>
      <c r="D4" s="22"/>
      <c r="E4" s="22"/>
      <c r="F4" s="55"/>
      <c r="G4" s="22"/>
      <c r="H4" s="55"/>
    </row>
    <row r="5" ht="18.75" customHeight="true" spans="1:10">
      <c r="A5" s="43" t="s">
        <v>337</v>
      </c>
      <c r="B5" s="43" t="s">
        <v>338</v>
      </c>
      <c r="C5" s="43" t="s">
        <v>339</v>
      </c>
      <c r="D5" s="43" t="s">
        <v>340</v>
      </c>
      <c r="E5" s="43" t="s">
        <v>341</v>
      </c>
      <c r="F5" s="56" t="s">
        <v>342</v>
      </c>
      <c r="G5" s="43" t="s">
        <v>343</v>
      </c>
      <c r="H5" s="56" t="s">
        <v>344</v>
      </c>
      <c r="I5" s="56" t="s">
        <v>345</v>
      </c>
      <c r="J5" s="43" t="s">
        <v>346</v>
      </c>
    </row>
    <row r="6" ht="18.75" customHeight="true" spans="1:10">
      <c r="A6" s="43">
        <v>1</v>
      </c>
      <c r="B6" s="43">
        <v>2</v>
      </c>
      <c r="C6" s="43">
        <v>3</v>
      </c>
      <c r="D6" s="43">
        <v>4</v>
      </c>
      <c r="E6" s="43">
        <v>5</v>
      </c>
      <c r="F6" s="56">
        <v>6</v>
      </c>
      <c r="G6" s="43">
        <v>7</v>
      </c>
      <c r="H6" s="56">
        <v>8</v>
      </c>
      <c r="I6" s="56">
        <v>9</v>
      </c>
      <c r="J6" s="43">
        <v>10</v>
      </c>
    </row>
    <row r="7" ht="18.75" customHeight="true" spans="1:10">
      <c r="A7" s="15" t="s">
        <v>71</v>
      </c>
      <c r="B7" s="44"/>
      <c r="C7" s="44"/>
      <c r="D7" s="44"/>
      <c r="E7" s="57"/>
      <c r="F7" s="58"/>
      <c r="G7" s="57"/>
      <c r="H7" s="58"/>
      <c r="I7" s="58"/>
      <c r="J7" s="57"/>
    </row>
    <row r="8" ht="18.75" customHeight="true" spans="1:10">
      <c r="A8" s="17" t="s">
        <v>71</v>
      </c>
      <c r="B8" s="15"/>
      <c r="C8" s="15"/>
      <c r="D8" s="15"/>
      <c r="E8" s="15"/>
      <c r="F8" s="59"/>
      <c r="G8" s="15"/>
      <c r="H8" s="15"/>
      <c r="I8" s="15"/>
      <c r="J8" s="15"/>
    </row>
    <row r="9" ht="18.75" customHeight="true" spans="1:10">
      <c r="A9" s="225" t="s">
        <v>486</v>
      </c>
      <c r="B9" s="15" t="s">
        <v>489</v>
      </c>
      <c r="C9" s="15" t="s">
        <v>348</v>
      </c>
      <c r="D9" s="15" t="s">
        <v>349</v>
      </c>
      <c r="E9" s="15" t="s">
        <v>490</v>
      </c>
      <c r="F9" s="59" t="s">
        <v>351</v>
      </c>
      <c r="G9" s="15" t="s">
        <v>389</v>
      </c>
      <c r="H9" s="15" t="s">
        <v>353</v>
      </c>
      <c r="I9" s="15" t="s">
        <v>354</v>
      </c>
      <c r="J9" s="15" t="s">
        <v>491</v>
      </c>
    </row>
    <row r="10" ht="18.75" customHeight="true" spans="1:10">
      <c r="A10" s="225" t="s">
        <v>486</v>
      </c>
      <c r="B10" s="15" t="s">
        <v>489</v>
      </c>
      <c r="C10" s="15" t="s">
        <v>348</v>
      </c>
      <c r="D10" s="15" t="s">
        <v>356</v>
      </c>
      <c r="E10" s="15" t="s">
        <v>357</v>
      </c>
      <c r="F10" s="59" t="s">
        <v>351</v>
      </c>
      <c r="G10" s="15" t="s">
        <v>411</v>
      </c>
      <c r="H10" s="15" t="s">
        <v>359</v>
      </c>
      <c r="I10" s="15" t="s">
        <v>360</v>
      </c>
      <c r="J10" s="15" t="s">
        <v>492</v>
      </c>
    </row>
    <row r="11" ht="18.75" customHeight="true" spans="1:10">
      <c r="A11" s="225" t="s">
        <v>486</v>
      </c>
      <c r="B11" s="15" t="s">
        <v>489</v>
      </c>
      <c r="C11" s="15" t="s">
        <v>348</v>
      </c>
      <c r="D11" s="15" t="s">
        <v>356</v>
      </c>
      <c r="E11" s="15" t="s">
        <v>493</v>
      </c>
      <c r="F11" s="59" t="s">
        <v>351</v>
      </c>
      <c r="G11" s="15" t="s">
        <v>494</v>
      </c>
      <c r="H11" s="15" t="s">
        <v>353</v>
      </c>
      <c r="I11" s="15" t="s">
        <v>354</v>
      </c>
      <c r="J11" s="15" t="s">
        <v>495</v>
      </c>
    </row>
    <row r="12" ht="18.75" customHeight="true" spans="1:10">
      <c r="A12" s="225" t="s">
        <v>486</v>
      </c>
      <c r="B12" s="15" t="s">
        <v>489</v>
      </c>
      <c r="C12" s="15" t="s">
        <v>348</v>
      </c>
      <c r="D12" s="15" t="s">
        <v>356</v>
      </c>
      <c r="E12" s="15" t="s">
        <v>496</v>
      </c>
      <c r="F12" s="59" t="s">
        <v>351</v>
      </c>
      <c r="G12" s="15" t="s">
        <v>497</v>
      </c>
      <c r="H12" s="15" t="s">
        <v>353</v>
      </c>
      <c r="I12" s="15" t="s">
        <v>354</v>
      </c>
      <c r="J12" s="15" t="s">
        <v>498</v>
      </c>
    </row>
    <row r="13" ht="18.75" customHeight="true" spans="1:10">
      <c r="A13" s="225" t="s">
        <v>486</v>
      </c>
      <c r="B13" s="15" t="s">
        <v>489</v>
      </c>
      <c r="C13" s="15" t="s">
        <v>367</v>
      </c>
      <c r="D13" s="15" t="s">
        <v>368</v>
      </c>
      <c r="E13" s="15" t="s">
        <v>499</v>
      </c>
      <c r="F13" s="59" t="s">
        <v>351</v>
      </c>
      <c r="G13" s="15" t="s">
        <v>500</v>
      </c>
      <c r="H13" s="15" t="s">
        <v>359</v>
      </c>
      <c r="I13" s="15" t="s">
        <v>360</v>
      </c>
      <c r="J13" s="15" t="s">
        <v>501</v>
      </c>
    </row>
    <row r="14" ht="18.75" customHeight="true" spans="1:10">
      <c r="A14" s="225" t="s">
        <v>486</v>
      </c>
      <c r="B14" s="15" t="s">
        <v>489</v>
      </c>
      <c r="C14" s="15" t="s">
        <v>372</v>
      </c>
      <c r="D14" s="15" t="s">
        <v>373</v>
      </c>
      <c r="E14" s="15" t="s">
        <v>373</v>
      </c>
      <c r="F14" s="59" t="s">
        <v>351</v>
      </c>
      <c r="G14" s="15" t="s">
        <v>502</v>
      </c>
      <c r="H14" s="15" t="s">
        <v>353</v>
      </c>
      <c r="I14" s="15" t="s">
        <v>354</v>
      </c>
      <c r="J14" s="15" t="s">
        <v>503</v>
      </c>
    </row>
    <row r="15" ht="18.75" customHeight="true" spans="1:10">
      <c r="A15" s="225" t="s">
        <v>487</v>
      </c>
      <c r="B15" s="15" t="s">
        <v>504</v>
      </c>
      <c r="C15" s="15" t="s">
        <v>348</v>
      </c>
      <c r="D15" s="15" t="s">
        <v>349</v>
      </c>
      <c r="E15" s="15" t="s">
        <v>505</v>
      </c>
      <c r="F15" s="59" t="s">
        <v>351</v>
      </c>
      <c r="G15" s="15" t="s">
        <v>506</v>
      </c>
      <c r="H15" s="15" t="s">
        <v>507</v>
      </c>
      <c r="I15" s="15" t="s">
        <v>354</v>
      </c>
      <c r="J15" s="15" t="s">
        <v>508</v>
      </c>
    </row>
    <row r="16" ht="18.75" customHeight="true" spans="1:10">
      <c r="A16" s="225" t="s">
        <v>487</v>
      </c>
      <c r="B16" s="15" t="s">
        <v>504</v>
      </c>
      <c r="C16" s="15" t="s">
        <v>348</v>
      </c>
      <c r="D16" s="15" t="s">
        <v>356</v>
      </c>
      <c r="E16" s="15" t="s">
        <v>509</v>
      </c>
      <c r="F16" s="59" t="s">
        <v>351</v>
      </c>
      <c r="G16" s="15" t="s">
        <v>352</v>
      </c>
      <c r="H16" s="15" t="s">
        <v>353</v>
      </c>
      <c r="I16" s="15" t="s">
        <v>354</v>
      </c>
      <c r="J16" s="15" t="s">
        <v>510</v>
      </c>
    </row>
    <row r="17" ht="18.75" customHeight="true" spans="1:10">
      <c r="A17" s="225" t="s">
        <v>487</v>
      </c>
      <c r="B17" s="15" t="s">
        <v>504</v>
      </c>
      <c r="C17" s="15" t="s">
        <v>348</v>
      </c>
      <c r="D17" s="15" t="s">
        <v>356</v>
      </c>
      <c r="E17" s="15" t="s">
        <v>357</v>
      </c>
      <c r="F17" s="59" t="s">
        <v>351</v>
      </c>
      <c r="G17" s="15" t="s">
        <v>411</v>
      </c>
      <c r="H17" s="15" t="s">
        <v>359</v>
      </c>
      <c r="I17" s="15" t="s">
        <v>360</v>
      </c>
      <c r="J17" s="15" t="s">
        <v>511</v>
      </c>
    </row>
    <row r="18" ht="18.75" customHeight="true" spans="1:10">
      <c r="A18" s="225" t="s">
        <v>487</v>
      </c>
      <c r="B18" s="15" t="s">
        <v>504</v>
      </c>
      <c r="C18" s="15" t="s">
        <v>348</v>
      </c>
      <c r="D18" s="15" t="s">
        <v>356</v>
      </c>
      <c r="E18" s="15" t="s">
        <v>512</v>
      </c>
      <c r="F18" s="59" t="s">
        <v>351</v>
      </c>
      <c r="G18" s="15" t="s">
        <v>500</v>
      </c>
      <c r="H18" s="15" t="s">
        <v>359</v>
      </c>
      <c r="I18" s="15" t="s">
        <v>360</v>
      </c>
      <c r="J18" s="15" t="s">
        <v>513</v>
      </c>
    </row>
    <row r="19" ht="18.75" customHeight="true" spans="1:10">
      <c r="A19" s="225" t="s">
        <v>487</v>
      </c>
      <c r="B19" s="15" t="s">
        <v>504</v>
      </c>
      <c r="C19" s="15" t="s">
        <v>348</v>
      </c>
      <c r="D19" s="15" t="s">
        <v>362</v>
      </c>
      <c r="E19" s="15" t="s">
        <v>514</v>
      </c>
      <c r="F19" s="59" t="s">
        <v>351</v>
      </c>
      <c r="G19" s="15" t="s">
        <v>358</v>
      </c>
      <c r="H19" s="15" t="s">
        <v>359</v>
      </c>
      <c r="I19" s="15" t="s">
        <v>360</v>
      </c>
      <c r="J19" s="15" t="s">
        <v>515</v>
      </c>
    </row>
    <row r="20" ht="18.75" customHeight="true" spans="1:10">
      <c r="A20" s="225" t="s">
        <v>487</v>
      </c>
      <c r="B20" s="15" t="s">
        <v>504</v>
      </c>
      <c r="C20" s="15" t="s">
        <v>367</v>
      </c>
      <c r="D20" s="15" t="s">
        <v>425</v>
      </c>
      <c r="E20" s="15" t="s">
        <v>426</v>
      </c>
      <c r="F20" s="59" t="s">
        <v>351</v>
      </c>
      <c r="G20" s="15" t="s">
        <v>358</v>
      </c>
      <c r="H20" s="15" t="s">
        <v>359</v>
      </c>
      <c r="I20" s="15" t="s">
        <v>360</v>
      </c>
      <c r="J20" s="15" t="s">
        <v>516</v>
      </c>
    </row>
    <row r="21" ht="18.75" customHeight="true" spans="1:10">
      <c r="A21" s="225" t="s">
        <v>487</v>
      </c>
      <c r="B21" s="15" t="s">
        <v>504</v>
      </c>
      <c r="C21" s="15" t="s">
        <v>367</v>
      </c>
      <c r="D21" s="15" t="s">
        <v>368</v>
      </c>
      <c r="E21" s="15" t="s">
        <v>499</v>
      </c>
      <c r="F21" s="59" t="s">
        <v>351</v>
      </c>
      <c r="G21" s="15" t="s">
        <v>358</v>
      </c>
      <c r="H21" s="15" t="s">
        <v>359</v>
      </c>
      <c r="I21" s="15" t="s">
        <v>360</v>
      </c>
      <c r="J21" s="15" t="s">
        <v>517</v>
      </c>
    </row>
    <row r="22" ht="18.75" customHeight="true" spans="1:10">
      <c r="A22" s="225" t="s">
        <v>487</v>
      </c>
      <c r="B22" s="15" t="s">
        <v>504</v>
      </c>
      <c r="C22" s="15" t="s">
        <v>367</v>
      </c>
      <c r="D22" s="15" t="s">
        <v>368</v>
      </c>
      <c r="E22" s="15" t="s">
        <v>518</v>
      </c>
      <c r="F22" s="59" t="s">
        <v>351</v>
      </c>
      <c r="G22" s="15" t="s">
        <v>358</v>
      </c>
      <c r="H22" s="15" t="s">
        <v>359</v>
      </c>
      <c r="I22" s="15" t="s">
        <v>360</v>
      </c>
      <c r="J22" s="15" t="s">
        <v>519</v>
      </c>
    </row>
    <row r="23" ht="18.75" customHeight="true" spans="1:10">
      <c r="A23" s="225" t="s">
        <v>487</v>
      </c>
      <c r="B23" s="15" t="s">
        <v>504</v>
      </c>
      <c r="C23" s="15" t="s">
        <v>372</v>
      </c>
      <c r="D23" s="15" t="s">
        <v>373</v>
      </c>
      <c r="E23" s="15" t="s">
        <v>520</v>
      </c>
      <c r="F23" s="59" t="s">
        <v>351</v>
      </c>
      <c r="G23" s="15" t="s">
        <v>521</v>
      </c>
      <c r="H23" s="15" t="s">
        <v>353</v>
      </c>
      <c r="I23" s="15" t="s">
        <v>354</v>
      </c>
      <c r="J23" s="15" t="s">
        <v>522</v>
      </c>
    </row>
    <row r="24" ht="18.75" customHeight="true" spans="1:10">
      <c r="A24" s="225" t="s">
        <v>487</v>
      </c>
      <c r="B24" s="15" t="s">
        <v>504</v>
      </c>
      <c r="C24" s="15" t="s">
        <v>372</v>
      </c>
      <c r="D24" s="15" t="s">
        <v>373</v>
      </c>
      <c r="E24" s="15" t="s">
        <v>523</v>
      </c>
      <c r="F24" s="59" t="s">
        <v>351</v>
      </c>
      <c r="G24" s="15" t="s">
        <v>376</v>
      </c>
      <c r="H24" s="15" t="s">
        <v>353</v>
      </c>
      <c r="I24" s="15" t="s">
        <v>354</v>
      </c>
      <c r="J24" s="15" t="s">
        <v>522</v>
      </c>
    </row>
  </sheetData>
  <mergeCells count="6">
    <mergeCell ref="A3:J3"/>
    <mergeCell ref="A4:H4"/>
    <mergeCell ref="A9:A14"/>
    <mergeCell ref="A15:A24"/>
    <mergeCell ref="B9:B14"/>
    <mergeCell ref="B15:B24"/>
  </mergeCells>
  <printOptions horizontalCentered="true"/>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H11"/>
  <sheetViews>
    <sheetView showZeros="0" workbookViewId="0">
      <pane ySplit="1" topLeftCell="A2" activePane="bottomLeft" state="frozen"/>
      <selection/>
      <selection pane="bottomLeft" activeCell="A11" sqref="A11"/>
    </sheetView>
  </sheetViews>
  <sheetFormatPr defaultColWidth="9.14444444444444" defaultRowHeight="12" customHeight="true" outlineLevelCol="7"/>
  <cols>
    <col min="1" max="1" width="29" customWidth="true"/>
    <col min="2" max="2" width="18.7111111111111" customWidth="true"/>
    <col min="3" max="3" width="24.8444444444444" customWidth="true"/>
    <col min="4" max="4" width="23.5666666666667" customWidth="true"/>
    <col min="5" max="5" width="17.8444444444444" customWidth="true"/>
    <col min="6" max="6" width="23.5666666666667" customWidth="true"/>
    <col min="7" max="7" width="25.1444444444444" customWidth="true"/>
    <col min="8" max="8" width="18.8444444444444" customWidth="true"/>
  </cols>
  <sheetData>
    <row r="1" customHeight="true" spans="1:8">
      <c r="A1" s="1"/>
      <c r="B1" s="1"/>
      <c r="C1" s="1"/>
      <c r="D1" s="1"/>
      <c r="E1" s="1"/>
      <c r="F1" s="1"/>
      <c r="G1" s="1"/>
      <c r="H1" s="1"/>
    </row>
    <row r="2" ht="15" customHeight="true" spans="1:8">
      <c r="A2" s="2"/>
      <c r="B2" s="2"/>
      <c r="C2" s="2"/>
      <c r="D2" s="2"/>
      <c r="E2" s="2"/>
      <c r="F2" s="2"/>
      <c r="G2" s="2"/>
      <c r="H2" s="46" t="s">
        <v>524</v>
      </c>
    </row>
    <row r="3" ht="34.5" customHeight="true" spans="1:8">
      <c r="A3" s="41" t="str">
        <f>"2025"&amp;"年新增资产配置表"</f>
        <v>2025年新增资产配置表</v>
      </c>
      <c r="B3" s="5"/>
      <c r="C3" s="5"/>
      <c r="D3" s="5"/>
      <c r="E3" s="5"/>
      <c r="F3" s="5"/>
      <c r="G3" s="5"/>
      <c r="H3" s="5"/>
    </row>
    <row r="4" ht="18.75" customHeight="true" spans="1:8">
      <c r="A4" s="42" t="str">
        <f>"单位名称："&amp;"临沧市交通运输局"</f>
        <v>单位名称：临沧市交通运输局</v>
      </c>
      <c r="B4" s="7"/>
      <c r="C4" s="22"/>
      <c r="H4" s="47" t="s">
        <v>194</v>
      </c>
    </row>
    <row r="5" ht="18.75" customHeight="true" spans="1:8">
      <c r="A5" s="9" t="s">
        <v>207</v>
      </c>
      <c r="B5" s="9" t="s">
        <v>525</v>
      </c>
      <c r="C5" s="9" t="s">
        <v>526</v>
      </c>
      <c r="D5" s="9" t="s">
        <v>527</v>
      </c>
      <c r="E5" s="9" t="s">
        <v>528</v>
      </c>
      <c r="F5" s="48" t="s">
        <v>529</v>
      </c>
      <c r="G5" s="49"/>
      <c r="H5" s="50"/>
    </row>
    <row r="6" ht="18.75" customHeight="true" spans="1:8">
      <c r="A6" s="13"/>
      <c r="B6" s="13"/>
      <c r="C6" s="13"/>
      <c r="D6" s="13"/>
      <c r="E6" s="13"/>
      <c r="F6" s="43" t="s">
        <v>454</v>
      </c>
      <c r="G6" s="43" t="s">
        <v>530</v>
      </c>
      <c r="H6" s="43" t="s">
        <v>531</v>
      </c>
    </row>
    <row r="7" ht="18.75" customHeight="true" spans="1:8">
      <c r="A7" s="43">
        <v>1</v>
      </c>
      <c r="B7" s="43">
        <v>2</v>
      </c>
      <c r="C7" s="43">
        <v>3</v>
      </c>
      <c r="D7" s="43">
        <v>4</v>
      </c>
      <c r="E7" s="43">
        <v>5</v>
      </c>
      <c r="F7" s="43">
        <v>6</v>
      </c>
      <c r="G7" s="43">
        <v>7</v>
      </c>
      <c r="H7" s="43">
        <v>8</v>
      </c>
    </row>
    <row r="8" ht="18.75" customHeight="true" spans="1:8">
      <c r="A8" s="44"/>
      <c r="B8" s="44"/>
      <c r="C8" s="31"/>
      <c r="D8" s="31"/>
      <c r="E8" s="31"/>
      <c r="F8" s="51"/>
      <c r="G8" s="29"/>
      <c r="H8" s="29"/>
    </row>
    <row r="9" ht="18.75" customHeight="true" spans="1:8">
      <c r="A9" s="19" t="s">
        <v>56</v>
      </c>
      <c r="B9" s="45"/>
      <c r="C9" s="45"/>
      <c r="D9" s="45"/>
      <c r="E9" s="52"/>
      <c r="F9" s="51"/>
      <c r="G9" s="29"/>
      <c r="H9" s="29"/>
    </row>
    <row r="11" ht="33" customHeight="true" spans="1:1">
      <c r="A11" s="34" t="s">
        <v>448</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13"/>
  <sheetViews>
    <sheetView showZeros="0" tabSelected="1" workbookViewId="0">
      <pane ySplit="1" topLeftCell="A2" activePane="bottomLeft" state="frozen"/>
      <selection/>
      <selection pane="bottomLeft" activeCell="G26" sqref="G26"/>
    </sheetView>
  </sheetViews>
  <sheetFormatPr defaultColWidth="9.14444444444444" defaultRowHeight="14.25" customHeight="true"/>
  <cols>
    <col min="1" max="1" width="13.4222222222222" customWidth="true"/>
    <col min="2" max="2" width="43.8666666666667" customWidth="true"/>
    <col min="3" max="3" width="23.8444444444444" customWidth="true"/>
    <col min="4" max="4" width="11.1444444444444" customWidth="true"/>
    <col min="5" max="5" width="33.1666666666667" customWidth="true"/>
    <col min="6" max="6" width="9.84444444444444" customWidth="true"/>
    <col min="7" max="7" width="17.7111111111111" customWidth="true"/>
    <col min="8" max="11" width="15.4222222222222" customWidth="true"/>
  </cols>
  <sheetData>
    <row r="1" customHeight="true" spans="1:11">
      <c r="A1" s="1"/>
      <c r="B1" s="1"/>
      <c r="C1" s="1"/>
      <c r="D1" s="1"/>
      <c r="E1" s="1"/>
      <c r="F1" s="1"/>
      <c r="G1" s="1"/>
      <c r="H1" s="1"/>
      <c r="I1" s="1"/>
      <c r="J1" s="1"/>
      <c r="K1" s="1"/>
    </row>
    <row r="2" ht="15" customHeight="true" spans="4:11">
      <c r="D2" s="30"/>
      <c r="E2" s="30"/>
      <c r="F2" s="30"/>
      <c r="G2" s="30"/>
      <c r="H2" s="35"/>
      <c r="I2" s="35"/>
      <c r="J2" s="35"/>
      <c r="K2" s="40" t="s">
        <v>532</v>
      </c>
    </row>
    <row r="3" ht="42.75" customHeight="true" spans="1:11">
      <c r="A3" s="4" t="str">
        <f>"2025"&amp;"年转移支付补助项目支出预算表"</f>
        <v>2025年转移支付补助项目支出预算表</v>
      </c>
      <c r="B3" s="5"/>
      <c r="C3" s="5"/>
      <c r="D3" s="5"/>
      <c r="E3" s="5"/>
      <c r="F3" s="5"/>
      <c r="G3" s="5"/>
      <c r="H3" s="5"/>
      <c r="I3" s="5"/>
      <c r="J3" s="5"/>
      <c r="K3" s="5"/>
    </row>
    <row r="4" ht="18.75" customHeight="true" spans="1:11">
      <c r="A4" s="6" t="str">
        <f>"单位名称："&amp;"临沧市交通运输局"</f>
        <v>单位名称：临沧市交通运输局</v>
      </c>
      <c r="B4" s="7"/>
      <c r="C4" s="7"/>
      <c r="D4" s="7"/>
      <c r="E4" s="7"/>
      <c r="F4" s="7"/>
      <c r="G4" s="7"/>
      <c r="H4" s="24"/>
      <c r="I4" s="24"/>
      <c r="J4" s="24"/>
      <c r="K4" s="23" t="s">
        <v>194</v>
      </c>
    </row>
    <row r="5" ht="18.75" customHeight="true" spans="1:11">
      <c r="A5" s="8" t="s">
        <v>300</v>
      </c>
      <c r="B5" s="8" t="s">
        <v>209</v>
      </c>
      <c r="C5" s="8" t="s">
        <v>301</v>
      </c>
      <c r="D5" s="9" t="s">
        <v>210</v>
      </c>
      <c r="E5" s="9" t="s">
        <v>211</v>
      </c>
      <c r="F5" s="9" t="s">
        <v>302</v>
      </c>
      <c r="G5" s="9" t="s">
        <v>303</v>
      </c>
      <c r="H5" s="36" t="s">
        <v>56</v>
      </c>
      <c r="I5" s="25" t="s">
        <v>533</v>
      </c>
      <c r="J5" s="26"/>
      <c r="K5" s="27"/>
    </row>
    <row r="6" ht="18.75" customHeight="true" spans="1:11">
      <c r="A6" s="10"/>
      <c r="B6" s="10"/>
      <c r="C6" s="10"/>
      <c r="D6" s="11"/>
      <c r="E6" s="11"/>
      <c r="F6" s="11"/>
      <c r="G6" s="11"/>
      <c r="H6" s="37"/>
      <c r="I6" s="9" t="s">
        <v>59</v>
      </c>
      <c r="J6" s="9" t="s">
        <v>60</v>
      </c>
      <c r="K6" s="9" t="s">
        <v>61</v>
      </c>
    </row>
    <row r="7" ht="18.75" customHeight="true" spans="1:11">
      <c r="A7" s="12"/>
      <c r="B7" s="12"/>
      <c r="C7" s="12"/>
      <c r="D7" s="13"/>
      <c r="E7" s="13"/>
      <c r="F7" s="13"/>
      <c r="G7" s="13"/>
      <c r="H7" s="38"/>
      <c r="I7" s="13" t="s">
        <v>58</v>
      </c>
      <c r="J7" s="13"/>
      <c r="K7" s="13"/>
    </row>
    <row r="8" ht="18.75" customHeight="true" spans="1:11">
      <c r="A8" s="14">
        <v>1</v>
      </c>
      <c r="B8" s="14">
        <v>2</v>
      </c>
      <c r="C8" s="14">
        <v>3</v>
      </c>
      <c r="D8" s="14">
        <v>4</v>
      </c>
      <c r="E8" s="14">
        <v>5</v>
      </c>
      <c r="F8" s="14">
        <v>6</v>
      </c>
      <c r="G8" s="14">
        <v>7</v>
      </c>
      <c r="H8" s="14">
        <v>8</v>
      </c>
      <c r="I8" s="14">
        <v>9</v>
      </c>
      <c r="J8" s="28">
        <v>10</v>
      </c>
      <c r="K8" s="28">
        <v>11</v>
      </c>
    </row>
    <row r="9" ht="18.75" customHeight="true" spans="1:11">
      <c r="A9" s="31"/>
      <c r="B9" s="15"/>
      <c r="C9" s="31"/>
      <c r="D9" s="31"/>
      <c r="E9" s="31"/>
      <c r="F9" s="31"/>
      <c r="G9" s="31"/>
      <c r="H9" s="29"/>
      <c r="I9" s="29"/>
      <c r="J9" s="29"/>
      <c r="K9" s="29"/>
    </row>
    <row r="10" ht="18.75" customHeight="true" spans="1:11">
      <c r="A10" s="15"/>
      <c r="B10" s="15"/>
      <c r="C10" s="15"/>
      <c r="D10" s="15"/>
      <c r="E10" s="15"/>
      <c r="F10" s="15"/>
      <c r="G10" s="15"/>
      <c r="H10" s="29"/>
      <c r="I10" s="29"/>
      <c r="J10" s="29"/>
      <c r="K10" s="29"/>
    </row>
    <row r="11" ht="18.75" customHeight="true" spans="1:11">
      <c r="A11" s="32" t="s">
        <v>145</v>
      </c>
      <c r="B11" s="33"/>
      <c r="C11" s="33"/>
      <c r="D11" s="33"/>
      <c r="E11" s="33"/>
      <c r="F11" s="33"/>
      <c r="G11" s="39"/>
      <c r="H11" s="29"/>
      <c r="I11" s="29"/>
      <c r="J11" s="29"/>
      <c r="K11" s="29"/>
    </row>
    <row r="13" ht="48" customHeight="true" spans="1:1">
      <c r="A13" s="34" t="s">
        <v>448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true"/>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G19"/>
  <sheetViews>
    <sheetView showZeros="0" workbookViewId="0">
      <pane ySplit="1" topLeftCell="A2" activePane="bottomLeft" state="frozen"/>
      <selection/>
      <selection pane="bottomLeft" activeCell="J21" sqref="J21"/>
    </sheetView>
  </sheetViews>
  <sheetFormatPr defaultColWidth="9.14444444444444" defaultRowHeight="14.25" customHeight="true" outlineLevelCol="6"/>
  <cols>
    <col min="1" max="1" width="29.4222222222222" customWidth="true"/>
    <col min="2" max="2" width="23.1444444444444" customWidth="true"/>
    <col min="3" max="3" width="31.5666666666667" customWidth="true"/>
    <col min="4" max="4" width="20.4222222222222" customWidth="true"/>
    <col min="5" max="7" width="23.8444444444444" customWidth="true"/>
  </cols>
  <sheetData>
    <row r="1" customHeight="true" spans="1:7">
      <c r="A1" s="1"/>
      <c r="B1" s="1"/>
      <c r="C1" s="1"/>
      <c r="D1" s="1"/>
      <c r="E1" s="1"/>
      <c r="F1" s="1"/>
      <c r="G1" s="1"/>
    </row>
    <row r="2" ht="15" customHeight="true" spans="1:7">
      <c r="A2" s="2"/>
      <c r="B2" s="2"/>
      <c r="C2" s="2"/>
      <c r="D2" s="3"/>
      <c r="E2" s="22"/>
      <c r="F2" s="22"/>
      <c r="G2" s="23" t="s">
        <v>534</v>
      </c>
    </row>
    <row r="3" ht="36.75" customHeight="true" spans="1:7">
      <c r="A3" s="4" t="str">
        <f>"2025"&amp;"年部门项目中期规划预算表"</f>
        <v>2025年部门项目中期规划预算表</v>
      </c>
      <c r="B3" s="5"/>
      <c r="C3" s="5"/>
      <c r="D3" s="5"/>
      <c r="E3" s="5"/>
      <c r="F3" s="5"/>
      <c r="G3" s="5"/>
    </row>
    <row r="4" ht="18.75" customHeight="true" spans="1:7">
      <c r="A4" s="6" t="str">
        <f>"单位名称："&amp;"临沧市交通运输局"</f>
        <v>单位名称：临沧市交通运输局</v>
      </c>
      <c r="B4" s="7"/>
      <c r="C4" s="7"/>
      <c r="D4" s="7"/>
      <c r="E4" s="24"/>
      <c r="F4" s="24"/>
      <c r="G4" s="23" t="s">
        <v>194</v>
      </c>
    </row>
    <row r="5" ht="18.75" customHeight="true" spans="1:7">
      <c r="A5" s="8" t="s">
        <v>301</v>
      </c>
      <c r="B5" s="8" t="s">
        <v>300</v>
      </c>
      <c r="C5" s="8" t="s">
        <v>209</v>
      </c>
      <c r="D5" s="9" t="s">
        <v>535</v>
      </c>
      <c r="E5" s="25" t="s">
        <v>59</v>
      </c>
      <c r="F5" s="26"/>
      <c r="G5" s="27"/>
    </row>
    <row r="6" ht="18.75" customHeight="true" spans="1:7">
      <c r="A6" s="10"/>
      <c r="B6" s="10"/>
      <c r="C6" s="10"/>
      <c r="D6" s="11"/>
      <c r="E6" s="8" t="str">
        <f>"2025"&amp;"年"</f>
        <v>2025年</v>
      </c>
      <c r="F6" s="8" t="str">
        <f>"2025"+1&amp;"年"</f>
        <v>2026年</v>
      </c>
      <c r="G6" s="9" t="str">
        <f>"2025"+2&amp;"年"</f>
        <v>2027年</v>
      </c>
    </row>
    <row r="7" ht="18.75" customHeight="true" spans="1:7">
      <c r="A7" s="12"/>
      <c r="B7" s="12"/>
      <c r="C7" s="12"/>
      <c r="D7" s="13"/>
      <c r="E7" s="12" t="s">
        <v>58</v>
      </c>
      <c r="F7" s="12"/>
      <c r="G7" s="13"/>
    </row>
    <row r="8" ht="18.75" customHeight="true" spans="1:7">
      <c r="A8" s="14">
        <v>1</v>
      </c>
      <c r="B8" s="14">
        <v>2</v>
      </c>
      <c r="C8" s="14">
        <v>3</v>
      </c>
      <c r="D8" s="14">
        <v>4</v>
      </c>
      <c r="E8" s="14">
        <v>5</v>
      </c>
      <c r="F8" s="14">
        <v>6</v>
      </c>
      <c r="G8" s="28">
        <v>7</v>
      </c>
    </row>
    <row r="9" ht="18.75" customHeight="true" spans="1:7">
      <c r="A9" s="15" t="s">
        <v>71</v>
      </c>
      <c r="B9" s="16"/>
      <c r="C9" s="16"/>
      <c r="D9" s="15"/>
      <c r="E9" s="29">
        <v>73200000</v>
      </c>
      <c r="F9" s="29"/>
      <c r="G9" s="29"/>
    </row>
    <row r="10" ht="18.75" customHeight="true" spans="1:7">
      <c r="A10" s="17" t="s">
        <v>71</v>
      </c>
      <c r="B10" s="15"/>
      <c r="C10" s="15"/>
      <c r="D10" s="15"/>
      <c r="E10" s="29">
        <v>73200000</v>
      </c>
      <c r="F10" s="29"/>
      <c r="G10" s="29"/>
    </row>
    <row r="11" ht="18.75" customHeight="true" spans="1:7">
      <c r="A11" s="18"/>
      <c r="B11" s="15" t="s">
        <v>536</v>
      </c>
      <c r="C11" s="15" t="s">
        <v>311</v>
      </c>
      <c r="D11" s="15" t="s">
        <v>537</v>
      </c>
      <c r="E11" s="29">
        <v>250000</v>
      </c>
      <c r="F11" s="29"/>
      <c r="G11" s="29"/>
    </row>
    <row r="12" ht="29" customHeight="true" spans="1:7">
      <c r="A12" s="18"/>
      <c r="B12" s="15" t="s">
        <v>538</v>
      </c>
      <c r="C12" s="15" t="s">
        <v>314</v>
      </c>
      <c r="D12" s="15" t="s">
        <v>537</v>
      </c>
      <c r="E12" s="29">
        <v>24000000</v>
      </c>
      <c r="F12" s="29"/>
      <c r="G12" s="29"/>
    </row>
    <row r="13" ht="18.75" customHeight="true" spans="1:7">
      <c r="A13" s="18"/>
      <c r="B13" s="15" t="s">
        <v>538</v>
      </c>
      <c r="C13" s="15" t="s">
        <v>320</v>
      </c>
      <c r="D13" s="15" t="s">
        <v>537</v>
      </c>
      <c r="E13" s="29">
        <v>1800000</v>
      </c>
      <c r="F13" s="29"/>
      <c r="G13" s="29"/>
    </row>
    <row r="14" ht="18.75" customHeight="true" spans="1:7">
      <c r="A14" s="18"/>
      <c r="B14" s="15" t="s">
        <v>538</v>
      </c>
      <c r="C14" s="15" t="s">
        <v>318</v>
      </c>
      <c r="D14" s="15" t="s">
        <v>537</v>
      </c>
      <c r="E14" s="29">
        <v>15600000</v>
      </c>
      <c r="F14" s="29"/>
      <c r="G14" s="29"/>
    </row>
    <row r="15" ht="27" customHeight="true" spans="1:7">
      <c r="A15" s="18"/>
      <c r="B15" s="15" t="s">
        <v>538</v>
      </c>
      <c r="C15" s="15" t="s">
        <v>332</v>
      </c>
      <c r="D15" s="15" t="s">
        <v>537</v>
      </c>
      <c r="E15" s="29">
        <v>550000</v>
      </c>
      <c r="F15" s="29"/>
      <c r="G15" s="29"/>
    </row>
    <row r="16" ht="28" customHeight="true" spans="1:7">
      <c r="A16" s="18"/>
      <c r="B16" s="15" t="s">
        <v>538</v>
      </c>
      <c r="C16" s="15" t="s">
        <v>306</v>
      </c>
      <c r="D16" s="15" t="s">
        <v>537</v>
      </c>
      <c r="E16" s="29">
        <v>20000000</v>
      </c>
      <c r="F16" s="29"/>
      <c r="G16" s="29"/>
    </row>
    <row r="17" ht="18.75" customHeight="true" spans="1:7">
      <c r="A17" s="18"/>
      <c r="B17" s="15" t="s">
        <v>539</v>
      </c>
      <c r="C17" s="15" t="s">
        <v>486</v>
      </c>
      <c r="D17" s="15" t="s">
        <v>540</v>
      </c>
      <c r="E17" s="29">
        <v>1000000</v>
      </c>
      <c r="F17" s="29"/>
      <c r="G17" s="29"/>
    </row>
    <row r="18" ht="18.75" customHeight="true" spans="1:7">
      <c r="A18" s="18"/>
      <c r="B18" s="15" t="s">
        <v>539</v>
      </c>
      <c r="C18" s="15" t="s">
        <v>487</v>
      </c>
      <c r="D18" s="15" t="s">
        <v>540</v>
      </c>
      <c r="E18" s="29">
        <v>10000000</v>
      </c>
      <c r="F18" s="29"/>
      <c r="G18" s="29"/>
    </row>
    <row r="19" ht="18.75" customHeight="true" spans="1:7">
      <c r="A19" s="19" t="s">
        <v>56</v>
      </c>
      <c r="B19" s="20" t="s">
        <v>541</v>
      </c>
      <c r="C19" s="20"/>
      <c r="D19" s="21"/>
      <c r="E19" s="29">
        <v>73200000</v>
      </c>
      <c r="F19" s="29"/>
      <c r="G19" s="29"/>
    </row>
  </sheetData>
  <mergeCells count="11">
    <mergeCell ref="A3:G3"/>
    <mergeCell ref="A4:D4"/>
    <mergeCell ref="E5:G5"/>
    <mergeCell ref="A19:D19"/>
    <mergeCell ref="A5:A7"/>
    <mergeCell ref="B5:B7"/>
    <mergeCell ref="C5:C7"/>
    <mergeCell ref="D5:D7"/>
    <mergeCell ref="E6:E7"/>
    <mergeCell ref="F6:F7"/>
    <mergeCell ref="G6:G7"/>
  </mergeCells>
  <printOptions horizontalCentered="true"/>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2025-03-03T01:39:00Z</dcterms:created>
  <dcterms:modified xsi:type="dcterms:W3CDTF">2025-03-11T11:52:15Z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FB5E8742A5D44E8398131CCDC81457E7_13</vt:lpwstr>
  </property>
  <property fmtid="{D5CDD505-2E9C-101B-9397-08002B2CF9AE}" pid="3" name="KSOProductBuildVer">
    <vt:lpwstr>2052-11.8.2.10125</vt:lpwstr>
  </property>
</Properties>
</file>